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1904F5DF-3771-4701-9AF6-5AC400C31036}" xr6:coauthVersionLast="46" xr6:coauthVersionMax="46" xr10:uidLastSave="{00000000-0000-0000-0000-000000000000}"/>
  <bookViews>
    <workbookView xWindow="-120" yWindow="-120" windowWidth="29040" windowHeight="15405" tabRatio="888" activeTab="4"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r:id="rId11"/>
    <sheet name="LibSets constants" sheetId="2" r:id="rId12"/>
  </sheets>
  <definedNames>
    <definedName name="_xlnm._FilterDatabase" localSheetId="8" hidden="1">DumpedDataWorkarea!$A$1:$I$34</definedName>
    <definedName name="_xlnm._FilterDatabase" localSheetId="6" hidden="1">'ESO dumped WayshrineInfo'!$A$2:$M$454</definedName>
    <definedName name="_xlnm._FilterDatabase" localSheetId="3" hidden="1">'ESO dumped ZoneData'!$A$2:$E$1657</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names'!$A$2:$B$488</definedName>
    <definedName name="_xlnm._FilterDatabase" localSheetId="4" hidden="1">'ESO zone constants'!$A$2:$L$857</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data'!$A$2:$BA$537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 i="7" l="1"/>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745" i="14"/>
  <c r="E746"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777" i="14"/>
  <c r="E778" i="14"/>
  <c r="E779" i="14"/>
  <c r="E780" i="14"/>
  <c r="E781"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44" i="14"/>
  <c r="E845" i="14"/>
  <c r="E846" i="14"/>
  <c r="E847" i="14"/>
  <c r="E848" i="14"/>
  <c r="E849" i="14"/>
  <c r="E850" i="14"/>
  <c r="E851" i="14"/>
  <c r="E852" i="14"/>
  <c r="E853" i="14"/>
  <c r="E854" i="14"/>
  <c r="E855" i="14"/>
  <c r="E856" i="14"/>
  <c r="J445" i="18"/>
  <c r="J446" i="18"/>
  <c r="M445" i="18"/>
  <c r="M446" i="18"/>
  <c r="L445" i="18"/>
  <c r="L446" i="18"/>
  <c r="K445" i="18"/>
  <c r="K446" i="18"/>
  <c r="Q527" i="4"/>
  <c r="Q528" i="4"/>
  <c r="Q529" i="4"/>
  <c r="Q530" i="4"/>
  <c r="Q531" i="4"/>
  <c r="Q532" i="4"/>
  <c r="Q533" i="4"/>
  <c r="Q534" i="4"/>
  <c r="S527" i="4"/>
  <c r="S528" i="4"/>
  <c r="S529" i="4"/>
  <c r="S530" i="4"/>
  <c r="S531" i="4"/>
  <c r="S532" i="4"/>
  <c r="S533" i="4"/>
  <c r="S534" i="4"/>
  <c r="S535" i="4"/>
  <c r="S536" i="4"/>
  <c r="S537" i="4"/>
  <c r="Q535" i="4"/>
  <c r="V535" i="4"/>
  <c r="W535" i="4"/>
  <c r="Q536" i="4"/>
  <c r="V536" i="4"/>
  <c r="W536" i="4"/>
  <c r="Q537" i="4"/>
  <c r="V537" i="4"/>
  <c r="W537" i="4"/>
  <c r="T536" i="4" l="1"/>
  <c r="T537" i="4"/>
  <c r="T535" i="4"/>
  <c r="B534" i="15"/>
  <c r="C534" i="15"/>
  <c r="B535" i="15"/>
  <c r="C535" i="15"/>
  <c r="B536" i="15"/>
  <c r="C536" i="15"/>
  <c r="B537" i="15"/>
  <c r="C537" i="15"/>
  <c r="B538" i="15"/>
  <c r="C538" i="15"/>
  <c r="B539" i="15"/>
  <c r="C539" i="15"/>
  <c r="B540" i="15"/>
  <c r="C540" i="15"/>
  <c r="B541" i="15"/>
  <c r="C541" i="15"/>
  <c r="B542" i="15"/>
  <c r="C542" i="15"/>
  <c r="B543" i="15"/>
  <c r="C543" i="15"/>
  <c r="B544" i="15"/>
  <c r="C544" i="15"/>
  <c r="AW527" i="4"/>
  <c r="AY527" i="4"/>
  <c r="AZ527" i="4"/>
  <c r="BA527" i="4"/>
  <c r="AW528" i="4"/>
  <c r="AY528" i="4"/>
  <c r="AZ528" i="4"/>
  <c r="BA528" i="4"/>
  <c r="AW529" i="4"/>
  <c r="AY529" i="4"/>
  <c r="AZ529" i="4"/>
  <c r="BA529" i="4"/>
  <c r="AW530" i="4"/>
  <c r="AY530" i="4"/>
  <c r="AZ530" i="4"/>
  <c r="BA530" i="4"/>
  <c r="AW531" i="4"/>
  <c r="AY531" i="4"/>
  <c r="AZ531" i="4"/>
  <c r="BA531" i="4"/>
  <c r="AW532" i="4"/>
  <c r="AY532" i="4"/>
  <c r="AZ532" i="4"/>
  <c r="BA532" i="4"/>
  <c r="AW533" i="4"/>
  <c r="AY533" i="4"/>
  <c r="AZ533" i="4"/>
  <c r="BA533" i="4"/>
  <c r="AW534" i="4"/>
  <c r="AY534" i="4"/>
  <c r="AZ534" i="4"/>
  <c r="BA534" i="4"/>
  <c r="AY535" i="4"/>
  <c r="AZ535" i="4"/>
  <c r="BA535" i="4"/>
  <c r="AY536" i="4"/>
  <c r="AZ536" i="4"/>
  <c r="BA536" i="4"/>
  <c r="AY537" i="4"/>
  <c r="AZ537" i="4"/>
  <c r="BA537" i="4"/>
  <c r="AB537" i="4"/>
  <c r="AB536" i="4"/>
  <c r="AB535" i="4"/>
  <c r="AA537" i="4"/>
  <c r="AA536" i="4"/>
  <c r="AA535" i="4"/>
  <c r="D523" i="4"/>
  <c r="D524" i="4"/>
  <c r="D525" i="4"/>
  <c r="D526" i="4"/>
  <c r="D527" i="4"/>
  <c r="D528" i="4"/>
  <c r="D529" i="4"/>
  <c r="D530" i="4"/>
  <c r="D531" i="4"/>
  <c r="D532" i="4"/>
  <c r="D533" i="4"/>
  <c r="D534" i="4"/>
  <c r="D535" i="4"/>
  <c r="D536" i="4"/>
  <c r="D537" i="4"/>
  <c r="J450" i="18"/>
  <c r="K450" i="18"/>
  <c r="L450" i="18"/>
  <c r="M450" i="18"/>
  <c r="J451" i="18"/>
  <c r="K451" i="18"/>
  <c r="L451" i="18"/>
  <c r="M451" i="18"/>
  <c r="J452" i="18"/>
  <c r="K452" i="18"/>
  <c r="L452" i="18"/>
  <c r="M452" i="18"/>
  <c r="J453" i="18"/>
  <c r="K453" i="18"/>
  <c r="L453" i="18"/>
  <c r="M453" i="18"/>
  <c r="J454" i="18"/>
  <c r="K454" i="18"/>
  <c r="L454" i="18"/>
  <c r="M454" i="18"/>
  <c r="E3" i="14"/>
  <c r="J112" i="5" l="1"/>
  <c r="J111" i="5"/>
  <c r="J110" i="5"/>
  <c r="I111" i="5"/>
  <c r="I110" i="5"/>
  <c r="F108" i="5"/>
  <c r="I108" i="5"/>
  <c r="J108" i="5"/>
  <c r="E109" i="5"/>
  <c r="F109" i="5"/>
  <c r="G109" i="5" s="1"/>
  <c r="I109" i="5"/>
  <c r="J109" i="5"/>
  <c r="E110" i="5"/>
  <c r="F110" i="5"/>
  <c r="G110" i="5" s="1"/>
  <c r="E111" i="5"/>
  <c r="F111" i="5"/>
  <c r="G111" i="5" s="1"/>
  <c r="E112" i="5"/>
  <c r="F112" i="5"/>
  <c r="G112" i="5" s="1"/>
  <c r="I112" i="5"/>
  <c r="AP522" i="4" l="1"/>
  <c r="AQ522" i="4"/>
  <c r="AR522" i="4"/>
  <c r="AP523" i="4"/>
  <c r="AQ523" i="4"/>
  <c r="AR523" i="4"/>
  <c r="AP524" i="4"/>
  <c r="AQ524" i="4"/>
  <c r="AR524" i="4"/>
  <c r="AP525" i="4"/>
  <c r="AQ525" i="4"/>
  <c r="AR525" i="4"/>
  <c r="AP526" i="4"/>
  <c r="AQ526" i="4"/>
  <c r="AR526" i="4"/>
  <c r="AY4" i="4"/>
  <c r="AZ4" i="4"/>
  <c r="AY5" i="4"/>
  <c r="AZ5" i="4"/>
  <c r="AY6" i="4"/>
  <c r="AZ6" i="4"/>
  <c r="AY7" i="4"/>
  <c r="AZ7" i="4"/>
  <c r="AY8" i="4"/>
  <c r="AZ8" i="4"/>
  <c r="AY9" i="4"/>
  <c r="AZ9" i="4"/>
  <c r="AY10" i="4"/>
  <c r="AZ10" i="4"/>
  <c r="AY11" i="4"/>
  <c r="AZ11" i="4"/>
  <c r="AY12" i="4"/>
  <c r="AZ12" i="4"/>
  <c r="AY13" i="4"/>
  <c r="AZ13" i="4"/>
  <c r="AY14" i="4"/>
  <c r="AZ14" i="4"/>
  <c r="AY15" i="4"/>
  <c r="AZ15" i="4"/>
  <c r="AY16" i="4"/>
  <c r="AZ16" i="4"/>
  <c r="AY17" i="4"/>
  <c r="AZ17" i="4"/>
  <c r="AY18" i="4"/>
  <c r="AZ18" i="4"/>
  <c r="AY19" i="4"/>
  <c r="AZ19" i="4"/>
  <c r="AY20" i="4"/>
  <c r="AZ20" i="4"/>
  <c r="AY21" i="4"/>
  <c r="AZ21" i="4"/>
  <c r="AY22" i="4"/>
  <c r="AZ22" i="4"/>
  <c r="AY23" i="4"/>
  <c r="AZ23" i="4"/>
  <c r="AY24" i="4"/>
  <c r="AZ24" i="4"/>
  <c r="AY25" i="4"/>
  <c r="AZ25" i="4"/>
  <c r="AY26" i="4"/>
  <c r="AZ26" i="4"/>
  <c r="AY27" i="4"/>
  <c r="AZ27" i="4"/>
  <c r="AY28" i="4"/>
  <c r="AZ28" i="4"/>
  <c r="AY29" i="4"/>
  <c r="AZ29" i="4"/>
  <c r="AY30" i="4"/>
  <c r="AZ30" i="4"/>
  <c r="AY31" i="4"/>
  <c r="AZ31" i="4"/>
  <c r="AY32" i="4"/>
  <c r="AZ32" i="4"/>
  <c r="AY33" i="4"/>
  <c r="AZ33" i="4"/>
  <c r="AY34" i="4"/>
  <c r="AZ34" i="4"/>
  <c r="AY35" i="4"/>
  <c r="AZ35" i="4"/>
  <c r="AY36" i="4"/>
  <c r="AZ36" i="4"/>
  <c r="AY37" i="4"/>
  <c r="AZ37" i="4"/>
  <c r="AY38" i="4"/>
  <c r="AZ38" i="4"/>
  <c r="AY39" i="4"/>
  <c r="AZ39" i="4"/>
  <c r="AY40" i="4"/>
  <c r="AZ40" i="4"/>
  <c r="AY41" i="4"/>
  <c r="AZ41" i="4"/>
  <c r="AY42" i="4"/>
  <c r="AZ42" i="4"/>
  <c r="AY43" i="4"/>
  <c r="AZ43" i="4"/>
  <c r="AY44" i="4"/>
  <c r="AZ44" i="4"/>
  <c r="AY45" i="4"/>
  <c r="AZ45" i="4"/>
  <c r="AY46" i="4"/>
  <c r="AZ46" i="4"/>
  <c r="AY47" i="4"/>
  <c r="AZ47" i="4"/>
  <c r="AY48" i="4"/>
  <c r="AZ48" i="4"/>
  <c r="AY49" i="4"/>
  <c r="AZ49" i="4"/>
  <c r="AY50" i="4"/>
  <c r="AZ50" i="4"/>
  <c r="AY51" i="4"/>
  <c r="AZ51" i="4"/>
  <c r="AY52" i="4"/>
  <c r="AZ52" i="4"/>
  <c r="AY53" i="4"/>
  <c r="AZ53" i="4"/>
  <c r="AY54" i="4"/>
  <c r="AZ54" i="4"/>
  <c r="AY55" i="4"/>
  <c r="AZ55" i="4"/>
  <c r="AY56" i="4"/>
  <c r="AZ56" i="4"/>
  <c r="AY57" i="4"/>
  <c r="AZ57" i="4"/>
  <c r="AY58" i="4"/>
  <c r="AZ58" i="4"/>
  <c r="AY59" i="4"/>
  <c r="AZ59" i="4"/>
  <c r="AY60" i="4"/>
  <c r="AZ60" i="4"/>
  <c r="AY61" i="4"/>
  <c r="AZ61" i="4"/>
  <c r="AY62" i="4"/>
  <c r="AZ62" i="4"/>
  <c r="AY63" i="4"/>
  <c r="AZ63" i="4"/>
  <c r="AY64" i="4"/>
  <c r="AZ64" i="4"/>
  <c r="AY65" i="4"/>
  <c r="AZ65" i="4"/>
  <c r="AY66" i="4"/>
  <c r="AZ66" i="4"/>
  <c r="AY67" i="4"/>
  <c r="AZ67" i="4"/>
  <c r="AY68" i="4"/>
  <c r="AZ68" i="4"/>
  <c r="AY69" i="4"/>
  <c r="AZ69" i="4"/>
  <c r="AY70" i="4"/>
  <c r="AZ70" i="4"/>
  <c r="AY71" i="4"/>
  <c r="AZ71" i="4"/>
  <c r="AY72" i="4"/>
  <c r="AZ72" i="4"/>
  <c r="AY73" i="4"/>
  <c r="AZ73" i="4"/>
  <c r="AY74" i="4"/>
  <c r="AZ74" i="4"/>
  <c r="AY75" i="4"/>
  <c r="AZ75" i="4"/>
  <c r="AY76" i="4"/>
  <c r="AZ76" i="4"/>
  <c r="AY77" i="4"/>
  <c r="AZ77" i="4"/>
  <c r="AY78" i="4"/>
  <c r="AZ78" i="4"/>
  <c r="AY79" i="4"/>
  <c r="AZ79" i="4"/>
  <c r="AY80" i="4"/>
  <c r="AZ80" i="4"/>
  <c r="AY81" i="4"/>
  <c r="AZ81" i="4"/>
  <c r="AY82" i="4"/>
  <c r="AZ82" i="4"/>
  <c r="AY83" i="4"/>
  <c r="AZ83" i="4"/>
  <c r="AY84" i="4"/>
  <c r="AZ84" i="4"/>
  <c r="AY85" i="4"/>
  <c r="AZ85" i="4"/>
  <c r="AY86" i="4"/>
  <c r="AZ86" i="4"/>
  <c r="AY87" i="4"/>
  <c r="AZ87" i="4"/>
  <c r="AY88" i="4"/>
  <c r="AZ88" i="4"/>
  <c r="AY89" i="4"/>
  <c r="AZ89" i="4"/>
  <c r="AY90" i="4"/>
  <c r="AZ90" i="4"/>
  <c r="AY91" i="4"/>
  <c r="AZ91" i="4"/>
  <c r="AY92" i="4"/>
  <c r="AZ92" i="4"/>
  <c r="AY93" i="4"/>
  <c r="AZ93" i="4"/>
  <c r="AY94" i="4"/>
  <c r="AZ94" i="4"/>
  <c r="AY95" i="4"/>
  <c r="AZ95" i="4"/>
  <c r="AY96" i="4"/>
  <c r="AZ96" i="4"/>
  <c r="AY97" i="4"/>
  <c r="AZ97" i="4"/>
  <c r="AY98" i="4"/>
  <c r="AZ98" i="4"/>
  <c r="AY99" i="4"/>
  <c r="AZ99" i="4"/>
  <c r="AY100" i="4"/>
  <c r="AZ100" i="4"/>
  <c r="AY101" i="4"/>
  <c r="AZ101" i="4"/>
  <c r="AY102" i="4"/>
  <c r="AZ102" i="4"/>
  <c r="AY103" i="4"/>
  <c r="AZ103" i="4"/>
  <c r="AY104" i="4"/>
  <c r="AZ104" i="4"/>
  <c r="AY105" i="4"/>
  <c r="AZ105" i="4"/>
  <c r="AY106" i="4"/>
  <c r="AZ106" i="4"/>
  <c r="AY107" i="4"/>
  <c r="AZ107" i="4"/>
  <c r="AY108" i="4"/>
  <c r="AZ108" i="4"/>
  <c r="AY109" i="4"/>
  <c r="AZ109" i="4"/>
  <c r="AY110" i="4"/>
  <c r="AZ110" i="4"/>
  <c r="AY111" i="4"/>
  <c r="AZ111" i="4"/>
  <c r="AY112" i="4"/>
  <c r="AZ112" i="4"/>
  <c r="AY113" i="4"/>
  <c r="AZ113" i="4"/>
  <c r="AY114" i="4"/>
  <c r="AZ114" i="4"/>
  <c r="AY115" i="4"/>
  <c r="AZ115" i="4"/>
  <c r="AY116" i="4"/>
  <c r="AZ116" i="4"/>
  <c r="AY117" i="4"/>
  <c r="AZ117" i="4"/>
  <c r="AY118" i="4"/>
  <c r="AZ118" i="4"/>
  <c r="AY119" i="4"/>
  <c r="AZ119" i="4"/>
  <c r="AY120" i="4"/>
  <c r="AZ120" i="4"/>
  <c r="AY121" i="4"/>
  <c r="AZ121" i="4"/>
  <c r="AY122" i="4"/>
  <c r="AZ122" i="4"/>
  <c r="AY123" i="4"/>
  <c r="AZ123" i="4"/>
  <c r="AY124" i="4"/>
  <c r="AZ124" i="4"/>
  <c r="AY125" i="4"/>
  <c r="AZ125" i="4"/>
  <c r="AY126" i="4"/>
  <c r="AZ126" i="4"/>
  <c r="AY127" i="4"/>
  <c r="AZ127" i="4"/>
  <c r="AY128" i="4"/>
  <c r="AZ128" i="4"/>
  <c r="AY129" i="4"/>
  <c r="AZ129" i="4"/>
  <c r="AY130" i="4"/>
  <c r="AZ130" i="4"/>
  <c r="AY131" i="4"/>
  <c r="AZ131" i="4"/>
  <c r="AY132" i="4"/>
  <c r="AZ132" i="4"/>
  <c r="AY133" i="4"/>
  <c r="AZ133" i="4"/>
  <c r="AY134" i="4"/>
  <c r="AZ134" i="4"/>
  <c r="AY135" i="4"/>
  <c r="AZ135" i="4"/>
  <c r="AY136" i="4"/>
  <c r="AZ136" i="4"/>
  <c r="AY137" i="4"/>
  <c r="AZ137" i="4"/>
  <c r="AY138" i="4"/>
  <c r="AZ138" i="4"/>
  <c r="AY139" i="4"/>
  <c r="AZ139" i="4"/>
  <c r="AY140" i="4"/>
  <c r="AZ140" i="4"/>
  <c r="AY141" i="4"/>
  <c r="AZ141" i="4"/>
  <c r="AY142" i="4"/>
  <c r="AZ142" i="4"/>
  <c r="AY143" i="4"/>
  <c r="AZ143" i="4"/>
  <c r="AY144" i="4"/>
  <c r="AZ144" i="4"/>
  <c r="AY145" i="4"/>
  <c r="AZ145" i="4"/>
  <c r="AY146" i="4"/>
  <c r="AZ146" i="4"/>
  <c r="AY147" i="4"/>
  <c r="AZ147" i="4"/>
  <c r="AY148" i="4"/>
  <c r="AZ148" i="4"/>
  <c r="AY149" i="4"/>
  <c r="AZ149" i="4"/>
  <c r="AY150" i="4"/>
  <c r="AZ150" i="4"/>
  <c r="AY151" i="4"/>
  <c r="AZ151" i="4"/>
  <c r="AY152" i="4"/>
  <c r="AZ152" i="4"/>
  <c r="AY153" i="4"/>
  <c r="AZ153" i="4"/>
  <c r="AY154" i="4"/>
  <c r="AZ154" i="4"/>
  <c r="AY155" i="4"/>
  <c r="AZ155" i="4"/>
  <c r="AY156" i="4"/>
  <c r="AZ156" i="4"/>
  <c r="AY157" i="4"/>
  <c r="AZ157" i="4"/>
  <c r="AY158" i="4"/>
  <c r="AZ158" i="4"/>
  <c r="AY159" i="4"/>
  <c r="AZ159" i="4"/>
  <c r="AY160" i="4"/>
  <c r="AZ160" i="4"/>
  <c r="AY161" i="4"/>
  <c r="AZ161" i="4"/>
  <c r="AY162" i="4"/>
  <c r="AZ162" i="4"/>
  <c r="AY163" i="4"/>
  <c r="AZ163" i="4"/>
  <c r="AY164" i="4"/>
  <c r="AZ164" i="4"/>
  <c r="AY165" i="4"/>
  <c r="AZ165" i="4"/>
  <c r="AY166" i="4"/>
  <c r="AZ166" i="4"/>
  <c r="AY167" i="4"/>
  <c r="AZ167" i="4"/>
  <c r="AY168" i="4"/>
  <c r="AZ168" i="4"/>
  <c r="AY169" i="4"/>
  <c r="AZ169" i="4"/>
  <c r="AY170" i="4"/>
  <c r="AZ170" i="4"/>
  <c r="AY171" i="4"/>
  <c r="AZ171" i="4"/>
  <c r="AY172" i="4"/>
  <c r="AZ172" i="4"/>
  <c r="AY173" i="4"/>
  <c r="AZ173" i="4"/>
  <c r="AY174" i="4"/>
  <c r="AZ174" i="4"/>
  <c r="AY175" i="4"/>
  <c r="AZ175" i="4"/>
  <c r="AW176" i="4"/>
  <c r="AX176" i="4"/>
  <c r="AY176" i="4"/>
  <c r="AZ176" i="4"/>
  <c r="BA176" i="4"/>
  <c r="AY177" i="4"/>
  <c r="AZ177" i="4"/>
  <c r="AY178" i="4"/>
  <c r="AZ178" i="4"/>
  <c r="AY179" i="4"/>
  <c r="AZ179" i="4"/>
  <c r="AY180" i="4"/>
  <c r="AZ180" i="4"/>
  <c r="AY181" i="4"/>
  <c r="AZ181" i="4"/>
  <c r="AY182" i="4"/>
  <c r="AZ182" i="4"/>
  <c r="AY183" i="4"/>
  <c r="AZ183" i="4"/>
  <c r="AY184" i="4"/>
  <c r="AZ184" i="4"/>
  <c r="AY185" i="4"/>
  <c r="AZ185" i="4"/>
  <c r="AY186" i="4"/>
  <c r="AZ186" i="4"/>
  <c r="AY187" i="4"/>
  <c r="AZ187" i="4"/>
  <c r="AY188" i="4"/>
  <c r="AZ188" i="4"/>
  <c r="AY189" i="4"/>
  <c r="AZ189" i="4"/>
  <c r="AY190" i="4"/>
  <c r="AZ190" i="4"/>
  <c r="AY191" i="4"/>
  <c r="AZ191" i="4"/>
  <c r="AY192" i="4"/>
  <c r="AZ192" i="4"/>
  <c r="AY193" i="4"/>
  <c r="AZ193" i="4"/>
  <c r="AY194" i="4"/>
  <c r="AZ194" i="4"/>
  <c r="AY195" i="4"/>
  <c r="AZ195" i="4"/>
  <c r="AY196" i="4"/>
  <c r="AZ196" i="4"/>
  <c r="AY197" i="4"/>
  <c r="AZ197" i="4"/>
  <c r="AY198" i="4"/>
  <c r="AZ198" i="4"/>
  <c r="AY199" i="4"/>
  <c r="AZ199" i="4"/>
  <c r="AY200" i="4"/>
  <c r="AZ200" i="4"/>
  <c r="AY201" i="4"/>
  <c r="AZ201" i="4"/>
  <c r="AY202" i="4"/>
  <c r="AZ202" i="4"/>
  <c r="AY203" i="4"/>
  <c r="AZ203" i="4"/>
  <c r="AY204" i="4"/>
  <c r="AZ204" i="4"/>
  <c r="AY205" i="4"/>
  <c r="AZ205" i="4"/>
  <c r="AY206" i="4"/>
  <c r="AZ206" i="4"/>
  <c r="AY207" i="4"/>
  <c r="AZ207" i="4"/>
  <c r="AY208" i="4"/>
  <c r="AZ208" i="4"/>
  <c r="AY209" i="4"/>
  <c r="AZ209" i="4"/>
  <c r="AY210" i="4"/>
  <c r="AZ210" i="4"/>
  <c r="AY211" i="4"/>
  <c r="AZ211" i="4"/>
  <c r="AY212" i="4"/>
  <c r="AZ212" i="4"/>
  <c r="AY213" i="4"/>
  <c r="AZ213" i="4"/>
  <c r="AY214" i="4"/>
  <c r="AZ214" i="4"/>
  <c r="AY215" i="4"/>
  <c r="AZ215" i="4"/>
  <c r="AY216" i="4"/>
  <c r="AZ216" i="4"/>
  <c r="AY217" i="4"/>
  <c r="AZ217" i="4"/>
  <c r="AY218" i="4"/>
  <c r="AZ218" i="4"/>
  <c r="AY219" i="4"/>
  <c r="AZ219" i="4"/>
  <c r="AW220" i="4"/>
  <c r="AX220" i="4"/>
  <c r="AY220" i="4"/>
  <c r="AZ220" i="4"/>
  <c r="BA220" i="4"/>
  <c r="AY221" i="4"/>
  <c r="AZ221" i="4"/>
  <c r="AY222" i="4"/>
  <c r="AZ222" i="4"/>
  <c r="AY223" i="4"/>
  <c r="AZ223" i="4"/>
  <c r="AY224" i="4"/>
  <c r="AZ224" i="4"/>
  <c r="AY225" i="4"/>
  <c r="AZ225" i="4"/>
  <c r="AY226" i="4"/>
  <c r="AZ226" i="4"/>
  <c r="AY227" i="4"/>
  <c r="AZ227" i="4"/>
  <c r="AY228" i="4"/>
  <c r="AZ228" i="4"/>
  <c r="AY229" i="4"/>
  <c r="AZ229" i="4"/>
  <c r="AY230" i="4"/>
  <c r="AZ230" i="4"/>
  <c r="AY231" i="4"/>
  <c r="AZ231" i="4"/>
  <c r="AY232" i="4"/>
  <c r="AZ232" i="4"/>
  <c r="AY233" i="4"/>
  <c r="AZ233" i="4"/>
  <c r="AY234" i="4"/>
  <c r="AZ234" i="4"/>
  <c r="AY235" i="4"/>
  <c r="AZ235" i="4"/>
  <c r="AY236" i="4"/>
  <c r="AZ236" i="4"/>
  <c r="AY237" i="4"/>
  <c r="AZ237" i="4"/>
  <c r="AY238" i="4"/>
  <c r="AZ238" i="4"/>
  <c r="AY239" i="4"/>
  <c r="AZ239" i="4"/>
  <c r="AY240" i="4"/>
  <c r="AZ240" i="4"/>
  <c r="AY241" i="4"/>
  <c r="AZ241" i="4"/>
  <c r="AY242" i="4"/>
  <c r="AZ242" i="4"/>
  <c r="AY243" i="4"/>
  <c r="AZ243" i="4"/>
  <c r="AY244" i="4"/>
  <c r="AZ244" i="4"/>
  <c r="AY245" i="4"/>
  <c r="AZ245" i="4"/>
  <c r="AY246" i="4"/>
  <c r="AZ246" i="4"/>
  <c r="AY247" i="4"/>
  <c r="AZ247" i="4"/>
  <c r="AY248" i="4"/>
  <c r="AZ248" i="4"/>
  <c r="AY249" i="4"/>
  <c r="AZ249" i="4"/>
  <c r="AY250" i="4"/>
  <c r="AZ250" i="4"/>
  <c r="AY251" i="4"/>
  <c r="AZ251" i="4"/>
  <c r="AY252" i="4"/>
  <c r="AZ252" i="4"/>
  <c r="AY253" i="4"/>
  <c r="AZ253" i="4"/>
  <c r="AY254" i="4"/>
  <c r="AZ254" i="4"/>
  <c r="AY255" i="4"/>
  <c r="AZ255" i="4"/>
  <c r="AY256" i="4"/>
  <c r="AZ256" i="4"/>
  <c r="AY257" i="4"/>
  <c r="AZ257" i="4"/>
  <c r="AY258" i="4"/>
  <c r="AZ258" i="4"/>
  <c r="AY259" i="4"/>
  <c r="AZ259" i="4"/>
  <c r="AY260" i="4"/>
  <c r="AZ260" i="4"/>
  <c r="AY261" i="4"/>
  <c r="AZ261" i="4"/>
  <c r="AY262" i="4"/>
  <c r="AZ262" i="4"/>
  <c r="AY263" i="4"/>
  <c r="AZ263" i="4"/>
  <c r="AY264" i="4"/>
  <c r="AZ264" i="4"/>
  <c r="AY265" i="4"/>
  <c r="AZ265" i="4"/>
  <c r="AY266" i="4"/>
  <c r="AZ266" i="4"/>
  <c r="AY267" i="4"/>
  <c r="AZ267" i="4"/>
  <c r="AY268" i="4"/>
  <c r="AZ268" i="4"/>
  <c r="AY269" i="4"/>
  <c r="AZ269" i="4"/>
  <c r="AY270" i="4"/>
  <c r="AZ270" i="4"/>
  <c r="AY271" i="4"/>
  <c r="AZ271" i="4"/>
  <c r="AY272" i="4"/>
  <c r="AZ272" i="4"/>
  <c r="AY273" i="4"/>
  <c r="AZ273" i="4"/>
  <c r="AY274" i="4"/>
  <c r="AZ274" i="4"/>
  <c r="AY275" i="4"/>
  <c r="AZ275" i="4"/>
  <c r="AY276" i="4"/>
  <c r="AZ276" i="4"/>
  <c r="AY277" i="4"/>
  <c r="AZ277" i="4"/>
  <c r="AY278" i="4"/>
  <c r="AZ278" i="4"/>
  <c r="AY279" i="4"/>
  <c r="AZ279" i="4"/>
  <c r="AY280" i="4"/>
  <c r="AZ280" i="4"/>
  <c r="AY281" i="4"/>
  <c r="AZ281" i="4"/>
  <c r="AY282" i="4"/>
  <c r="AZ282" i="4"/>
  <c r="AY283" i="4"/>
  <c r="AZ283" i="4"/>
  <c r="AY284" i="4"/>
  <c r="AZ284" i="4"/>
  <c r="AY285" i="4"/>
  <c r="AZ285" i="4"/>
  <c r="AY286" i="4"/>
  <c r="AZ286" i="4"/>
  <c r="AY287" i="4"/>
  <c r="AZ287" i="4"/>
  <c r="AY288" i="4"/>
  <c r="AZ288" i="4"/>
  <c r="AY289" i="4"/>
  <c r="AZ289" i="4"/>
  <c r="AY290" i="4"/>
  <c r="AZ290" i="4"/>
  <c r="AY291" i="4"/>
  <c r="AZ291" i="4"/>
  <c r="AY292" i="4"/>
  <c r="AZ292" i="4"/>
  <c r="AY293" i="4"/>
  <c r="AZ293" i="4"/>
  <c r="AY294" i="4"/>
  <c r="AZ294" i="4"/>
  <c r="AY295" i="4"/>
  <c r="AZ295" i="4"/>
  <c r="AY296" i="4"/>
  <c r="AZ296" i="4"/>
  <c r="AY297" i="4"/>
  <c r="AZ297" i="4"/>
  <c r="AY298" i="4"/>
  <c r="AZ298" i="4"/>
  <c r="AY299" i="4"/>
  <c r="AZ299" i="4"/>
  <c r="AY300" i="4"/>
  <c r="AZ300" i="4"/>
  <c r="AY301" i="4"/>
  <c r="AZ301" i="4"/>
  <c r="AY302" i="4"/>
  <c r="AZ302" i="4"/>
  <c r="AY303" i="4"/>
  <c r="AZ303" i="4"/>
  <c r="AY304" i="4"/>
  <c r="AZ304" i="4"/>
  <c r="AY305" i="4"/>
  <c r="AZ305" i="4"/>
  <c r="AY306" i="4"/>
  <c r="AZ306" i="4"/>
  <c r="AY307" i="4"/>
  <c r="AZ307" i="4"/>
  <c r="AY308" i="4"/>
  <c r="AZ308" i="4"/>
  <c r="AY309" i="4"/>
  <c r="AZ309" i="4"/>
  <c r="AY310" i="4"/>
  <c r="AZ310" i="4"/>
  <c r="AY311" i="4"/>
  <c r="AZ311" i="4"/>
  <c r="AY312" i="4"/>
  <c r="AZ312" i="4"/>
  <c r="AY313" i="4"/>
  <c r="AZ313" i="4"/>
  <c r="AY314" i="4"/>
  <c r="AZ314" i="4"/>
  <c r="AY315" i="4"/>
  <c r="AZ315" i="4"/>
  <c r="AY316" i="4"/>
  <c r="AZ316" i="4"/>
  <c r="AY317" i="4"/>
  <c r="AZ317" i="4"/>
  <c r="AY318" i="4"/>
  <c r="AZ318" i="4"/>
  <c r="AY319" i="4"/>
  <c r="AZ319" i="4"/>
  <c r="AY320" i="4"/>
  <c r="AZ320" i="4"/>
  <c r="AY321" i="4"/>
  <c r="AZ321" i="4"/>
  <c r="AY322" i="4"/>
  <c r="AZ322" i="4"/>
  <c r="AY323" i="4"/>
  <c r="AZ323" i="4"/>
  <c r="AY324" i="4"/>
  <c r="AZ324" i="4"/>
  <c r="AY325" i="4"/>
  <c r="AZ325" i="4"/>
  <c r="AY326" i="4"/>
  <c r="AZ326" i="4"/>
  <c r="AY327" i="4"/>
  <c r="AZ327" i="4"/>
  <c r="AY328" i="4"/>
  <c r="AZ328" i="4"/>
  <c r="AY329" i="4"/>
  <c r="AZ329" i="4"/>
  <c r="AY330" i="4"/>
  <c r="AZ330" i="4"/>
  <c r="AY331" i="4"/>
  <c r="AZ331" i="4"/>
  <c r="AY332" i="4"/>
  <c r="AZ332" i="4"/>
  <c r="AY333" i="4"/>
  <c r="AZ333" i="4"/>
  <c r="AY334" i="4"/>
  <c r="AZ334" i="4"/>
  <c r="AY335" i="4"/>
  <c r="AZ335" i="4"/>
  <c r="AY336" i="4"/>
  <c r="AZ336" i="4"/>
  <c r="AY337" i="4"/>
  <c r="AZ337" i="4"/>
  <c r="AY338" i="4"/>
  <c r="AZ338" i="4"/>
  <c r="AY339" i="4"/>
  <c r="AZ339" i="4"/>
  <c r="AY340" i="4"/>
  <c r="AZ340" i="4"/>
  <c r="AY341" i="4"/>
  <c r="AZ341" i="4"/>
  <c r="AY342" i="4"/>
  <c r="AZ342" i="4"/>
  <c r="AY343" i="4"/>
  <c r="AZ343" i="4"/>
  <c r="AY344" i="4"/>
  <c r="AZ344" i="4"/>
  <c r="AY345" i="4"/>
  <c r="AZ345" i="4"/>
  <c r="AY346" i="4"/>
  <c r="AZ346" i="4"/>
  <c r="AY347" i="4"/>
  <c r="AZ347" i="4"/>
  <c r="AY348" i="4"/>
  <c r="AZ348" i="4"/>
  <c r="AY349" i="4"/>
  <c r="AZ349" i="4"/>
  <c r="AY350" i="4"/>
  <c r="AZ350" i="4"/>
  <c r="AY351" i="4"/>
  <c r="AZ351" i="4"/>
  <c r="AY352" i="4"/>
  <c r="AZ352" i="4"/>
  <c r="AY353" i="4"/>
  <c r="AZ353" i="4"/>
  <c r="AY354" i="4"/>
  <c r="AZ354" i="4"/>
  <c r="AY355" i="4"/>
  <c r="AZ355" i="4"/>
  <c r="AY356" i="4"/>
  <c r="AZ356" i="4"/>
  <c r="AY357" i="4"/>
  <c r="AZ357" i="4"/>
  <c r="AY358" i="4"/>
  <c r="AZ358" i="4"/>
  <c r="AY359" i="4"/>
  <c r="AZ359" i="4"/>
  <c r="AY360" i="4"/>
  <c r="AZ360" i="4"/>
  <c r="AY361" i="4"/>
  <c r="AZ361" i="4"/>
  <c r="AY362" i="4"/>
  <c r="AZ362" i="4"/>
  <c r="AY363" i="4"/>
  <c r="AZ363" i="4"/>
  <c r="AY364" i="4"/>
  <c r="AZ364" i="4"/>
  <c r="AY365" i="4"/>
  <c r="AZ365" i="4"/>
  <c r="AY366" i="4"/>
  <c r="AZ366" i="4"/>
  <c r="AY367" i="4"/>
  <c r="AZ367" i="4"/>
  <c r="AY368" i="4"/>
  <c r="AZ368" i="4"/>
  <c r="AY369" i="4"/>
  <c r="AZ369" i="4"/>
  <c r="AY370" i="4"/>
  <c r="AZ370" i="4"/>
  <c r="AY371" i="4"/>
  <c r="AZ371" i="4"/>
  <c r="AY372" i="4"/>
  <c r="AZ372" i="4"/>
  <c r="AY373" i="4"/>
  <c r="AZ373" i="4"/>
  <c r="AY374" i="4"/>
  <c r="AZ374" i="4"/>
  <c r="AY375" i="4"/>
  <c r="AZ375" i="4"/>
  <c r="AY376" i="4"/>
  <c r="AZ376" i="4"/>
  <c r="AY377" i="4"/>
  <c r="AZ377" i="4"/>
  <c r="AY378" i="4"/>
  <c r="AZ378" i="4"/>
  <c r="AY379" i="4"/>
  <c r="AZ379" i="4"/>
  <c r="AY380" i="4"/>
  <c r="AZ380" i="4"/>
  <c r="AY381" i="4"/>
  <c r="AZ381" i="4"/>
  <c r="AY382" i="4"/>
  <c r="AZ382" i="4"/>
  <c r="AY383" i="4"/>
  <c r="AZ383" i="4"/>
  <c r="AY384" i="4"/>
  <c r="AZ384" i="4"/>
  <c r="AY385" i="4"/>
  <c r="AZ385" i="4"/>
  <c r="AY386" i="4"/>
  <c r="AZ386" i="4"/>
  <c r="AY387" i="4"/>
  <c r="AZ387" i="4"/>
  <c r="AY388" i="4"/>
  <c r="AZ388" i="4"/>
  <c r="AY389" i="4"/>
  <c r="AZ389" i="4"/>
  <c r="AY390" i="4"/>
  <c r="AZ390" i="4"/>
  <c r="AY391" i="4"/>
  <c r="AZ391" i="4"/>
  <c r="AY392" i="4"/>
  <c r="AZ392" i="4"/>
  <c r="AY393" i="4"/>
  <c r="AZ393" i="4"/>
  <c r="AY394" i="4"/>
  <c r="AZ394" i="4"/>
  <c r="AY395" i="4"/>
  <c r="AZ395" i="4"/>
  <c r="AY396" i="4"/>
  <c r="AZ396" i="4"/>
  <c r="AY397" i="4"/>
  <c r="AZ397" i="4"/>
  <c r="AY398" i="4"/>
  <c r="AZ398" i="4"/>
  <c r="AY399" i="4"/>
  <c r="AZ399" i="4"/>
  <c r="AY400" i="4"/>
  <c r="AZ400" i="4"/>
  <c r="AY401" i="4"/>
  <c r="AZ401" i="4"/>
  <c r="AY402" i="4"/>
  <c r="AZ402" i="4"/>
  <c r="AY403" i="4"/>
  <c r="AZ403" i="4"/>
  <c r="AY404" i="4"/>
  <c r="AZ404" i="4"/>
  <c r="AY405" i="4"/>
  <c r="AZ405" i="4"/>
  <c r="AY406" i="4"/>
  <c r="AZ406" i="4"/>
  <c r="AY407" i="4"/>
  <c r="AZ407" i="4"/>
  <c r="AY408" i="4"/>
  <c r="AZ408" i="4"/>
  <c r="AY409" i="4"/>
  <c r="AZ409" i="4"/>
  <c r="AY410" i="4"/>
  <c r="AZ410" i="4"/>
  <c r="AY411" i="4"/>
  <c r="AZ411" i="4"/>
  <c r="AY412" i="4"/>
  <c r="AZ412" i="4"/>
  <c r="AY413" i="4"/>
  <c r="AZ413" i="4"/>
  <c r="AY414" i="4"/>
  <c r="AZ414" i="4"/>
  <c r="AY415" i="4"/>
  <c r="AZ415" i="4"/>
  <c r="AY416" i="4"/>
  <c r="AZ416" i="4"/>
  <c r="AY417" i="4"/>
  <c r="AZ417" i="4"/>
  <c r="AY418" i="4"/>
  <c r="AZ418" i="4"/>
  <c r="AY419" i="4"/>
  <c r="AZ419" i="4"/>
  <c r="AY420" i="4"/>
  <c r="AZ420" i="4"/>
  <c r="AY421" i="4"/>
  <c r="AZ421" i="4"/>
  <c r="AY422" i="4"/>
  <c r="AZ422" i="4"/>
  <c r="AW423" i="4"/>
  <c r="AX423" i="4"/>
  <c r="AY423" i="4"/>
  <c r="AZ423" i="4"/>
  <c r="BA423" i="4"/>
  <c r="AW424" i="4"/>
  <c r="AX424" i="4"/>
  <c r="AY424" i="4"/>
  <c r="AZ424" i="4"/>
  <c r="BA424" i="4"/>
  <c r="AW425" i="4"/>
  <c r="AX425" i="4"/>
  <c r="AY425" i="4"/>
  <c r="AZ425" i="4"/>
  <c r="BA425" i="4"/>
  <c r="AW426" i="4"/>
  <c r="AX426" i="4"/>
  <c r="AY426" i="4"/>
  <c r="AZ426" i="4"/>
  <c r="BA426" i="4"/>
  <c r="AY427" i="4"/>
  <c r="AZ427" i="4"/>
  <c r="AY428" i="4"/>
  <c r="AZ428" i="4"/>
  <c r="AY429" i="4"/>
  <c r="AZ429" i="4"/>
  <c r="AY430" i="4"/>
  <c r="AZ430" i="4"/>
  <c r="AY431" i="4"/>
  <c r="AZ431" i="4"/>
  <c r="AY432" i="4"/>
  <c r="AY433" i="4"/>
  <c r="AY434" i="4"/>
  <c r="AY435" i="4"/>
  <c r="AY436" i="4"/>
  <c r="AY437" i="4"/>
  <c r="AY438" i="4"/>
  <c r="AY439" i="4"/>
  <c r="AW440" i="4"/>
  <c r="AX440" i="4"/>
  <c r="AY440" i="4"/>
  <c r="AZ440" i="4"/>
  <c r="BA440" i="4"/>
  <c r="AY441" i="4"/>
  <c r="AZ441" i="4"/>
  <c r="AW442" i="4"/>
  <c r="AX442" i="4"/>
  <c r="AY442" i="4"/>
  <c r="AZ442" i="4"/>
  <c r="BA442" i="4"/>
  <c r="AY443" i="4"/>
  <c r="AZ443" i="4"/>
  <c r="AW444" i="4"/>
  <c r="AX444" i="4"/>
  <c r="AY444" i="4"/>
  <c r="AZ444" i="4"/>
  <c r="BA444" i="4"/>
  <c r="AY445" i="4"/>
  <c r="AZ445" i="4"/>
  <c r="AY446" i="4"/>
  <c r="AZ446" i="4"/>
  <c r="AW447" i="4"/>
  <c r="AX447" i="4"/>
  <c r="AY447" i="4"/>
  <c r="AZ447" i="4"/>
  <c r="BA447" i="4"/>
  <c r="AW448" i="4"/>
  <c r="AX448" i="4"/>
  <c r="AY448" i="4"/>
  <c r="AZ448" i="4"/>
  <c r="BA448" i="4"/>
  <c r="AW449" i="4"/>
  <c r="AX449" i="4"/>
  <c r="AY449" i="4"/>
  <c r="AZ449" i="4"/>
  <c r="BA449" i="4"/>
  <c r="AW450" i="4"/>
  <c r="AX450" i="4"/>
  <c r="AY450" i="4"/>
  <c r="AZ450" i="4"/>
  <c r="BA450" i="4"/>
  <c r="AY451" i="4"/>
  <c r="AZ451" i="4"/>
  <c r="AY452" i="4"/>
  <c r="AZ452" i="4"/>
  <c r="AY453" i="4"/>
  <c r="AZ453" i="4"/>
  <c r="AY454" i="4"/>
  <c r="AZ454" i="4"/>
  <c r="AY455" i="4"/>
  <c r="AZ455" i="4"/>
  <c r="AY456" i="4"/>
  <c r="AZ456" i="4"/>
  <c r="AY457" i="4"/>
  <c r="AZ457" i="4"/>
  <c r="AY458" i="4"/>
  <c r="AZ458" i="4"/>
  <c r="AY459" i="4"/>
  <c r="AZ459" i="4"/>
  <c r="AY460" i="4"/>
  <c r="AZ460" i="4"/>
  <c r="AY461" i="4"/>
  <c r="AZ461" i="4"/>
  <c r="AY462" i="4"/>
  <c r="AZ462" i="4"/>
  <c r="AY463" i="4"/>
  <c r="AZ463" i="4"/>
  <c r="AY464" i="4"/>
  <c r="AZ464" i="4"/>
  <c r="AY465" i="4"/>
  <c r="AZ465" i="4"/>
  <c r="AY466" i="4"/>
  <c r="AZ466" i="4"/>
  <c r="AY467" i="4"/>
  <c r="AZ467" i="4"/>
  <c r="AY468" i="4"/>
  <c r="AZ468" i="4"/>
  <c r="AY469" i="4"/>
  <c r="AZ469" i="4"/>
  <c r="AY470" i="4"/>
  <c r="AZ470" i="4"/>
  <c r="AY471" i="4"/>
  <c r="AZ471" i="4"/>
  <c r="AY472" i="4"/>
  <c r="AZ472" i="4"/>
  <c r="AY473" i="4"/>
  <c r="AZ473" i="4"/>
  <c r="AY474" i="4"/>
  <c r="AZ474" i="4"/>
  <c r="AY475" i="4"/>
  <c r="AZ475" i="4"/>
  <c r="AY476" i="4"/>
  <c r="AZ476" i="4"/>
  <c r="AY477" i="4"/>
  <c r="AZ477" i="4"/>
  <c r="AY478" i="4"/>
  <c r="AZ478" i="4"/>
  <c r="AY479" i="4"/>
  <c r="AZ479" i="4"/>
  <c r="AY480" i="4"/>
  <c r="AZ480" i="4"/>
  <c r="AY481" i="4"/>
  <c r="AZ481" i="4"/>
  <c r="AY482" i="4"/>
  <c r="AZ482" i="4"/>
  <c r="AY483" i="4"/>
  <c r="AZ483" i="4"/>
  <c r="AY484" i="4"/>
  <c r="AZ484" i="4"/>
  <c r="AY485" i="4"/>
  <c r="AZ485" i="4"/>
  <c r="AY486" i="4"/>
  <c r="AZ486" i="4"/>
  <c r="AY487" i="4"/>
  <c r="AZ487" i="4"/>
  <c r="AY488" i="4"/>
  <c r="AZ488" i="4"/>
  <c r="AY489" i="4"/>
  <c r="AZ489" i="4"/>
  <c r="AY490" i="4"/>
  <c r="AZ490" i="4"/>
  <c r="AY491" i="4"/>
  <c r="AZ491" i="4"/>
  <c r="AY492" i="4"/>
  <c r="AZ492" i="4"/>
  <c r="AY493" i="4"/>
  <c r="AZ493" i="4"/>
  <c r="AY494" i="4"/>
  <c r="AZ494" i="4"/>
  <c r="AY495" i="4"/>
  <c r="AZ495" i="4"/>
  <c r="AY496" i="4"/>
  <c r="AZ496" i="4"/>
  <c r="AY497" i="4"/>
  <c r="AZ497" i="4"/>
  <c r="AY498" i="4"/>
  <c r="AZ498" i="4"/>
  <c r="AY499" i="4"/>
  <c r="AZ499" i="4"/>
  <c r="AY500" i="4"/>
  <c r="AZ500" i="4"/>
  <c r="AY501" i="4"/>
  <c r="AZ501" i="4"/>
  <c r="AY502" i="4"/>
  <c r="AZ502" i="4"/>
  <c r="AY503" i="4"/>
  <c r="AZ503" i="4"/>
  <c r="AY504" i="4"/>
  <c r="AZ504" i="4"/>
  <c r="AY505" i="4"/>
  <c r="AZ505" i="4"/>
  <c r="AY506" i="4"/>
  <c r="AZ506" i="4"/>
  <c r="AY507" i="4"/>
  <c r="AZ507" i="4"/>
  <c r="AY508" i="4"/>
  <c r="AZ508" i="4"/>
  <c r="AY509" i="4"/>
  <c r="AZ509" i="4"/>
  <c r="AY510" i="4"/>
  <c r="AZ510" i="4"/>
  <c r="AY511" i="4"/>
  <c r="AZ511" i="4"/>
  <c r="AY512" i="4"/>
  <c r="AZ512" i="4"/>
  <c r="AY513" i="4"/>
  <c r="AZ513" i="4"/>
  <c r="AY514" i="4"/>
  <c r="AZ514" i="4"/>
  <c r="AY515" i="4"/>
  <c r="AZ515" i="4"/>
  <c r="AY516" i="4"/>
  <c r="AZ516" i="4"/>
  <c r="AY517" i="4"/>
  <c r="AZ517" i="4"/>
  <c r="AY518" i="4"/>
  <c r="AZ518" i="4"/>
  <c r="AY519" i="4"/>
  <c r="AZ519" i="4"/>
  <c r="AY520" i="4"/>
  <c r="AZ520" i="4"/>
  <c r="AY521" i="4"/>
  <c r="AZ521" i="4"/>
  <c r="AY522" i="4"/>
  <c r="AZ522" i="4"/>
  <c r="AY523" i="4"/>
  <c r="AZ523" i="4"/>
  <c r="AY524" i="4"/>
  <c r="AZ524" i="4"/>
  <c r="AY525" i="4"/>
  <c r="AZ525" i="4"/>
  <c r="AY526" i="4"/>
  <c r="AZ526" i="4"/>
  <c r="P519" i="4"/>
  <c r="P520" i="4"/>
  <c r="P522" i="4"/>
  <c r="P523" i="4"/>
  <c r="AA525" i="4"/>
  <c r="AB525" i="4"/>
  <c r="AU525" i="4"/>
  <c r="AV525" i="4"/>
  <c r="AA526" i="4"/>
  <c r="AB526" i="4"/>
  <c r="AU526" i="4"/>
  <c r="AV526" i="4"/>
  <c r="S523" i="4"/>
  <c r="T523"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A505" i="4"/>
  <c r="AB505" i="4"/>
  <c r="AF505" i="4"/>
  <c r="AG505" i="4"/>
  <c r="AH505" i="4"/>
  <c r="AK505" i="4"/>
  <c r="AL505" i="4"/>
  <c r="AM505" i="4"/>
  <c r="AP505" i="4"/>
  <c r="AQ505" i="4"/>
  <c r="AR505" i="4"/>
  <c r="AU505" i="4"/>
  <c r="AV505" i="4"/>
  <c r="D506" i="4"/>
  <c r="AA506" i="4"/>
  <c r="AB506" i="4"/>
  <c r="AF506" i="4"/>
  <c r="AG506" i="4"/>
  <c r="AH506" i="4"/>
  <c r="AK506" i="4"/>
  <c r="AL506" i="4"/>
  <c r="AM506" i="4"/>
  <c r="AP506" i="4"/>
  <c r="AQ506" i="4"/>
  <c r="AR506" i="4"/>
  <c r="AU506" i="4"/>
  <c r="AV506" i="4"/>
  <c r="D507" i="4"/>
  <c r="AA507" i="4"/>
  <c r="AB507" i="4"/>
  <c r="AF507" i="4"/>
  <c r="AG507" i="4"/>
  <c r="AH507" i="4"/>
  <c r="AK507" i="4"/>
  <c r="AL507" i="4"/>
  <c r="AM507" i="4"/>
  <c r="AP507" i="4"/>
  <c r="AQ507" i="4"/>
  <c r="AR507" i="4"/>
  <c r="AU507" i="4"/>
  <c r="AV507" i="4"/>
  <c r="D508" i="4"/>
  <c r="AA508" i="4"/>
  <c r="AB508" i="4"/>
  <c r="AF508" i="4"/>
  <c r="AG508" i="4"/>
  <c r="AH508" i="4"/>
  <c r="AK508" i="4"/>
  <c r="AL508" i="4"/>
  <c r="AM508" i="4"/>
  <c r="AP508" i="4"/>
  <c r="AQ508" i="4"/>
  <c r="AR508" i="4"/>
  <c r="AU508" i="4"/>
  <c r="AV508" i="4"/>
  <c r="D509" i="4"/>
  <c r="AA509" i="4"/>
  <c r="AB509" i="4"/>
  <c r="AF509" i="4"/>
  <c r="AG509" i="4"/>
  <c r="AH509" i="4"/>
  <c r="AK509" i="4"/>
  <c r="AL509" i="4"/>
  <c r="AM509" i="4"/>
  <c r="AP509" i="4"/>
  <c r="AQ509" i="4"/>
  <c r="AR509" i="4"/>
  <c r="AU509" i="4"/>
  <c r="AV509" i="4"/>
  <c r="D510" i="4"/>
  <c r="AA510" i="4"/>
  <c r="AB510" i="4"/>
  <c r="AF510" i="4"/>
  <c r="AG510" i="4"/>
  <c r="AH510" i="4"/>
  <c r="AK510" i="4"/>
  <c r="AL510" i="4"/>
  <c r="AM510" i="4"/>
  <c r="AP510" i="4"/>
  <c r="AQ510" i="4"/>
  <c r="AR510" i="4"/>
  <c r="AU510" i="4"/>
  <c r="AV510" i="4"/>
  <c r="D511" i="4"/>
  <c r="Q511" i="4"/>
  <c r="Y511" i="4"/>
  <c r="X511" i="4" s="1"/>
  <c r="AA511" i="4"/>
  <c r="AB511" i="4"/>
  <c r="AD511" i="4"/>
  <c r="AC511" i="4" s="1"/>
  <c r="AF511" i="4"/>
  <c r="AG511" i="4"/>
  <c r="AH511" i="4"/>
  <c r="AK511" i="4"/>
  <c r="AL511" i="4"/>
  <c r="AM511" i="4"/>
  <c r="AP511" i="4"/>
  <c r="AQ511" i="4"/>
  <c r="AR511" i="4"/>
  <c r="AU511" i="4"/>
  <c r="AV511" i="4"/>
  <c r="D512" i="4"/>
  <c r="Q512" i="4"/>
  <c r="Y512" i="4"/>
  <c r="X512" i="4" s="1"/>
  <c r="AA512" i="4"/>
  <c r="AB512" i="4"/>
  <c r="AD512" i="4"/>
  <c r="AC512" i="4" s="1"/>
  <c r="AF512" i="4"/>
  <c r="AG512" i="4"/>
  <c r="AH512" i="4"/>
  <c r="AK512" i="4"/>
  <c r="AL512" i="4"/>
  <c r="AM512" i="4"/>
  <c r="AP512" i="4"/>
  <c r="AQ512" i="4"/>
  <c r="AR512" i="4"/>
  <c r="AU512" i="4"/>
  <c r="AV512" i="4"/>
  <c r="D513" i="4"/>
  <c r="Q513" i="4"/>
  <c r="Y513" i="4"/>
  <c r="X513" i="4" s="1"/>
  <c r="AA513" i="4"/>
  <c r="AB513" i="4"/>
  <c r="AD513" i="4"/>
  <c r="AC513" i="4" s="1"/>
  <c r="AF513" i="4"/>
  <c r="AG513" i="4"/>
  <c r="AH513" i="4"/>
  <c r="AK513" i="4"/>
  <c r="AL513" i="4"/>
  <c r="AM513" i="4"/>
  <c r="AP513" i="4"/>
  <c r="AQ513" i="4"/>
  <c r="AR513" i="4"/>
  <c r="AU513" i="4"/>
  <c r="AV513" i="4"/>
  <c r="D514" i="4"/>
  <c r="Q514" i="4"/>
  <c r="Y514" i="4"/>
  <c r="X514" i="4" s="1"/>
  <c r="AA514" i="4"/>
  <c r="AB514" i="4"/>
  <c r="AD514" i="4"/>
  <c r="AC514" i="4" s="1"/>
  <c r="AF514" i="4"/>
  <c r="AG514" i="4"/>
  <c r="AH514" i="4"/>
  <c r="AK514" i="4"/>
  <c r="AL514" i="4"/>
  <c r="AM514" i="4"/>
  <c r="AP514" i="4"/>
  <c r="AQ514" i="4"/>
  <c r="AR514" i="4"/>
  <c r="AU514" i="4"/>
  <c r="AV514" i="4"/>
  <c r="D515" i="4"/>
  <c r="Q515" i="4"/>
  <c r="Y515" i="4"/>
  <c r="X515" i="4" s="1"/>
  <c r="AA515" i="4"/>
  <c r="AB515" i="4"/>
  <c r="AD515" i="4"/>
  <c r="AC515" i="4" s="1"/>
  <c r="AF515" i="4"/>
  <c r="AG515" i="4"/>
  <c r="AH515" i="4"/>
  <c r="AK515" i="4"/>
  <c r="AL515" i="4"/>
  <c r="AM515" i="4"/>
  <c r="AP515" i="4"/>
  <c r="AQ515" i="4"/>
  <c r="AR515" i="4"/>
  <c r="AU515" i="4"/>
  <c r="AV515" i="4"/>
  <c r="D516" i="4"/>
  <c r="Q516" i="4"/>
  <c r="Y516" i="4"/>
  <c r="X516" i="4" s="1"/>
  <c r="AA516" i="4"/>
  <c r="AB516" i="4"/>
  <c r="AD516" i="4"/>
  <c r="AC516" i="4" s="1"/>
  <c r="AF516" i="4"/>
  <c r="AG516" i="4"/>
  <c r="AH516" i="4"/>
  <c r="AK516" i="4"/>
  <c r="AL516" i="4"/>
  <c r="AM516" i="4"/>
  <c r="AP516" i="4"/>
  <c r="AQ516" i="4"/>
  <c r="AR516" i="4"/>
  <c r="AU516" i="4"/>
  <c r="AV516" i="4"/>
  <c r="D517" i="4"/>
  <c r="Q517" i="4"/>
  <c r="Y517" i="4"/>
  <c r="X517" i="4" s="1"/>
  <c r="AA517" i="4"/>
  <c r="AB517" i="4"/>
  <c r="AD517" i="4"/>
  <c r="AC517" i="4" s="1"/>
  <c r="AF517" i="4"/>
  <c r="AG517" i="4"/>
  <c r="AH517" i="4"/>
  <c r="AK517" i="4"/>
  <c r="AL517" i="4"/>
  <c r="AM517" i="4"/>
  <c r="AP517" i="4"/>
  <c r="AQ517" i="4"/>
  <c r="AR517" i="4"/>
  <c r="AU517" i="4"/>
  <c r="AV517" i="4"/>
  <c r="D518" i="4"/>
  <c r="Q518" i="4"/>
  <c r="Y518" i="4"/>
  <c r="X518" i="4" s="1"/>
  <c r="AA518" i="4"/>
  <c r="AB518" i="4"/>
  <c r="AD518" i="4"/>
  <c r="AC518" i="4" s="1"/>
  <c r="AF518" i="4"/>
  <c r="AG518" i="4"/>
  <c r="AH518" i="4"/>
  <c r="AK518" i="4"/>
  <c r="AL518" i="4"/>
  <c r="AM518" i="4"/>
  <c r="AP518" i="4"/>
  <c r="AQ518" i="4"/>
  <c r="AR518" i="4"/>
  <c r="AU518" i="4"/>
  <c r="AV518" i="4"/>
  <c r="D519" i="4"/>
  <c r="Q519" i="4"/>
  <c r="Y519" i="4"/>
  <c r="X519" i="4" s="1"/>
  <c r="AA519" i="4"/>
  <c r="AB519" i="4"/>
  <c r="AD519" i="4"/>
  <c r="AC519" i="4" s="1"/>
  <c r="AF519" i="4"/>
  <c r="AG519" i="4"/>
  <c r="AH519" i="4"/>
  <c r="AK519" i="4"/>
  <c r="AL519" i="4"/>
  <c r="AM519" i="4"/>
  <c r="AP519" i="4"/>
  <c r="AQ519" i="4"/>
  <c r="AR519" i="4"/>
  <c r="AU519" i="4"/>
  <c r="AV519" i="4"/>
  <c r="D520" i="4"/>
  <c r="Q520" i="4"/>
  <c r="Y520" i="4"/>
  <c r="X520" i="4" s="1"/>
  <c r="AA520" i="4"/>
  <c r="AB520" i="4"/>
  <c r="AD520" i="4"/>
  <c r="AC520" i="4" s="1"/>
  <c r="AF520" i="4"/>
  <c r="AG520" i="4"/>
  <c r="AH520" i="4"/>
  <c r="AK520" i="4"/>
  <c r="AL520" i="4"/>
  <c r="AM520" i="4"/>
  <c r="AP520" i="4"/>
  <c r="AQ520" i="4"/>
  <c r="AR520" i="4"/>
  <c r="AU520" i="4"/>
  <c r="AV520" i="4"/>
  <c r="D521" i="4"/>
  <c r="Q521" i="4"/>
  <c r="P521" i="4" s="1"/>
  <c r="Y521" i="4"/>
  <c r="X521" i="4" s="1"/>
  <c r="AA521" i="4"/>
  <c r="AB521" i="4"/>
  <c r="AD521" i="4"/>
  <c r="AC521" i="4" s="1"/>
  <c r="AF521" i="4"/>
  <c r="AG521" i="4"/>
  <c r="AH521" i="4"/>
  <c r="AK521" i="4"/>
  <c r="AL521" i="4"/>
  <c r="AM521" i="4"/>
  <c r="AP521" i="4"/>
  <c r="AQ521" i="4"/>
  <c r="AR521" i="4"/>
  <c r="AU521" i="4"/>
  <c r="AV521" i="4"/>
  <c r="D522" i="4"/>
  <c r="Q522" i="4"/>
  <c r="Y522" i="4"/>
  <c r="X522" i="4" s="1"/>
  <c r="AA522" i="4"/>
  <c r="AB522" i="4"/>
  <c r="AD522" i="4"/>
  <c r="AC522" i="4" s="1"/>
  <c r="AF522" i="4"/>
  <c r="AG522" i="4"/>
  <c r="AH522" i="4"/>
  <c r="AK522" i="4"/>
  <c r="AL522" i="4"/>
  <c r="AM522" i="4"/>
  <c r="AU522" i="4"/>
  <c r="AV522" i="4"/>
  <c r="Q523" i="4"/>
  <c r="Y523" i="4"/>
  <c r="X523" i="4" s="1"/>
  <c r="AA523" i="4"/>
  <c r="AB523" i="4"/>
  <c r="AD523" i="4"/>
  <c r="AC523" i="4" s="1"/>
  <c r="AF523" i="4"/>
  <c r="AG523" i="4"/>
  <c r="AH523" i="4"/>
  <c r="AK523" i="4"/>
  <c r="AL523" i="4"/>
  <c r="AM523" i="4"/>
  <c r="AU523" i="4"/>
  <c r="AV523" i="4"/>
  <c r="Q524" i="4"/>
  <c r="BA524" i="4" s="1"/>
  <c r="AA524" i="4"/>
  <c r="AB524" i="4"/>
  <c r="AU524" i="4"/>
  <c r="AV524" i="4"/>
  <c r="Q525" i="4"/>
  <c r="BA525" i="4" s="1"/>
  <c r="Q526" i="4"/>
  <c r="J441" i="18"/>
  <c r="K441" i="18"/>
  <c r="L441" i="18"/>
  <c r="M441" i="18"/>
  <c r="J443" i="18"/>
  <c r="K443" i="18"/>
  <c r="L443" i="18"/>
  <c r="M443" i="18"/>
  <c r="J444" i="18"/>
  <c r="K444" i="18"/>
  <c r="L444" i="18"/>
  <c r="M444" i="18"/>
  <c r="J447" i="18"/>
  <c r="K447" i="18"/>
  <c r="L447" i="18"/>
  <c r="M447" i="18"/>
  <c r="J448" i="18"/>
  <c r="K448" i="18"/>
  <c r="L448" i="18"/>
  <c r="M448" i="18"/>
  <c r="J449" i="18"/>
  <c r="K449" i="18"/>
  <c r="L449" i="18"/>
  <c r="M449"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AW523" i="4" l="1"/>
  <c r="G603" i="7"/>
  <c r="N453" i="18"/>
  <c r="N454" i="18"/>
  <c r="N445" i="18"/>
  <c r="N452" i="18"/>
  <c r="N449" i="18"/>
  <c r="N450" i="18"/>
  <c r="N451" i="18"/>
  <c r="N448" i="18"/>
  <c r="E42" i="9"/>
  <c r="G618" i="7"/>
  <c r="G615" i="7"/>
  <c r="G602" i="7"/>
  <c r="G623" i="7"/>
  <c r="G610" i="7"/>
  <c r="N447" i="18"/>
  <c r="N443" i="18"/>
  <c r="BA523" i="4"/>
  <c r="BA520" i="4"/>
  <c r="BA512" i="4"/>
  <c r="G621" i="7"/>
  <c r="G613" i="7"/>
  <c r="G600" i="7"/>
  <c r="G605" i="7"/>
  <c r="G598" i="7"/>
  <c r="AX519" i="4"/>
  <c r="BA515" i="4"/>
  <c r="N444" i="18"/>
  <c r="G620" i="7"/>
  <c r="G612" i="7"/>
  <c r="G607" i="7"/>
  <c r="G599" i="7"/>
  <c r="N441" i="18"/>
  <c r="N440" i="18"/>
  <c r="AX520" i="4"/>
  <c r="G617" i="7"/>
  <c r="G604" i="7"/>
  <c r="N439" i="18"/>
  <c r="N438" i="18"/>
  <c r="G622" i="7"/>
  <c r="G614" i="7"/>
  <c r="G609" i="7"/>
  <c r="G601" i="7"/>
  <c r="N437" i="18"/>
  <c r="AX522" i="4"/>
  <c r="N436" i="18"/>
  <c r="G619" i="7"/>
  <c r="G606" i="7"/>
  <c r="BA522" i="4"/>
  <c r="AX523" i="4"/>
  <c r="AX521" i="4"/>
  <c r="G616" i="7"/>
  <c r="G611" i="7"/>
  <c r="BA519" i="4"/>
  <c r="BA518" i="4"/>
  <c r="BA521" i="4"/>
  <c r="BA511" i="4"/>
  <c r="BA514" i="4"/>
  <c r="BA517" i="4"/>
  <c r="BA526" i="4"/>
  <c r="BA513" i="4"/>
  <c r="BA516" i="4"/>
  <c r="S526" i="4"/>
  <c r="AW526" i="4" s="1"/>
  <c r="S521" i="4"/>
  <c r="S520" i="4"/>
  <c r="AW520" i="4" s="1"/>
  <c r="I69" i="20"/>
  <c r="I70" i="20"/>
  <c r="H69" i="20"/>
  <c r="H70" i="20"/>
  <c r="G69" i="20"/>
  <c r="G70" i="20"/>
  <c r="T521" i="4" l="1"/>
  <c r="AW521" i="4"/>
  <c r="S525" i="4"/>
  <c r="AW525" i="4" s="1"/>
  <c r="S524" i="4"/>
  <c r="T526" i="4"/>
  <c r="S522" i="4"/>
  <c r="T520" i="4"/>
  <c r="S519" i="4"/>
  <c r="AW519" i="4" s="1"/>
  <c r="B504" i="15"/>
  <c r="C504" i="15"/>
  <c r="B505" i="15"/>
  <c r="C505" i="15"/>
  <c r="B506" i="15"/>
  <c r="C506" i="15"/>
  <c r="B507" i="15"/>
  <c r="C507" i="15"/>
  <c r="B508" i="15"/>
  <c r="C508" i="15"/>
  <c r="B509" i="15"/>
  <c r="C509" i="15"/>
  <c r="B510" i="15"/>
  <c r="C510" i="15"/>
  <c r="B511" i="15"/>
  <c r="C511" i="15"/>
  <c r="B504" i="19"/>
  <c r="C504" i="19"/>
  <c r="B505" i="19"/>
  <c r="C505" i="19"/>
  <c r="B506" i="19"/>
  <c r="C506" i="19"/>
  <c r="B507" i="19"/>
  <c r="C507" i="19"/>
  <c r="B508" i="19"/>
  <c r="C508" i="19"/>
  <c r="B509" i="19"/>
  <c r="C509" i="19"/>
  <c r="B510" i="19"/>
  <c r="C510" i="19"/>
  <c r="B511" i="19"/>
  <c r="C511" i="19"/>
  <c r="AD4" i="4"/>
  <c r="AD5" i="4"/>
  <c r="AD6" i="4"/>
  <c r="AD7" i="4"/>
  <c r="AD8" i="4"/>
  <c r="AD9" i="4"/>
  <c r="AD10" i="4"/>
  <c r="AD11" i="4"/>
  <c r="AD12" i="4"/>
  <c r="AD13" i="4"/>
  <c r="AD14" i="4"/>
  <c r="AD15" i="4"/>
  <c r="AD16" i="4"/>
  <c r="AD17" i="4"/>
  <c r="AD18" i="4"/>
  <c r="AD19" i="4"/>
  <c r="AD20" i="4"/>
  <c r="AD23" i="4"/>
  <c r="AD28" i="4"/>
  <c r="AD29" i="4"/>
  <c r="AD31" i="4"/>
  <c r="AD32" i="4"/>
  <c r="AD34" i="4"/>
  <c r="AD35" i="4"/>
  <c r="AD37" i="4"/>
  <c r="AD38" i="4"/>
  <c r="AD39" i="4"/>
  <c r="AD40" i="4"/>
  <c r="AD41" i="4"/>
  <c r="AD42" i="4"/>
  <c r="AD43" i="4"/>
  <c r="AD44" i="4"/>
  <c r="AD45" i="4"/>
  <c r="AD46" i="4"/>
  <c r="AD47" i="4"/>
  <c r="AD48" i="4"/>
  <c r="AD49" i="4"/>
  <c r="AD50" i="4"/>
  <c r="AD51" i="4"/>
  <c r="AD52" i="4"/>
  <c r="AD53" i="4"/>
  <c r="AD54" i="4"/>
  <c r="AD58" i="4"/>
  <c r="AD59" i="4"/>
  <c r="AD65" i="4"/>
  <c r="AD66" i="4"/>
  <c r="AD67" i="4"/>
  <c r="AD68" i="4"/>
  <c r="AD69" i="4"/>
  <c r="AD70" i="4"/>
  <c r="AD71" i="4"/>
  <c r="AD72" i="4"/>
  <c r="AD73" i="4"/>
  <c r="AD74" i="4"/>
  <c r="AD75" i="4"/>
  <c r="AD76" i="4"/>
  <c r="AD77" i="4"/>
  <c r="AD78" i="4"/>
  <c r="AD79" i="4"/>
  <c r="AD80" i="4"/>
  <c r="AD81" i="4"/>
  <c r="AD82" i="4"/>
  <c r="AD83" i="4"/>
  <c r="AD84" i="4"/>
  <c r="AD85" i="4"/>
  <c r="AD86" i="4"/>
  <c r="AD87" i="4"/>
  <c r="AD88" i="4"/>
  <c r="AD89" i="4"/>
  <c r="AD90" i="4"/>
  <c r="AD91" i="4"/>
  <c r="AD92" i="4"/>
  <c r="AD93" i="4"/>
  <c r="AD94" i="4"/>
  <c r="AD95" i="4"/>
  <c r="AD96" i="4"/>
  <c r="AD97" i="4"/>
  <c r="AD98" i="4"/>
  <c r="AD99" i="4"/>
  <c r="AD100" i="4"/>
  <c r="AD101" i="4"/>
  <c r="AD102" i="4"/>
  <c r="AD103" i="4"/>
  <c r="AD104" i="4"/>
  <c r="AD105" i="4"/>
  <c r="AD106" i="4"/>
  <c r="AD107" i="4"/>
  <c r="AD108" i="4"/>
  <c r="AD109" i="4"/>
  <c r="AD110" i="4"/>
  <c r="AD111" i="4"/>
  <c r="AD112" i="4"/>
  <c r="AD113" i="4"/>
  <c r="AD114" i="4"/>
  <c r="AD115" i="4"/>
  <c r="AD116" i="4"/>
  <c r="AD117" i="4"/>
  <c r="AD118" i="4"/>
  <c r="AD119" i="4"/>
  <c r="AD120" i="4"/>
  <c r="AD121" i="4"/>
  <c r="AD122" i="4"/>
  <c r="AD123" i="4"/>
  <c r="AD124" i="4"/>
  <c r="AD125" i="4"/>
  <c r="AD126" i="4"/>
  <c r="AD127" i="4"/>
  <c r="AD128" i="4"/>
  <c r="AD130" i="4"/>
  <c r="AD131" i="4"/>
  <c r="AD132" i="4"/>
  <c r="AD133" i="4"/>
  <c r="AD134" i="4"/>
  <c r="AD135" i="4"/>
  <c r="AD137" i="4"/>
  <c r="AD138" i="4"/>
  <c r="AD139" i="4"/>
  <c r="AD140" i="4"/>
  <c r="AD141" i="4"/>
  <c r="AD142" i="4"/>
  <c r="AD143" i="4"/>
  <c r="AD144" i="4"/>
  <c r="AD145" i="4"/>
  <c r="AD146" i="4"/>
  <c r="AD147" i="4"/>
  <c r="AD148" i="4"/>
  <c r="AD152" i="4"/>
  <c r="AD153" i="4"/>
  <c r="AD154" i="4"/>
  <c r="AD155" i="4"/>
  <c r="AD156" i="4"/>
  <c r="AD157" i="4"/>
  <c r="AD158" i="4"/>
  <c r="AD159" i="4"/>
  <c r="AD160" i="4"/>
  <c r="AD161" i="4"/>
  <c r="AD162" i="4"/>
  <c r="AD163" i="4"/>
  <c r="AD164" i="4"/>
  <c r="AD165" i="4"/>
  <c r="AD166" i="4"/>
  <c r="AD167" i="4"/>
  <c r="AD168" i="4"/>
  <c r="AD169" i="4"/>
  <c r="AD170" i="4"/>
  <c r="AD171" i="4"/>
  <c r="AD172" i="4"/>
  <c r="AD173" i="4"/>
  <c r="AD176" i="4"/>
  <c r="AD177" i="4"/>
  <c r="AD178" i="4"/>
  <c r="AD179" i="4"/>
  <c r="AD180" i="4"/>
  <c r="AD181" i="4"/>
  <c r="AD182" i="4"/>
  <c r="AD183" i="4"/>
  <c r="AD184" i="4"/>
  <c r="AD185" i="4"/>
  <c r="AD190" i="4"/>
  <c r="AD191" i="4"/>
  <c r="AD192" i="4"/>
  <c r="AD193" i="4"/>
  <c r="AD194" i="4"/>
  <c r="AD195" i="4"/>
  <c r="AD196" i="4"/>
  <c r="AD197" i="4"/>
  <c r="AD198" i="4"/>
  <c r="AD199" i="4"/>
  <c r="AD200" i="4"/>
  <c r="AD201"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58" i="4"/>
  <c r="AD259" i="4"/>
  <c r="AD260" i="4"/>
  <c r="AD261" i="4"/>
  <c r="AD262" i="4"/>
  <c r="AD263" i="4"/>
  <c r="AD264" i="4"/>
  <c r="AD265" i="4"/>
  <c r="AD266" i="4"/>
  <c r="AD267" i="4"/>
  <c r="AD268" i="4"/>
  <c r="AD269" i="4"/>
  <c r="AD270" i="4"/>
  <c r="AD271" i="4"/>
  <c r="AD272" i="4"/>
  <c r="AD273" i="4"/>
  <c r="AD274" i="4"/>
  <c r="AD275" i="4"/>
  <c r="AD279"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7" i="4"/>
  <c r="AD308" i="4"/>
  <c r="AD309" i="4"/>
  <c r="AD310" i="4"/>
  <c r="AD311" i="4"/>
  <c r="AD312" i="4"/>
  <c r="AD313" i="4"/>
  <c r="AD314" i="4"/>
  <c r="AD315" i="4"/>
  <c r="AD316" i="4"/>
  <c r="AD317" i="4"/>
  <c r="AD318" i="4"/>
  <c r="AD319" i="4"/>
  <c r="AD320" i="4"/>
  <c r="AD321" i="4"/>
  <c r="AD322" i="4"/>
  <c r="AD323" i="4"/>
  <c r="AD324" i="4"/>
  <c r="AD325" i="4"/>
  <c r="AD326" i="4"/>
  <c r="AD327" i="4"/>
  <c r="AD328" i="4"/>
  <c r="AD329" i="4"/>
  <c r="AD330" i="4"/>
  <c r="AD331" i="4"/>
  <c r="AD332" i="4"/>
  <c r="AD336" i="4"/>
  <c r="AD337" i="4"/>
  <c r="AD338" i="4"/>
  <c r="AD339" i="4"/>
  <c r="AD340" i="4"/>
  <c r="AD341" i="4"/>
  <c r="AD342" i="4"/>
  <c r="AD343" i="4"/>
  <c r="AD344" i="4"/>
  <c r="AD345" i="4"/>
  <c r="AD346" i="4"/>
  <c r="AD347" i="4"/>
  <c r="AD348" i="4"/>
  <c r="AD349" i="4"/>
  <c r="AD350" i="4"/>
  <c r="AD351" i="4"/>
  <c r="AD352" i="4"/>
  <c r="AD353" i="4"/>
  <c r="AD354" i="4"/>
  <c r="AD358" i="4"/>
  <c r="AD359" i="4"/>
  <c r="AD360" i="4"/>
  <c r="AD361" i="4"/>
  <c r="AD362" i="4"/>
  <c r="AD363" i="4"/>
  <c r="AD364" i="4"/>
  <c r="AD365" i="4"/>
  <c r="AD366" i="4"/>
  <c r="AD367" i="4"/>
  <c r="AD368" i="4"/>
  <c r="AD369" i="4"/>
  <c r="AD370" i="4"/>
  <c r="AD371" i="4"/>
  <c r="AD372" i="4"/>
  <c r="AD373" i="4"/>
  <c r="AD374" i="4"/>
  <c r="AD375" i="4"/>
  <c r="AD376" i="4"/>
  <c r="AD377" i="4"/>
  <c r="AD378" i="4"/>
  <c r="AD379" i="4"/>
  <c r="AD380" i="4"/>
  <c r="AD381" i="4"/>
  <c r="AD382" i="4"/>
  <c r="AD383" i="4"/>
  <c r="AD390" i="4"/>
  <c r="AD391" i="4"/>
  <c r="AD392" i="4"/>
  <c r="AD393" i="4"/>
  <c r="AD394" i="4"/>
  <c r="AD395" i="4"/>
  <c r="AD396" i="4"/>
  <c r="AD397" i="4"/>
  <c r="AD398" i="4"/>
  <c r="AD399" i="4"/>
  <c r="AD400" i="4"/>
  <c r="AD401" i="4"/>
  <c r="AD402" i="4"/>
  <c r="AD403" i="4"/>
  <c r="AD404" i="4"/>
  <c r="AD405" i="4"/>
  <c r="AD412" i="4"/>
  <c r="AD413" i="4"/>
  <c r="AD414" i="4"/>
  <c r="AD415" i="4"/>
  <c r="AD416" i="4"/>
  <c r="AD417" i="4"/>
  <c r="AD418" i="4"/>
  <c r="AD419" i="4"/>
  <c r="AD420" i="4"/>
  <c r="AD421" i="4"/>
  <c r="AD422" i="4"/>
  <c r="AD423" i="4"/>
  <c r="AD424" i="4"/>
  <c r="AD425" i="4"/>
  <c r="AD426" i="4"/>
  <c r="AD427" i="4"/>
  <c r="AD428" i="4"/>
  <c r="AD429" i="4"/>
  <c r="AD432" i="4"/>
  <c r="AD433" i="4"/>
  <c r="AD434" i="4"/>
  <c r="AD435" i="4"/>
  <c r="AD436" i="4"/>
  <c r="AD437" i="4"/>
  <c r="AD438" i="4"/>
  <c r="AD439" i="4"/>
  <c r="AD440" i="4"/>
  <c r="AD441" i="4"/>
  <c r="AD442" i="4"/>
  <c r="AD443" i="4"/>
  <c r="AD444" i="4"/>
  <c r="AD445" i="4"/>
  <c r="AD447" i="4"/>
  <c r="AD448" i="4"/>
  <c r="AD449" i="4"/>
  <c r="AD450" i="4"/>
  <c r="AD451" i="4"/>
  <c r="AD452" i="4"/>
  <c r="AD453" i="4"/>
  <c r="AD454" i="4"/>
  <c r="AD455" i="4"/>
  <c r="AD456" i="4"/>
  <c r="AD457" i="4"/>
  <c r="AD458" i="4"/>
  <c r="AD459" i="4"/>
  <c r="AD460" i="4"/>
  <c r="AD461" i="4"/>
  <c r="AD462" i="4"/>
  <c r="AD463" i="4"/>
  <c r="AD464" i="4"/>
  <c r="AD465" i="4"/>
  <c r="AD466" i="4"/>
  <c r="AD467" i="4"/>
  <c r="AD468" i="4"/>
  <c r="AD469" i="4"/>
  <c r="AD470" i="4"/>
  <c r="AD471" i="4"/>
  <c r="AD472" i="4"/>
  <c r="AD473" i="4"/>
  <c r="AD480" i="4"/>
  <c r="AD481" i="4"/>
  <c r="AD483" i="4"/>
  <c r="AD484" i="4"/>
  <c r="AD485" i="4"/>
  <c r="AD486" i="4"/>
  <c r="AD487" i="4"/>
  <c r="AD488" i="4"/>
  <c r="AD489" i="4"/>
  <c r="AD490" i="4"/>
  <c r="AD491" i="4"/>
  <c r="AD492" i="4"/>
  <c r="AD493" i="4"/>
  <c r="AD494" i="4"/>
  <c r="AD495" i="4"/>
  <c r="AD496" i="4"/>
  <c r="AD497" i="4"/>
  <c r="AD498" i="4"/>
  <c r="AD499" i="4"/>
  <c r="AD500" i="4"/>
  <c r="AD501" i="4"/>
  <c r="AD502" i="4"/>
  <c r="AD503" i="4"/>
  <c r="AD504" i="4"/>
  <c r="AD3" i="4"/>
  <c r="Y4" i="4"/>
  <c r="Y5" i="4"/>
  <c r="Y6" i="4"/>
  <c r="Y7" i="4"/>
  <c r="Y8" i="4"/>
  <c r="Y9" i="4"/>
  <c r="Y10" i="4"/>
  <c r="Y11" i="4"/>
  <c r="Y12" i="4"/>
  <c r="Y13" i="4"/>
  <c r="Y14" i="4"/>
  <c r="Y15" i="4"/>
  <c r="Y16" i="4"/>
  <c r="Y17" i="4"/>
  <c r="Y18" i="4"/>
  <c r="Y19" i="4"/>
  <c r="Y20" i="4"/>
  <c r="Y23" i="4"/>
  <c r="Y28" i="4"/>
  <c r="Y29" i="4"/>
  <c r="Y31" i="4"/>
  <c r="Y32" i="4"/>
  <c r="Y34" i="4"/>
  <c r="Y35" i="4"/>
  <c r="Y37" i="4"/>
  <c r="Y38" i="4"/>
  <c r="Y39" i="4"/>
  <c r="Y40" i="4"/>
  <c r="Y41" i="4"/>
  <c r="Y42" i="4"/>
  <c r="Y43" i="4"/>
  <c r="Y44" i="4"/>
  <c r="Y45" i="4"/>
  <c r="Y46" i="4"/>
  <c r="Y47" i="4"/>
  <c r="Y48" i="4"/>
  <c r="Y49" i="4"/>
  <c r="Y50" i="4"/>
  <c r="Y51" i="4"/>
  <c r="Y52" i="4"/>
  <c r="Y53" i="4"/>
  <c r="Y54" i="4"/>
  <c r="Y58" i="4"/>
  <c r="Y59"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Y112" i="4"/>
  <c r="Y113" i="4"/>
  <c r="Y114" i="4"/>
  <c r="Y115" i="4"/>
  <c r="Y116" i="4"/>
  <c r="Y117" i="4"/>
  <c r="Y118" i="4"/>
  <c r="Y119" i="4"/>
  <c r="Y120" i="4"/>
  <c r="Y121" i="4"/>
  <c r="Y122" i="4"/>
  <c r="Y123" i="4"/>
  <c r="Y124" i="4"/>
  <c r="Y125" i="4"/>
  <c r="Y126" i="4"/>
  <c r="Y127" i="4"/>
  <c r="Y128" i="4"/>
  <c r="Y130" i="4"/>
  <c r="Y131" i="4"/>
  <c r="Y132" i="4"/>
  <c r="Y133" i="4"/>
  <c r="Y134" i="4"/>
  <c r="Y135" i="4"/>
  <c r="Y137" i="4"/>
  <c r="Y138" i="4"/>
  <c r="Y139" i="4"/>
  <c r="Y140" i="4"/>
  <c r="Y141" i="4"/>
  <c r="Y142" i="4"/>
  <c r="Y143" i="4"/>
  <c r="Y144" i="4"/>
  <c r="Y145" i="4"/>
  <c r="Y146" i="4"/>
  <c r="Y147" i="4"/>
  <c r="Y148" i="4"/>
  <c r="Y152" i="4"/>
  <c r="Y153" i="4"/>
  <c r="Y154" i="4"/>
  <c r="Y155" i="4"/>
  <c r="Y156" i="4"/>
  <c r="Y157" i="4"/>
  <c r="Y158" i="4"/>
  <c r="Y159" i="4"/>
  <c r="Y160" i="4"/>
  <c r="Y161" i="4"/>
  <c r="Y162" i="4"/>
  <c r="Y163" i="4"/>
  <c r="Y164" i="4"/>
  <c r="Y165" i="4"/>
  <c r="Y166" i="4"/>
  <c r="Y167" i="4"/>
  <c r="Y168" i="4"/>
  <c r="Y169" i="4"/>
  <c r="Y170" i="4"/>
  <c r="Y171" i="4"/>
  <c r="Y172" i="4"/>
  <c r="Y173" i="4"/>
  <c r="Y176" i="4"/>
  <c r="Y177" i="4"/>
  <c r="Y178" i="4"/>
  <c r="Y179" i="4"/>
  <c r="Y180" i="4"/>
  <c r="Y181" i="4"/>
  <c r="Y182" i="4"/>
  <c r="Y183" i="4"/>
  <c r="Y184" i="4"/>
  <c r="Y185" i="4"/>
  <c r="Y190" i="4"/>
  <c r="Y191" i="4"/>
  <c r="Y192" i="4"/>
  <c r="Y193" i="4"/>
  <c r="Y194" i="4"/>
  <c r="Y195" i="4"/>
  <c r="Y196" i="4"/>
  <c r="Y197" i="4"/>
  <c r="Y198" i="4"/>
  <c r="Y199" i="4"/>
  <c r="Y200" i="4"/>
  <c r="Y201" i="4"/>
  <c r="Y205" i="4"/>
  <c r="Y206" i="4"/>
  <c r="Y207" i="4"/>
  <c r="Y208" i="4"/>
  <c r="Y209" i="4"/>
  <c r="Y210" i="4"/>
  <c r="Y211" i="4"/>
  <c r="Y212" i="4"/>
  <c r="Y213" i="4"/>
  <c r="Y214" i="4"/>
  <c r="Y215" i="4"/>
  <c r="Y216" i="4"/>
  <c r="Y217" i="4"/>
  <c r="Y218" i="4"/>
  <c r="Y219" i="4"/>
  <c r="Y220" i="4"/>
  <c r="Y221" i="4"/>
  <c r="Y222" i="4"/>
  <c r="Y223" i="4"/>
  <c r="Y224" i="4"/>
  <c r="Y225"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58" i="4"/>
  <c r="Y259" i="4"/>
  <c r="Y260" i="4"/>
  <c r="Y261" i="4"/>
  <c r="Y262" i="4"/>
  <c r="Y263" i="4"/>
  <c r="Y264" i="4"/>
  <c r="Y265" i="4"/>
  <c r="Y266" i="4"/>
  <c r="Y267" i="4"/>
  <c r="Y268" i="4"/>
  <c r="Y269" i="4"/>
  <c r="Y270" i="4"/>
  <c r="Y271" i="4"/>
  <c r="Y272" i="4"/>
  <c r="Y273" i="4"/>
  <c r="Y274" i="4"/>
  <c r="Y275" i="4"/>
  <c r="Y279" i="4"/>
  <c r="Y280" i="4"/>
  <c r="Y281" i="4"/>
  <c r="Y282" i="4"/>
  <c r="Y283" i="4"/>
  <c r="Y284" i="4"/>
  <c r="Y285" i="4"/>
  <c r="Y286" i="4"/>
  <c r="Y287" i="4"/>
  <c r="Y288" i="4"/>
  <c r="Y289" i="4"/>
  <c r="Y290" i="4"/>
  <c r="Y291" i="4"/>
  <c r="Y292" i="4"/>
  <c r="Y293" i="4"/>
  <c r="Y294" i="4"/>
  <c r="Y295" i="4"/>
  <c r="Y296" i="4"/>
  <c r="Y297" i="4"/>
  <c r="Y298" i="4"/>
  <c r="Y299" i="4"/>
  <c r="Y300" i="4"/>
  <c r="Y301" i="4"/>
  <c r="Y302" i="4"/>
  <c r="Y303" i="4"/>
  <c r="Y307" i="4"/>
  <c r="Y308" i="4"/>
  <c r="Y309" i="4"/>
  <c r="Y310" i="4"/>
  <c r="Y311" i="4"/>
  <c r="Y312" i="4"/>
  <c r="Y313" i="4"/>
  <c r="Y314" i="4"/>
  <c r="Y315" i="4"/>
  <c r="Y316" i="4"/>
  <c r="Y317" i="4"/>
  <c r="Y318" i="4"/>
  <c r="Y319" i="4"/>
  <c r="Y320" i="4"/>
  <c r="Y321" i="4"/>
  <c r="Y322" i="4"/>
  <c r="Y323" i="4"/>
  <c r="Y324" i="4"/>
  <c r="Y325" i="4"/>
  <c r="Y326" i="4"/>
  <c r="Y327" i="4"/>
  <c r="Y328" i="4"/>
  <c r="Y329" i="4"/>
  <c r="Y330" i="4"/>
  <c r="Y331" i="4"/>
  <c r="Y332" i="4"/>
  <c r="Y336" i="4"/>
  <c r="Y337" i="4"/>
  <c r="Y338" i="4"/>
  <c r="Y339" i="4"/>
  <c r="Y340" i="4"/>
  <c r="Y341" i="4"/>
  <c r="Y342" i="4"/>
  <c r="Y343" i="4"/>
  <c r="Y344" i="4"/>
  <c r="Y345" i="4"/>
  <c r="Y346" i="4"/>
  <c r="Y347" i="4"/>
  <c r="Y348" i="4"/>
  <c r="Y349" i="4"/>
  <c r="Y350" i="4"/>
  <c r="Y351" i="4"/>
  <c r="Y352" i="4"/>
  <c r="Y353" i="4"/>
  <c r="Y354" i="4"/>
  <c r="Y358" i="4"/>
  <c r="Y359" i="4"/>
  <c r="Y360" i="4"/>
  <c r="Y361" i="4"/>
  <c r="Y362" i="4"/>
  <c r="Y363" i="4"/>
  <c r="Y364" i="4"/>
  <c r="Y365" i="4"/>
  <c r="Y366" i="4"/>
  <c r="Y367" i="4"/>
  <c r="Y368" i="4"/>
  <c r="Y369" i="4"/>
  <c r="Y370" i="4"/>
  <c r="Y371" i="4"/>
  <c r="Y372" i="4"/>
  <c r="Y373" i="4"/>
  <c r="Y374" i="4"/>
  <c r="Y375" i="4"/>
  <c r="Y376" i="4"/>
  <c r="Y377" i="4"/>
  <c r="Y378" i="4"/>
  <c r="Y379" i="4"/>
  <c r="Y380" i="4"/>
  <c r="Y381" i="4"/>
  <c r="Y382" i="4"/>
  <c r="Y383" i="4"/>
  <c r="Y390" i="4"/>
  <c r="Y391" i="4"/>
  <c r="Y392" i="4"/>
  <c r="Y393" i="4"/>
  <c r="Y394" i="4"/>
  <c r="Y395" i="4"/>
  <c r="Y396" i="4"/>
  <c r="Y397" i="4"/>
  <c r="Y398" i="4"/>
  <c r="Y399" i="4"/>
  <c r="Y400" i="4"/>
  <c r="Y401" i="4"/>
  <c r="Y402" i="4"/>
  <c r="Y403" i="4"/>
  <c r="Y404" i="4"/>
  <c r="Y405" i="4"/>
  <c r="Y412" i="4"/>
  <c r="Y413" i="4"/>
  <c r="Y414" i="4"/>
  <c r="Y415" i="4"/>
  <c r="Y416" i="4"/>
  <c r="Y417" i="4"/>
  <c r="Y418" i="4"/>
  <c r="Y419" i="4"/>
  <c r="Y420" i="4"/>
  <c r="Y421" i="4"/>
  <c r="Y422" i="4"/>
  <c r="Y423" i="4"/>
  <c r="Y424" i="4"/>
  <c r="Y425" i="4"/>
  <c r="Y426" i="4"/>
  <c r="Y427" i="4"/>
  <c r="Y428" i="4"/>
  <c r="Y429" i="4"/>
  <c r="Y432" i="4"/>
  <c r="Y433" i="4"/>
  <c r="Y434" i="4"/>
  <c r="Y435" i="4"/>
  <c r="Y436" i="4"/>
  <c r="Y437" i="4"/>
  <c r="Y438" i="4"/>
  <c r="Y439" i="4"/>
  <c r="Y440" i="4"/>
  <c r="Y441" i="4"/>
  <c r="Y442" i="4"/>
  <c r="Y443" i="4"/>
  <c r="Y444" i="4"/>
  <c r="Y445" i="4"/>
  <c r="Y447" i="4"/>
  <c r="Y448" i="4"/>
  <c r="Y449" i="4"/>
  <c r="Y450" i="4"/>
  <c r="Y451" i="4"/>
  <c r="Y452" i="4"/>
  <c r="Y453" i="4"/>
  <c r="Y454" i="4"/>
  <c r="Y455" i="4"/>
  <c r="Y456" i="4"/>
  <c r="Y457" i="4"/>
  <c r="Y458" i="4"/>
  <c r="Y459" i="4"/>
  <c r="Y460" i="4"/>
  <c r="Y461" i="4"/>
  <c r="Y462" i="4"/>
  <c r="Y463" i="4"/>
  <c r="Y464" i="4"/>
  <c r="Y465" i="4"/>
  <c r="Y466" i="4"/>
  <c r="Y467" i="4"/>
  <c r="Y468" i="4"/>
  <c r="Y469" i="4"/>
  <c r="Y470" i="4"/>
  <c r="Y471" i="4"/>
  <c r="Y472" i="4"/>
  <c r="Y473" i="4"/>
  <c r="Y480" i="4"/>
  <c r="Y481" i="4"/>
  <c r="Y483" i="4"/>
  <c r="Y484" i="4"/>
  <c r="Y485" i="4"/>
  <c r="Y486" i="4"/>
  <c r="Y487" i="4"/>
  <c r="Y488" i="4"/>
  <c r="Y489" i="4"/>
  <c r="Y490" i="4"/>
  <c r="Y491" i="4"/>
  <c r="Y492" i="4"/>
  <c r="Y493" i="4"/>
  <c r="Y494" i="4"/>
  <c r="Y495" i="4"/>
  <c r="Y496" i="4"/>
  <c r="Y497" i="4"/>
  <c r="Y498" i="4"/>
  <c r="Y499" i="4"/>
  <c r="Y500" i="4"/>
  <c r="Y501" i="4"/>
  <c r="Y502" i="4"/>
  <c r="Y503" i="4"/>
  <c r="Y504" i="4"/>
  <c r="Y3" i="4"/>
  <c r="Q28" i="4"/>
  <c r="Q29" i="4"/>
  <c r="Q31" i="4"/>
  <c r="Q32" i="4"/>
  <c r="Q34" i="4"/>
  <c r="Q35" i="4"/>
  <c r="Q37" i="4"/>
  <c r="BA37" i="4" s="1"/>
  <c r="Q38" i="4"/>
  <c r="Q39" i="4"/>
  <c r="Q40" i="4"/>
  <c r="Q41" i="4"/>
  <c r="Q42" i="4"/>
  <c r="Q43" i="4"/>
  <c r="Q44" i="4"/>
  <c r="Q45" i="4"/>
  <c r="Q46" i="4"/>
  <c r="Q47" i="4"/>
  <c r="Q48" i="4"/>
  <c r="Q49" i="4"/>
  <c r="Q50" i="4"/>
  <c r="Q51" i="4"/>
  <c r="Q52" i="4"/>
  <c r="Q53" i="4"/>
  <c r="BA53" i="4" s="1"/>
  <c r="Q54" i="4"/>
  <c r="Q58" i="4"/>
  <c r="Q59" i="4"/>
  <c r="Q65" i="4"/>
  <c r="Q66" i="4"/>
  <c r="Q67" i="4"/>
  <c r="Q68" i="4"/>
  <c r="Q69" i="4"/>
  <c r="Q70" i="4"/>
  <c r="Q71" i="4"/>
  <c r="Q72" i="4"/>
  <c r="Q73" i="4"/>
  <c r="Q74" i="4"/>
  <c r="Q75" i="4"/>
  <c r="Q76" i="4"/>
  <c r="Q77" i="4"/>
  <c r="BA77" i="4" s="1"/>
  <c r="Q78" i="4"/>
  <c r="Q79" i="4"/>
  <c r="Q80" i="4"/>
  <c r="Q81" i="4"/>
  <c r="Q82" i="4"/>
  <c r="Q83" i="4"/>
  <c r="Q84" i="4"/>
  <c r="Q85" i="4"/>
  <c r="Q86" i="4"/>
  <c r="Q87" i="4"/>
  <c r="Q88" i="4"/>
  <c r="Q89" i="4"/>
  <c r="Q90" i="4"/>
  <c r="Q91" i="4"/>
  <c r="Q92" i="4"/>
  <c r="Q93" i="4"/>
  <c r="BA93" i="4" s="1"/>
  <c r="Q94" i="4"/>
  <c r="Q95" i="4"/>
  <c r="Q96" i="4"/>
  <c r="Q97" i="4"/>
  <c r="Q98" i="4"/>
  <c r="Q99" i="4"/>
  <c r="Q100" i="4"/>
  <c r="Q101" i="4"/>
  <c r="Q102" i="4"/>
  <c r="Q103" i="4"/>
  <c r="Q104" i="4"/>
  <c r="Q105" i="4"/>
  <c r="Q106" i="4"/>
  <c r="Q107" i="4"/>
  <c r="Q108" i="4"/>
  <c r="Q109" i="4"/>
  <c r="BA109" i="4" s="1"/>
  <c r="Q110" i="4"/>
  <c r="Q111" i="4"/>
  <c r="Q112" i="4"/>
  <c r="Q113" i="4"/>
  <c r="Q114" i="4"/>
  <c r="Q115" i="4"/>
  <c r="Q116" i="4"/>
  <c r="Q117" i="4"/>
  <c r="Q118" i="4"/>
  <c r="Q119" i="4"/>
  <c r="Q120" i="4"/>
  <c r="Q121" i="4"/>
  <c r="Q122" i="4"/>
  <c r="Q123" i="4"/>
  <c r="Q124" i="4"/>
  <c r="Q125" i="4"/>
  <c r="BA125" i="4" s="1"/>
  <c r="Q126" i="4"/>
  <c r="Q127" i="4"/>
  <c r="Q128" i="4"/>
  <c r="Q130" i="4"/>
  <c r="Q131" i="4"/>
  <c r="Q132" i="4"/>
  <c r="Q133" i="4"/>
  <c r="Q134" i="4"/>
  <c r="Q135" i="4"/>
  <c r="Q137" i="4"/>
  <c r="Q138" i="4"/>
  <c r="Q139" i="4"/>
  <c r="Q140" i="4"/>
  <c r="Q141" i="4"/>
  <c r="Q142" i="4"/>
  <c r="Q143" i="4"/>
  <c r="BA143" i="4" s="1"/>
  <c r="Q144" i="4"/>
  <c r="Q145" i="4"/>
  <c r="Q146" i="4"/>
  <c r="Q147" i="4"/>
  <c r="Q148" i="4"/>
  <c r="Q152" i="4"/>
  <c r="Q153" i="4"/>
  <c r="Q154" i="4"/>
  <c r="Q155" i="4"/>
  <c r="Q156" i="4"/>
  <c r="Q157" i="4"/>
  <c r="Q158" i="4"/>
  <c r="Q159" i="4"/>
  <c r="Q160" i="4"/>
  <c r="Q161" i="4"/>
  <c r="Q162" i="4"/>
  <c r="BA162" i="4" s="1"/>
  <c r="Q163" i="4"/>
  <c r="Q164" i="4"/>
  <c r="Q165" i="4"/>
  <c r="Q166" i="4"/>
  <c r="Q167" i="4"/>
  <c r="Q168" i="4"/>
  <c r="Q169" i="4"/>
  <c r="Q170" i="4"/>
  <c r="Q171" i="4"/>
  <c r="Q172" i="4"/>
  <c r="Q173" i="4"/>
  <c r="Q176" i="4"/>
  <c r="Q177" i="4"/>
  <c r="Q178" i="4"/>
  <c r="Q179" i="4"/>
  <c r="Q180" i="4"/>
  <c r="BA180" i="4" s="1"/>
  <c r="Q181" i="4"/>
  <c r="Q182" i="4"/>
  <c r="Q183" i="4"/>
  <c r="Q184" i="4"/>
  <c r="Q185" i="4"/>
  <c r="Q190" i="4"/>
  <c r="Q191" i="4"/>
  <c r="Q192" i="4"/>
  <c r="Q193" i="4"/>
  <c r="Q194" i="4"/>
  <c r="Q195" i="4"/>
  <c r="Q196" i="4"/>
  <c r="Q197" i="4"/>
  <c r="Q198" i="4"/>
  <c r="Q199" i="4"/>
  <c r="Q200" i="4"/>
  <c r="BA200" i="4" s="1"/>
  <c r="Q201" i="4"/>
  <c r="Q205" i="4"/>
  <c r="Q206" i="4"/>
  <c r="Q207" i="4"/>
  <c r="Q208" i="4"/>
  <c r="Q209" i="4"/>
  <c r="Q210" i="4"/>
  <c r="Q211" i="4"/>
  <c r="Q212" i="4"/>
  <c r="Q213" i="4"/>
  <c r="Q214" i="4"/>
  <c r="Q215" i="4"/>
  <c r="Q216" i="4"/>
  <c r="Q217" i="4"/>
  <c r="Q218" i="4"/>
  <c r="Q219" i="4"/>
  <c r="BA219" i="4" s="1"/>
  <c r="Q220" i="4"/>
  <c r="Q221" i="4"/>
  <c r="Q222" i="4"/>
  <c r="Q223" i="4"/>
  <c r="Q224" i="4"/>
  <c r="Q225" i="4"/>
  <c r="Q226" i="4"/>
  <c r="Q227" i="4"/>
  <c r="Q228" i="4"/>
  <c r="Q229" i="4"/>
  <c r="Q230" i="4"/>
  <c r="Q231" i="4"/>
  <c r="Q232" i="4"/>
  <c r="Q233" i="4"/>
  <c r="Q234" i="4"/>
  <c r="Q235" i="4"/>
  <c r="BA235" i="4" s="1"/>
  <c r="Q236" i="4"/>
  <c r="Q237" i="4"/>
  <c r="Q238" i="4"/>
  <c r="Q239" i="4"/>
  <c r="Q240" i="4"/>
  <c r="Q241" i="4"/>
  <c r="Q242" i="4"/>
  <c r="Q243" i="4"/>
  <c r="Q244" i="4"/>
  <c r="Q245" i="4"/>
  <c r="Q246" i="4"/>
  <c r="Q247" i="4"/>
  <c r="Q248" i="4"/>
  <c r="Q249" i="4"/>
  <c r="Q250" i="4"/>
  <c r="Q251" i="4"/>
  <c r="BA251" i="4" s="1"/>
  <c r="Q252" i="4"/>
  <c r="Q253" i="4"/>
  <c r="Q254" i="4"/>
  <c r="Q255" i="4"/>
  <c r="Q256" i="4"/>
  <c r="Q257" i="4"/>
  <c r="Q258" i="4"/>
  <c r="Q259" i="4"/>
  <c r="Q260" i="4"/>
  <c r="Q261" i="4"/>
  <c r="Q262" i="4"/>
  <c r="Q263" i="4"/>
  <c r="Q264" i="4"/>
  <c r="Q265" i="4"/>
  <c r="Q266" i="4"/>
  <c r="Q267" i="4"/>
  <c r="BA267" i="4" s="1"/>
  <c r="Q268" i="4"/>
  <c r="Q269" i="4"/>
  <c r="Q270" i="4"/>
  <c r="Q271" i="4"/>
  <c r="Q272" i="4"/>
  <c r="Q273" i="4"/>
  <c r="Q274" i="4"/>
  <c r="Q275" i="4"/>
  <c r="Q279" i="4"/>
  <c r="Q280" i="4"/>
  <c r="Q281" i="4"/>
  <c r="Q282" i="4"/>
  <c r="Q283" i="4"/>
  <c r="Q284" i="4"/>
  <c r="Q285" i="4"/>
  <c r="Q286" i="4"/>
  <c r="BA286" i="4" s="1"/>
  <c r="Q287" i="4"/>
  <c r="Q288" i="4"/>
  <c r="Q289" i="4"/>
  <c r="Q290" i="4"/>
  <c r="Q291" i="4"/>
  <c r="Q292" i="4"/>
  <c r="Q293" i="4"/>
  <c r="Q294" i="4"/>
  <c r="Q295" i="4"/>
  <c r="Q296" i="4"/>
  <c r="Q297" i="4"/>
  <c r="Q298" i="4"/>
  <c r="Q299" i="4"/>
  <c r="Q300" i="4"/>
  <c r="Q301" i="4"/>
  <c r="Q302" i="4"/>
  <c r="BA302" i="4" s="1"/>
  <c r="Q303" i="4"/>
  <c r="Q307" i="4"/>
  <c r="Q308" i="4"/>
  <c r="Q309" i="4"/>
  <c r="Q310" i="4"/>
  <c r="Q311" i="4"/>
  <c r="Q312" i="4"/>
  <c r="Q313" i="4"/>
  <c r="Q314" i="4"/>
  <c r="Q315" i="4"/>
  <c r="Q316" i="4"/>
  <c r="Q317" i="4"/>
  <c r="Q318" i="4"/>
  <c r="Q319" i="4"/>
  <c r="Q320" i="4"/>
  <c r="Q321" i="4"/>
  <c r="BA321" i="4" s="1"/>
  <c r="Q322" i="4"/>
  <c r="Q323" i="4"/>
  <c r="Q324" i="4"/>
  <c r="Q325" i="4"/>
  <c r="Q326" i="4"/>
  <c r="Q327" i="4"/>
  <c r="Q328" i="4"/>
  <c r="Q329" i="4"/>
  <c r="Q330" i="4"/>
  <c r="Q331" i="4"/>
  <c r="Q332" i="4"/>
  <c r="Q336" i="4"/>
  <c r="Q337" i="4"/>
  <c r="Q338" i="4"/>
  <c r="Q339" i="4"/>
  <c r="Q340" i="4"/>
  <c r="BA340" i="4" s="1"/>
  <c r="Q341" i="4"/>
  <c r="Q342" i="4"/>
  <c r="Q343" i="4"/>
  <c r="Q344" i="4"/>
  <c r="Q345" i="4"/>
  <c r="Q346" i="4"/>
  <c r="Q347" i="4"/>
  <c r="Q348" i="4"/>
  <c r="Q349" i="4"/>
  <c r="Q350" i="4"/>
  <c r="Q351" i="4"/>
  <c r="Q352" i="4"/>
  <c r="Q353" i="4"/>
  <c r="Q354" i="4"/>
  <c r="Q358" i="4"/>
  <c r="Q359" i="4"/>
  <c r="BA359" i="4" s="1"/>
  <c r="Q360" i="4"/>
  <c r="Q361" i="4"/>
  <c r="Q362" i="4"/>
  <c r="Q363" i="4"/>
  <c r="Q364" i="4"/>
  <c r="Q365" i="4"/>
  <c r="Q366" i="4"/>
  <c r="Q367" i="4"/>
  <c r="Q368" i="4"/>
  <c r="Q369" i="4"/>
  <c r="Q370" i="4"/>
  <c r="Q371" i="4"/>
  <c r="Q372" i="4"/>
  <c r="Q373" i="4"/>
  <c r="Q374" i="4"/>
  <c r="Q375" i="4"/>
  <c r="BA375" i="4" s="1"/>
  <c r="Q376" i="4"/>
  <c r="Q377" i="4"/>
  <c r="Q378" i="4"/>
  <c r="Q379" i="4"/>
  <c r="Q380" i="4"/>
  <c r="Q381" i="4"/>
  <c r="Q382" i="4"/>
  <c r="Q383" i="4"/>
  <c r="Q390" i="4"/>
  <c r="Q391" i="4"/>
  <c r="Q392" i="4"/>
  <c r="Q393" i="4"/>
  <c r="Q394" i="4"/>
  <c r="Q395" i="4"/>
  <c r="Q396" i="4"/>
  <c r="Q397" i="4"/>
  <c r="BA397" i="4" s="1"/>
  <c r="Q398" i="4"/>
  <c r="Q399" i="4"/>
  <c r="Q400" i="4"/>
  <c r="Q401" i="4"/>
  <c r="Q402" i="4"/>
  <c r="Q403" i="4"/>
  <c r="Q404" i="4"/>
  <c r="Q405" i="4"/>
  <c r="Q412" i="4"/>
  <c r="Q413" i="4"/>
  <c r="Q414" i="4"/>
  <c r="Q415" i="4"/>
  <c r="Q416" i="4"/>
  <c r="Q417" i="4"/>
  <c r="Q418" i="4"/>
  <c r="Q419" i="4"/>
  <c r="BA419" i="4" s="1"/>
  <c r="Q420" i="4"/>
  <c r="Q421" i="4"/>
  <c r="Q422" i="4"/>
  <c r="Q423" i="4"/>
  <c r="Q424" i="4"/>
  <c r="Q425" i="4"/>
  <c r="Q426" i="4"/>
  <c r="Q427" i="4"/>
  <c r="Q428" i="4"/>
  <c r="Q429" i="4"/>
  <c r="Q432" i="4"/>
  <c r="Q433" i="4"/>
  <c r="Q434" i="4"/>
  <c r="Q435" i="4"/>
  <c r="Q436" i="4"/>
  <c r="Q437" i="4"/>
  <c r="BA437" i="4" s="1"/>
  <c r="Q438" i="4"/>
  <c r="Q439" i="4"/>
  <c r="Q440" i="4"/>
  <c r="Q441" i="4"/>
  <c r="Q442" i="4"/>
  <c r="Q443" i="4"/>
  <c r="Q444" i="4"/>
  <c r="Q445" i="4"/>
  <c r="Q447" i="4"/>
  <c r="Q448" i="4"/>
  <c r="Q449" i="4"/>
  <c r="Q450" i="4"/>
  <c r="Q451" i="4"/>
  <c r="Q452" i="4"/>
  <c r="Q453" i="4"/>
  <c r="Q454" i="4"/>
  <c r="BA454" i="4" s="1"/>
  <c r="Q455" i="4"/>
  <c r="Q456" i="4"/>
  <c r="Q457" i="4"/>
  <c r="Q458" i="4"/>
  <c r="Q459" i="4"/>
  <c r="Q460" i="4"/>
  <c r="Q461" i="4"/>
  <c r="Q462" i="4"/>
  <c r="Q463" i="4"/>
  <c r="Q464" i="4"/>
  <c r="Q465" i="4"/>
  <c r="Q466" i="4"/>
  <c r="Q467" i="4"/>
  <c r="Q468" i="4"/>
  <c r="Q469" i="4"/>
  <c r="Q470" i="4"/>
  <c r="BA470" i="4" s="1"/>
  <c r="Q471" i="4"/>
  <c r="Q472" i="4"/>
  <c r="Q473" i="4"/>
  <c r="Q483" i="4"/>
  <c r="Q484" i="4"/>
  <c r="Q485" i="4"/>
  <c r="BA485" i="4" s="1"/>
  <c r="Q486" i="4"/>
  <c r="Q487" i="4"/>
  <c r="Q488" i="4"/>
  <c r="Q489" i="4"/>
  <c r="Q490" i="4"/>
  <c r="Q491" i="4"/>
  <c r="Q492" i="4"/>
  <c r="Q493" i="4"/>
  <c r="BA493" i="4" s="1"/>
  <c r="Q494" i="4"/>
  <c r="Q495" i="4"/>
  <c r="BA495" i="4" s="1"/>
  <c r="Q496" i="4"/>
  <c r="Q497" i="4"/>
  <c r="Q498" i="4"/>
  <c r="Q499" i="4"/>
  <c r="Q500" i="4"/>
  <c r="Q501" i="4"/>
  <c r="BA501" i="4" s="1"/>
  <c r="Q502" i="4"/>
  <c r="Q503" i="4"/>
  <c r="Q504" i="4"/>
  <c r="Q4" i="4"/>
  <c r="Q5" i="4"/>
  <c r="Q6" i="4"/>
  <c r="Q7" i="4"/>
  <c r="Q8" i="4"/>
  <c r="Q9" i="4"/>
  <c r="Q10" i="4"/>
  <c r="Q11" i="4"/>
  <c r="Q12" i="4"/>
  <c r="BA12" i="4" s="1"/>
  <c r="Q13" i="4"/>
  <c r="Q14" i="4"/>
  <c r="BA14" i="4" s="1"/>
  <c r="Q15" i="4"/>
  <c r="Q16" i="4"/>
  <c r="BA16" i="4" s="1"/>
  <c r="Q17" i="4"/>
  <c r="Q18" i="4"/>
  <c r="Q19" i="4"/>
  <c r="Q20" i="4"/>
  <c r="Q23" i="4"/>
  <c r="Q3"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A460" i="4" l="1"/>
  <c r="BA443" i="4"/>
  <c r="BA403" i="4"/>
  <c r="BA381" i="4"/>
  <c r="BA365" i="4"/>
  <c r="BA346" i="4"/>
  <c r="BA327" i="4"/>
  <c r="BA311" i="4"/>
  <c r="BA292" i="4"/>
  <c r="BA273" i="4"/>
  <c r="BA257" i="4"/>
  <c r="BA241" i="4"/>
  <c r="BA225" i="4"/>
  <c r="BA209" i="4"/>
  <c r="BA190" i="4"/>
  <c r="BA168" i="4"/>
  <c r="BA152" i="4"/>
  <c r="BA132" i="4"/>
  <c r="BA115" i="4"/>
  <c r="BA99" i="4"/>
  <c r="BA83" i="4"/>
  <c r="BA67" i="4"/>
  <c r="BA43" i="4"/>
  <c r="BA17" i="4"/>
  <c r="BA458" i="4"/>
  <c r="BA441" i="4"/>
  <c r="BA401" i="4"/>
  <c r="BA379" i="4"/>
  <c r="BA363" i="4"/>
  <c r="BA344" i="4"/>
  <c r="BA325" i="4"/>
  <c r="BA309" i="4"/>
  <c r="BA290" i="4"/>
  <c r="BA271" i="4"/>
  <c r="BA255" i="4"/>
  <c r="BA239" i="4"/>
  <c r="BA223" i="4"/>
  <c r="BA207" i="4"/>
  <c r="BA184" i="4"/>
  <c r="BA166" i="4"/>
  <c r="BA147" i="4"/>
  <c r="BA130" i="4"/>
  <c r="BA113" i="4"/>
  <c r="BA97" i="4"/>
  <c r="BA81" i="4"/>
  <c r="BA65" i="4"/>
  <c r="BA41" i="4"/>
  <c r="BA461" i="4"/>
  <c r="BA404" i="4"/>
  <c r="BA382" i="4"/>
  <c r="BA366" i="4"/>
  <c r="BA347" i="4"/>
  <c r="BA328" i="4"/>
  <c r="BA312" i="4"/>
  <c r="BA293" i="4"/>
  <c r="BA274" i="4"/>
  <c r="BA258" i="4"/>
  <c r="BA242" i="4"/>
  <c r="BA226" i="4"/>
  <c r="BA210" i="4"/>
  <c r="BA191" i="4"/>
  <c r="BA169" i="4"/>
  <c r="BA153" i="4"/>
  <c r="BA133" i="4"/>
  <c r="BA116" i="4"/>
  <c r="BA100" i="4"/>
  <c r="BA84" i="4"/>
  <c r="BA68" i="4"/>
  <c r="BA44" i="4"/>
  <c r="BA499" i="4"/>
  <c r="BA483" i="4"/>
  <c r="BA7" i="4"/>
  <c r="BA432" i="4"/>
  <c r="BA414" i="4"/>
  <c r="BA332" i="4"/>
  <c r="BA316" i="4"/>
  <c r="BA297" i="4"/>
  <c r="BA281" i="4"/>
  <c r="BA262" i="4"/>
  <c r="BA246" i="4"/>
  <c r="BA230" i="4"/>
  <c r="BA214" i="4"/>
  <c r="BA195" i="4"/>
  <c r="BA173" i="4"/>
  <c r="BA157" i="4"/>
  <c r="BA138" i="4"/>
  <c r="BA120" i="4"/>
  <c r="BA104" i="4"/>
  <c r="BA88" i="4"/>
  <c r="BA72" i="4"/>
  <c r="BA48" i="4"/>
  <c r="BA29" i="4"/>
  <c r="BA465" i="4"/>
  <c r="BA351" i="4"/>
  <c r="BA392" i="4"/>
  <c r="BA370" i="4"/>
  <c r="BA18" i="4"/>
  <c r="BA8" i="4"/>
  <c r="BA466" i="4"/>
  <c r="BA433" i="4"/>
  <c r="BA415" i="4"/>
  <c r="BA393" i="4"/>
  <c r="BA371" i="4"/>
  <c r="BA352" i="4"/>
  <c r="BA336" i="4"/>
  <c r="BA317" i="4"/>
  <c r="BA298" i="4"/>
  <c r="BA282" i="4"/>
  <c r="BA263" i="4"/>
  <c r="BA247" i="4"/>
  <c r="BA231" i="4"/>
  <c r="BA215" i="4"/>
  <c r="BA196" i="4"/>
  <c r="BA158" i="4"/>
  <c r="BA139" i="4"/>
  <c r="BA121" i="4"/>
  <c r="BA105" i="4"/>
  <c r="BA89" i="4"/>
  <c r="BA73" i="4"/>
  <c r="BA49" i="4"/>
  <c r="BA31" i="4"/>
  <c r="BA489" i="4"/>
  <c r="BA19" i="4"/>
  <c r="BA504" i="4"/>
  <c r="BA488" i="4"/>
  <c r="BA497" i="4"/>
  <c r="BA472" i="4"/>
  <c r="BA456" i="4"/>
  <c r="BA439" i="4"/>
  <c r="BA421" i="4"/>
  <c r="BA399" i="4"/>
  <c r="BA9" i="4"/>
  <c r="BA467" i="4"/>
  <c r="BA451" i="4"/>
  <c r="BA434" i="4"/>
  <c r="BA416" i="4"/>
  <c r="BA394" i="4"/>
  <c r="BA372" i="4"/>
  <c r="BA353" i="4"/>
  <c r="BA337" i="4"/>
  <c r="BA318" i="4"/>
  <c r="BA299" i="4"/>
  <c r="BA283" i="4"/>
  <c r="BA264" i="4"/>
  <c r="BA248" i="4"/>
  <c r="BA232" i="4"/>
  <c r="BA216" i="4"/>
  <c r="BA197" i="4"/>
  <c r="BA177" i="4"/>
  <c r="BA159" i="4"/>
  <c r="BA20" i="4"/>
  <c r="BA4" i="4"/>
  <c r="BA502" i="4"/>
  <c r="BA486" i="4"/>
  <c r="BA377" i="4"/>
  <c r="BA361" i="4"/>
  <c r="BA342" i="4"/>
  <c r="BA323" i="4"/>
  <c r="BA307" i="4"/>
  <c r="BA288" i="4"/>
  <c r="BA494" i="4"/>
  <c r="BA140" i="4"/>
  <c r="BA122" i="4"/>
  <c r="BA106" i="4"/>
  <c r="BA90" i="4"/>
  <c r="BA74" i="4"/>
  <c r="BA50" i="4"/>
  <c r="BA32" i="4"/>
  <c r="BA269" i="4"/>
  <c r="BA253" i="4"/>
  <c r="BA237" i="4"/>
  <c r="BA221" i="4"/>
  <c r="BA205" i="4"/>
  <c r="BA182" i="4"/>
  <c r="BA164" i="4"/>
  <c r="BA145" i="4"/>
  <c r="BA127" i="4"/>
  <c r="BA111" i="4"/>
  <c r="BA95" i="4"/>
  <c r="BA79" i="4"/>
  <c r="BA58" i="4"/>
  <c r="BA39" i="4"/>
  <c r="BA5" i="4"/>
  <c r="BA23" i="4"/>
  <c r="BA11" i="4"/>
  <c r="BA453" i="4"/>
  <c r="BA436" i="4"/>
  <c r="BA418" i="4"/>
  <c r="BA396" i="4"/>
  <c r="BA374" i="4"/>
  <c r="BA358" i="4"/>
  <c r="BA339" i="4"/>
  <c r="BA320" i="4"/>
  <c r="BA301" i="4"/>
  <c r="BA285" i="4"/>
  <c r="BA266" i="4"/>
  <c r="BA250" i="4"/>
  <c r="BA234" i="4"/>
  <c r="BA218" i="4"/>
  <c r="BA199" i="4"/>
  <c r="BA179" i="4"/>
  <c r="BA161" i="4"/>
  <c r="BA142" i="4"/>
  <c r="BA124" i="4"/>
  <c r="BA108" i="4"/>
  <c r="BA92" i="4"/>
  <c r="BA76" i="4"/>
  <c r="BA52" i="4"/>
  <c r="BA35" i="4"/>
  <c r="BA469" i="4"/>
  <c r="BA492" i="4"/>
  <c r="BA6" i="4"/>
  <c r="BA464" i="4"/>
  <c r="BA429" i="4"/>
  <c r="BA413" i="4"/>
  <c r="BA391" i="4"/>
  <c r="BA369" i="4"/>
  <c r="BA350" i="4"/>
  <c r="BA331" i="4"/>
  <c r="BA315" i="4"/>
  <c r="BA296" i="4"/>
  <c r="BA280" i="4"/>
  <c r="BA261" i="4"/>
  <c r="BA245" i="4"/>
  <c r="BA229" i="4"/>
  <c r="BA213" i="4"/>
  <c r="BA194" i="4"/>
  <c r="BA172" i="4"/>
  <c r="BA156" i="4"/>
  <c r="BA137" i="4"/>
  <c r="BA119" i="4"/>
  <c r="BA103" i="4"/>
  <c r="BA87" i="4"/>
  <c r="BA71" i="4"/>
  <c r="BA47" i="4"/>
  <c r="BA28" i="4"/>
  <c r="BA15" i="4"/>
  <c r="BA10" i="4"/>
  <c r="BA468" i="4"/>
  <c r="BA452" i="4"/>
  <c r="BA435" i="4"/>
  <c r="BA417" i="4"/>
  <c r="BA395" i="4"/>
  <c r="BA373" i="4"/>
  <c r="BA354" i="4"/>
  <c r="BA338" i="4"/>
  <c r="BA319" i="4"/>
  <c r="BA300" i="4"/>
  <c r="BA284" i="4"/>
  <c r="BA265" i="4"/>
  <c r="BA249" i="4"/>
  <c r="BA233" i="4"/>
  <c r="BA217" i="4"/>
  <c r="BA198" i="4"/>
  <c r="BA178" i="4"/>
  <c r="BA160" i="4"/>
  <c r="BA141" i="4"/>
  <c r="BA123" i="4"/>
  <c r="BA107" i="4"/>
  <c r="BA91" i="4"/>
  <c r="BA75" i="4"/>
  <c r="BA51" i="4"/>
  <c r="BA34" i="4"/>
  <c r="BA491" i="4"/>
  <c r="T525" i="4"/>
  <c r="BA412" i="4"/>
  <c r="BA503" i="4"/>
  <c r="BA487" i="4"/>
  <c r="BA462" i="4"/>
  <c r="BA445" i="4"/>
  <c r="BA427" i="4"/>
  <c r="BA405" i="4"/>
  <c r="BA383" i="4"/>
  <c r="BA367" i="4"/>
  <c r="BA348" i="4"/>
  <c r="BA329" i="4"/>
  <c r="BA313" i="4"/>
  <c r="BA294" i="4"/>
  <c r="BA275" i="4"/>
  <c r="BA259" i="4"/>
  <c r="BA243" i="4"/>
  <c r="BA227" i="4"/>
  <c r="BA211" i="4"/>
  <c r="BA192" i="4"/>
  <c r="BA170" i="4"/>
  <c r="BA154" i="4"/>
  <c r="BA134" i="4"/>
  <c r="BA117" i="4"/>
  <c r="BA101" i="4"/>
  <c r="BA85" i="4"/>
  <c r="BA69" i="4"/>
  <c r="BA45" i="4"/>
  <c r="BA500" i="4"/>
  <c r="BA484" i="4"/>
  <c r="BA459" i="4"/>
  <c r="BA402" i="4"/>
  <c r="BA380" i="4"/>
  <c r="BA364" i="4"/>
  <c r="BA345" i="4"/>
  <c r="BA326" i="4"/>
  <c r="BA310" i="4"/>
  <c r="BA291" i="4"/>
  <c r="BA272" i="4"/>
  <c r="BA256" i="4"/>
  <c r="BA240" i="4"/>
  <c r="BA224" i="4"/>
  <c r="BA208" i="4"/>
  <c r="BA185" i="4"/>
  <c r="BA167" i="4"/>
  <c r="BA148" i="4"/>
  <c r="BA131" i="4"/>
  <c r="BA114" i="4"/>
  <c r="BA98" i="4"/>
  <c r="BA82" i="4"/>
  <c r="BA66" i="4"/>
  <c r="BA42" i="4"/>
  <c r="BA13" i="4"/>
  <c r="BA498" i="4"/>
  <c r="BA473" i="4"/>
  <c r="BA457" i="4"/>
  <c r="BA422" i="4"/>
  <c r="BA400" i="4"/>
  <c r="BA378" i="4"/>
  <c r="BA362" i="4"/>
  <c r="BA343" i="4"/>
  <c r="BA324" i="4"/>
  <c r="BA308" i="4"/>
  <c r="BA289" i="4"/>
  <c r="BA270" i="4"/>
  <c r="BA254" i="4"/>
  <c r="BA238" i="4"/>
  <c r="BA222" i="4"/>
  <c r="BA206" i="4"/>
  <c r="BA183" i="4"/>
  <c r="BA165" i="4"/>
  <c r="BA146" i="4"/>
  <c r="BA128" i="4"/>
  <c r="BA112" i="4"/>
  <c r="BA96" i="4"/>
  <c r="BA80" i="4"/>
  <c r="BA59" i="4"/>
  <c r="BA40" i="4"/>
  <c r="T522" i="4"/>
  <c r="AW522" i="4"/>
  <c r="BA496" i="4"/>
  <c r="BA471" i="4"/>
  <c r="BA455" i="4"/>
  <c r="BA438" i="4"/>
  <c r="BA420" i="4"/>
  <c r="BA398" i="4"/>
  <c r="BA376" i="4"/>
  <c r="BA360" i="4"/>
  <c r="BA341" i="4"/>
  <c r="BA322" i="4"/>
  <c r="BA303" i="4"/>
  <c r="BA287" i="4"/>
  <c r="BA268" i="4"/>
  <c r="BA252" i="4"/>
  <c r="BA236" i="4"/>
  <c r="BA201" i="4"/>
  <c r="BA181" i="4"/>
  <c r="BA163" i="4"/>
  <c r="BA144" i="4"/>
  <c r="BA126" i="4"/>
  <c r="BA110" i="4"/>
  <c r="BA94" i="4"/>
  <c r="BA78" i="4"/>
  <c r="BA54" i="4"/>
  <c r="BA38" i="4"/>
  <c r="T524" i="4"/>
  <c r="AW524" i="4"/>
  <c r="BA490" i="4"/>
  <c r="BA463" i="4"/>
  <c r="BA428" i="4"/>
  <c r="BA390" i="4"/>
  <c r="BA368" i="4"/>
  <c r="BA349" i="4"/>
  <c r="BA330" i="4"/>
  <c r="BA314" i="4"/>
  <c r="BA295" i="4"/>
  <c r="BA279" i="4"/>
  <c r="BA260" i="4"/>
  <c r="BA244" i="4"/>
  <c r="BA228" i="4"/>
  <c r="BA212" i="4"/>
  <c r="BA193" i="4"/>
  <c r="BA171" i="4"/>
  <c r="BA155" i="4"/>
  <c r="BA135" i="4"/>
  <c r="BA118" i="4"/>
  <c r="BA102" i="4"/>
  <c r="BA86" i="4"/>
  <c r="BA70" i="4"/>
  <c r="BA46" i="4"/>
  <c r="T519"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E106" i="5" l="1"/>
  <c r="F587" i="7"/>
  <c r="H587" i="7"/>
  <c r="I587" i="7"/>
  <c r="K587" i="7"/>
  <c r="F588" i="7"/>
  <c r="H588" i="7"/>
  <c r="I588" i="7"/>
  <c r="K588" i="7"/>
  <c r="F105" i="5"/>
  <c r="F106" i="5"/>
  <c r="F107" i="5"/>
  <c r="I105" i="5"/>
  <c r="J105" i="5"/>
  <c r="I106" i="5"/>
  <c r="J106" i="5"/>
  <c r="I107" i="5"/>
  <c r="J107" i="5"/>
  <c r="D495" i="4"/>
  <c r="V495" i="4"/>
  <c r="W495" i="4"/>
  <c r="X495" i="4"/>
  <c r="AA495" i="4"/>
  <c r="AB495" i="4"/>
  <c r="AC495" i="4"/>
  <c r="AF495" i="4"/>
  <c r="AG495" i="4"/>
  <c r="AH495" i="4"/>
  <c r="AK495" i="4"/>
  <c r="AL495" i="4"/>
  <c r="AM495" i="4"/>
  <c r="AP495" i="4"/>
  <c r="AQ495" i="4"/>
  <c r="AR495" i="4"/>
  <c r="AU495" i="4"/>
  <c r="AV495" i="4"/>
  <c r="D496" i="4"/>
  <c r="V496" i="4"/>
  <c r="W496" i="4"/>
  <c r="X496" i="4"/>
  <c r="AA496" i="4"/>
  <c r="AB496" i="4"/>
  <c r="AC496" i="4"/>
  <c r="AF496" i="4"/>
  <c r="AG496" i="4"/>
  <c r="AH496" i="4"/>
  <c r="AK496" i="4"/>
  <c r="AL496" i="4"/>
  <c r="AM496" i="4"/>
  <c r="AP496" i="4"/>
  <c r="AQ496" i="4"/>
  <c r="AR496" i="4"/>
  <c r="AU496" i="4"/>
  <c r="AV496" i="4"/>
  <c r="D497" i="4"/>
  <c r="V497" i="4"/>
  <c r="W497" i="4"/>
  <c r="X497" i="4"/>
  <c r="AA497" i="4"/>
  <c r="AB497" i="4"/>
  <c r="AC497" i="4"/>
  <c r="AF497" i="4"/>
  <c r="AG497" i="4"/>
  <c r="AH497" i="4"/>
  <c r="AK497" i="4"/>
  <c r="AL497" i="4"/>
  <c r="AM497" i="4"/>
  <c r="AP497" i="4"/>
  <c r="AQ497" i="4"/>
  <c r="AR497" i="4"/>
  <c r="AU497" i="4"/>
  <c r="AV497" i="4"/>
  <c r="D503" i="4"/>
  <c r="X503" i="4"/>
  <c r="AA503" i="4"/>
  <c r="AB503" i="4"/>
  <c r="AC503" i="4"/>
  <c r="AF503" i="4"/>
  <c r="AG503" i="4"/>
  <c r="AH503" i="4"/>
  <c r="AK503" i="4"/>
  <c r="AL503" i="4"/>
  <c r="AM503" i="4"/>
  <c r="AP503" i="4"/>
  <c r="AQ503" i="4"/>
  <c r="AR503" i="4"/>
  <c r="AU503" i="4"/>
  <c r="AV503" i="4"/>
  <c r="D498" i="4"/>
  <c r="V498" i="4"/>
  <c r="W498" i="4"/>
  <c r="X498" i="4"/>
  <c r="AA498" i="4"/>
  <c r="AB498" i="4"/>
  <c r="AC498" i="4"/>
  <c r="AF498" i="4"/>
  <c r="AG498" i="4"/>
  <c r="AH498" i="4"/>
  <c r="AK498" i="4"/>
  <c r="AL498" i="4"/>
  <c r="AM498" i="4"/>
  <c r="AP498" i="4"/>
  <c r="AQ498" i="4"/>
  <c r="AR498" i="4"/>
  <c r="AU498" i="4"/>
  <c r="AV498" i="4"/>
  <c r="D499" i="4"/>
  <c r="V499" i="4"/>
  <c r="W499" i="4"/>
  <c r="X499" i="4"/>
  <c r="AA499" i="4"/>
  <c r="AB499" i="4"/>
  <c r="AC499" i="4"/>
  <c r="AF499" i="4"/>
  <c r="AG499" i="4"/>
  <c r="AH499" i="4"/>
  <c r="AK499" i="4"/>
  <c r="AL499" i="4"/>
  <c r="AM499" i="4"/>
  <c r="AP499" i="4"/>
  <c r="AQ499" i="4"/>
  <c r="AR499" i="4"/>
  <c r="AU499" i="4"/>
  <c r="AV499" i="4"/>
  <c r="D500" i="4"/>
  <c r="V500" i="4"/>
  <c r="W500" i="4"/>
  <c r="X500" i="4"/>
  <c r="AA500" i="4"/>
  <c r="AB500" i="4"/>
  <c r="AC500" i="4"/>
  <c r="AF500" i="4"/>
  <c r="AG500" i="4"/>
  <c r="AH500" i="4"/>
  <c r="AK500" i="4"/>
  <c r="AL500" i="4"/>
  <c r="AM500" i="4"/>
  <c r="AP500" i="4"/>
  <c r="AQ500" i="4"/>
  <c r="AR500" i="4"/>
  <c r="AU500" i="4"/>
  <c r="AV500" i="4"/>
  <c r="D504" i="4"/>
  <c r="X504" i="4"/>
  <c r="AA504" i="4"/>
  <c r="AB504" i="4"/>
  <c r="AC504" i="4"/>
  <c r="AF504" i="4"/>
  <c r="AG504" i="4"/>
  <c r="AH504" i="4"/>
  <c r="AK504" i="4"/>
  <c r="AL504" i="4"/>
  <c r="AM504" i="4"/>
  <c r="AP504" i="4"/>
  <c r="AQ504" i="4"/>
  <c r="AR504" i="4"/>
  <c r="AU504" i="4"/>
  <c r="AV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2" i="15"/>
  <c r="C502" i="15"/>
  <c r="B503" i="15"/>
  <c r="C503"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71" i="20"/>
  <c r="I72" i="20"/>
  <c r="I73" i="20"/>
  <c r="I74" i="20"/>
  <c r="I75" i="20"/>
  <c r="I76" i="20"/>
  <c r="I77" i="20"/>
  <c r="I78" i="20"/>
  <c r="I79" i="20"/>
  <c r="I80" i="20"/>
  <c r="I81" i="20"/>
  <c r="I82" i="20"/>
  <c r="I83" i="20"/>
  <c r="I84" i="20"/>
  <c r="I85" i="20"/>
  <c r="I86" i="20"/>
  <c r="I87" i="20"/>
  <c r="I88" i="20"/>
  <c r="I89" i="20"/>
  <c r="I90" i="20"/>
  <c r="I91" i="20"/>
  <c r="I92" i="20"/>
  <c r="I93" i="20"/>
  <c r="I94"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71" i="20"/>
  <c r="H72" i="20"/>
  <c r="H73" i="20"/>
  <c r="H74" i="20"/>
  <c r="H75" i="20"/>
  <c r="H76" i="20"/>
  <c r="H77" i="20"/>
  <c r="H78" i="20"/>
  <c r="H79" i="20"/>
  <c r="H80" i="20"/>
  <c r="H81" i="20"/>
  <c r="H82" i="20"/>
  <c r="H83" i="20"/>
  <c r="H84" i="20"/>
  <c r="H85" i="20"/>
  <c r="H86" i="20"/>
  <c r="H87" i="20"/>
  <c r="H88" i="20"/>
  <c r="H89" i="20"/>
  <c r="H90" i="20"/>
  <c r="H91" i="20"/>
  <c r="H92" i="20"/>
  <c r="H93" i="20"/>
  <c r="H94"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71" i="20"/>
  <c r="G72" i="20"/>
  <c r="G73" i="20"/>
  <c r="G74" i="20"/>
  <c r="G75" i="20"/>
  <c r="G76" i="20"/>
  <c r="G77" i="20"/>
  <c r="G78" i="20"/>
  <c r="G79" i="20"/>
  <c r="G80" i="20"/>
  <c r="G81" i="20"/>
  <c r="G82" i="20"/>
  <c r="G83" i="20"/>
  <c r="G84" i="20"/>
  <c r="G85" i="20"/>
  <c r="G86" i="20"/>
  <c r="G87" i="20"/>
  <c r="G88" i="20"/>
  <c r="G89" i="20"/>
  <c r="G90" i="20"/>
  <c r="G91" i="20"/>
  <c r="G92" i="20"/>
  <c r="G93" i="20"/>
  <c r="G94" i="20"/>
  <c r="J94" i="20" s="1"/>
  <c r="G3" i="20"/>
  <c r="C38" i="20"/>
  <c r="J38" i="20" s="1"/>
  <c r="C45" i="20"/>
  <c r="J45" i="20" s="1"/>
  <c r="C44" i="20"/>
  <c r="C36" i="20"/>
  <c r="C43" i="20"/>
  <c r="C46" i="20"/>
  <c r="C39" i="20"/>
  <c r="C49" i="20"/>
  <c r="C47" i="20"/>
  <c r="C37" i="20"/>
  <c r="C42" i="20"/>
  <c r="J42" i="20" s="1"/>
  <c r="C40" i="20"/>
  <c r="C41" i="20"/>
  <c r="C34"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3" i="20"/>
  <c r="J33" i="20" s="1"/>
  <c r="C50" i="20"/>
  <c r="J50" i="20" s="1"/>
  <c r="C71" i="20"/>
  <c r="J71" i="20" s="1"/>
  <c r="C81" i="20"/>
  <c r="J81" i="20" s="1"/>
  <c r="C86" i="20"/>
  <c r="J86" i="20" s="1"/>
  <c r="C90" i="20"/>
  <c r="J90" i="20" s="1"/>
  <c r="C4" i="20"/>
  <c r="C5" i="20"/>
  <c r="C6" i="20"/>
  <c r="C7" i="20"/>
  <c r="C8" i="20"/>
  <c r="C9" i="20"/>
  <c r="J9" i="20" s="1"/>
  <c r="C3" i="20"/>
  <c r="J3" i="20" s="1"/>
  <c r="J40" i="20" l="1"/>
  <c r="J89" i="20"/>
  <c r="J49" i="20"/>
  <c r="J39" i="20"/>
  <c r="J91" i="20"/>
  <c r="J35" i="20"/>
  <c r="J43"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L476" i="4" l="1"/>
  <c r="AK476" i="4"/>
  <c r="AL475" i="4"/>
  <c r="AK475" i="4"/>
  <c r="AL474" i="4"/>
  <c r="AK474" i="4"/>
  <c r="AG476" i="4"/>
  <c r="AF476" i="4"/>
  <c r="AG475" i="4"/>
  <c r="AF475" i="4"/>
  <c r="AG474" i="4"/>
  <c r="AF474" i="4"/>
  <c r="AB476" i="4"/>
  <c r="AA476" i="4"/>
  <c r="AB475" i="4"/>
  <c r="AA475" i="4"/>
  <c r="AB474" i="4"/>
  <c r="AA474" i="4"/>
  <c r="W476" i="4"/>
  <c r="V476" i="4"/>
  <c r="W475" i="4"/>
  <c r="V475" i="4"/>
  <c r="W474" i="4"/>
  <c r="V474" i="4"/>
  <c r="AL482" i="4"/>
  <c r="AK482" i="4"/>
  <c r="AL481" i="4"/>
  <c r="AK481" i="4"/>
  <c r="AB481" i="4"/>
  <c r="AA481" i="4"/>
  <c r="W481" i="4"/>
  <c r="V481" i="4"/>
  <c r="W502" i="4"/>
  <c r="V502" i="4"/>
  <c r="AL480" i="4"/>
  <c r="AK480" i="4"/>
  <c r="AG483" i="4"/>
  <c r="AF483" i="4"/>
  <c r="AG482" i="4"/>
  <c r="AF482" i="4"/>
  <c r="AG481" i="4"/>
  <c r="AF481" i="4"/>
  <c r="AG480" i="4"/>
  <c r="AF480" i="4"/>
  <c r="AB480" i="4"/>
  <c r="AA480" i="4"/>
  <c r="W480" i="4"/>
  <c r="V480" i="4"/>
  <c r="AV408" i="4"/>
  <c r="AU408" i="4"/>
  <c r="AV407" i="4"/>
  <c r="AU407" i="4"/>
  <c r="AV406" i="4"/>
  <c r="AU406" i="4"/>
  <c r="AV389" i="4"/>
  <c r="AU389" i="4"/>
  <c r="AR408" i="4"/>
  <c r="AQ408" i="4"/>
  <c r="AP408" i="4"/>
  <c r="AR407" i="4"/>
  <c r="AQ407" i="4"/>
  <c r="AP407" i="4"/>
  <c r="AR406" i="4"/>
  <c r="AQ406" i="4"/>
  <c r="AP406" i="4"/>
  <c r="AL408" i="4"/>
  <c r="AK408" i="4"/>
  <c r="AL407" i="4"/>
  <c r="AK407" i="4"/>
  <c r="AL406" i="4"/>
  <c r="AK406" i="4"/>
  <c r="AG408" i="4"/>
  <c r="AF408" i="4"/>
  <c r="AG407" i="4"/>
  <c r="AF407" i="4"/>
  <c r="AG406" i="4"/>
  <c r="AF406" i="4"/>
  <c r="AB482" i="4"/>
  <c r="AA482" i="4"/>
  <c r="AB408" i="4"/>
  <c r="AA408" i="4"/>
  <c r="AB407" i="4"/>
  <c r="AA407" i="4"/>
  <c r="AB406" i="4"/>
  <c r="AA406" i="4"/>
  <c r="W482" i="4"/>
  <c r="W408" i="4"/>
  <c r="W407" i="4"/>
  <c r="W406" i="4"/>
  <c r="W389" i="4"/>
  <c r="W388" i="4"/>
  <c r="W387" i="4"/>
  <c r="W353" i="4"/>
  <c r="W354" i="4"/>
  <c r="V482" i="4"/>
  <c r="X501" i="4"/>
  <c r="AA501" i="4"/>
  <c r="AB501" i="4"/>
  <c r="AC501" i="4"/>
  <c r="AF501" i="4"/>
  <c r="AG501" i="4"/>
  <c r="AH501" i="4"/>
  <c r="AK501" i="4"/>
  <c r="AL501" i="4"/>
  <c r="AM501" i="4"/>
  <c r="AP501" i="4"/>
  <c r="AQ501" i="4"/>
  <c r="AR501" i="4"/>
  <c r="AU501" i="4"/>
  <c r="AV501" i="4"/>
  <c r="X502" i="4"/>
  <c r="AA502" i="4"/>
  <c r="AB502" i="4"/>
  <c r="AC502" i="4"/>
  <c r="AF502" i="4"/>
  <c r="AG502" i="4"/>
  <c r="AH502" i="4"/>
  <c r="AK502" i="4"/>
  <c r="AL502" i="4"/>
  <c r="AM502" i="4"/>
  <c r="AP502" i="4"/>
  <c r="AQ502" i="4"/>
  <c r="AR502" i="4"/>
  <c r="AU502" i="4"/>
  <c r="AV502" i="4"/>
  <c r="W494" i="4"/>
  <c r="V494" i="4"/>
  <c r="W493" i="4"/>
  <c r="V493" i="4"/>
  <c r="W492" i="4"/>
  <c r="V492" i="4"/>
  <c r="W491" i="4"/>
  <c r="V491" i="4"/>
  <c r="W490" i="4"/>
  <c r="V490" i="4"/>
  <c r="W488" i="4"/>
  <c r="V488" i="4"/>
  <c r="W487" i="4"/>
  <c r="V487" i="4"/>
  <c r="W486" i="4"/>
  <c r="V486" i="4"/>
  <c r="W485" i="4"/>
  <c r="V485" i="4"/>
  <c r="W484" i="4"/>
  <c r="V484" i="4"/>
  <c r="W489" i="4"/>
  <c r="W483" i="4"/>
  <c r="V489" i="4"/>
  <c r="V483" i="4"/>
  <c r="P279" i="4"/>
  <c r="P280" i="4"/>
  <c r="P281" i="4"/>
  <c r="P282" i="4"/>
  <c r="P287" i="4"/>
  <c r="P328" i="4"/>
  <c r="P329" i="4"/>
  <c r="P423" i="4"/>
  <c r="P424" i="4"/>
  <c r="P425" i="4"/>
  <c r="P426" i="4"/>
  <c r="P441" i="4"/>
  <c r="P443" i="4"/>
  <c r="P445" i="4"/>
  <c r="P447" i="4"/>
  <c r="P448" i="4"/>
  <c r="P449" i="4"/>
  <c r="P450" i="4"/>
  <c r="P457" i="4"/>
  <c r="P458" i="4"/>
  <c r="P459" i="4"/>
  <c r="P501" i="4"/>
  <c r="P502" i="4"/>
  <c r="S501" i="4"/>
  <c r="G3" i="7"/>
  <c r="H3" i="7"/>
  <c r="I3" i="7"/>
  <c r="K3" i="7"/>
  <c r="F3" i="7"/>
  <c r="W501" i="4"/>
  <c r="V501" i="4"/>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X480" i="4"/>
  <c r="AC480" i="4"/>
  <c r="AH480" i="4"/>
  <c r="AM480" i="4"/>
  <c r="AP480" i="4"/>
  <c r="AQ480" i="4"/>
  <c r="AR480" i="4"/>
  <c r="AU480" i="4"/>
  <c r="AV480" i="4"/>
  <c r="D481" i="4"/>
  <c r="X481" i="4"/>
  <c r="AC481" i="4"/>
  <c r="AH481" i="4"/>
  <c r="AM481" i="4"/>
  <c r="AP481" i="4"/>
  <c r="AQ481" i="4"/>
  <c r="AR481" i="4"/>
  <c r="AU481" i="4"/>
  <c r="AV481" i="4"/>
  <c r="D482" i="4"/>
  <c r="AH482" i="4"/>
  <c r="AM482" i="4"/>
  <c r="AP482" i="4"/>
  <c r="AQ482" i="4"/>
  <c r="AR482" i="4"/>
  <c r="AU482" i="4"/>
  <c r="AV482" i="4"/>
  <c r="D483" i="4"/>
  <c r="X483" i="4"/>
  <c r="AA483" i="4"/>
  <c r="AB483" i="4"/>
  <c r="AC483" i="4"/>
  <c r="AH483" i="4"/>
  <c r="AK483" i="4"/>
  <c r="AL483" i="4"/>
  <c r="AM483" i="4"/>
  <c r="AP483" i="4"/>
  <c r="AQ483" i="4"/>
  <c r="AR483" i="4"/>
  <c r="AU483" i="4"/>
  <c r="AV483" i="4"/>
  <c r="D484" i="4"/>
  <c r="X484" i="4"/>
  <c r="AA484" i="4"/>
  <c r="AB484" i="4"/>
  <c r="AC484" i="4"/>
  <c r="AF484" i="4"/>
  <c r="AG484" i="4"/>
  <c r="AH484" i="4"/>
  <c r="AK484" i="4"/>
  <c r="AL484" i="4"/>
  <c r="AM484" i="4"/>
  <c r="AP484" i="4"/>
  <c r="AQ484" i="4"/>
  <c r="AR484" i="4"/>
  <c r="AU484" i="4"/>
  <c r="AV484" i="4"/>
  <c r="D485" i="4"/>
  <c r="X485" i="4"/>
  <c r="AA485" i="4"/>
  <c r="AB485" i="4"/>
  <c r="AC485" i="4"/>
  <c r="AF485" i="4"/>
  <c r="AG485" i="4"/>
  <c r="AH485" i="4"/>
  <c r="AK485" i="4"/>
  <c r="AL485" i="4"/>
  <c r="AM485" i="4"/>
  <c r="AP485" i="4"/>
  <c r="AQ485" i="4"/>
  <c r="AR485" i="4"/>
  <c r="AU485" i="4"/>
  <c r="AV485" i="4"/>
  <c r="D486" i="4"/>
  <c r="X486" i="4"/>
  <c r="AA486" i="4"/>
  <c r="AB486" i="4"/>
  <c r="AC486" i="4"/>
  <c r="AF486" i="4"/>
  <c r="AG486" i="4"/>
  <c r="AH486" i="4"/>
  <c r="AK486" i="4"/>
  <c r="AL486" i="4"/>
  <c r="AM486" i="4"/>
  <c r="AP486" i="4"/>
  <c r="AQ486" i="4"/>
  <c r="AR486" i="4"/>
  <c r="AU486" i="4"/>
  <c r="AV486" i="4"/>
  <c r="D487" i="4"/>
  <c r="X487" i="4"/>
  <c r="AA487" i="4"/>
  <c r="AB487" i="4"/>
  <c r="AC487" i="4"/>
  <c r="AF487" i="4"/>
  <c r="AG487" i="4"/>
  <c r="AH487" i="4"/>
  <c r="AK487" i="4"/>
  <c r="AL487" i="4"/>
  <c r="AM487" i="4"/>
  <c r="AP487" i="4"/>
  <c r="AQ487" i="4"/>
  <c r="AR487" i="4"/>
  <c r="AU487" i="4"/>
  <c r="AV487" i="4"/>
  <c r="D488" i="4"/>
  <c r="X488" i="4"/>
  <c r="AA488" i="4"/>
  <c r="AB488" i="4"/>
  <c r="AC488" i="4"/>
  <c r="AF488" i="4"/>
  <c r="AG488" i="4"/>
  <c r="AH488" i="4"/>
  <c r="AK488" i="4"/>
  <c r="AL488" i="4"/>
  <c r="AM488" i="4"/>
  <c r="AP488" i="4"/>
  <c r="AQ488" i="4"/>
  <c r="AR488" i="4"/>
  <c r="AU488" i="4"/>
  <c r="AV488" i="4"/>
  <c r="D489" i="4"/>
  <c r="X489" i="4"/>
  <c r="AA489" i="4"/>
  <c r="AB489" i="4"/>
  <c r="AC489" i="4"/>
  <c r="AF489" i="4"/>
  <c r="AG489" i="4"/>
  <c r="AH489" i="4"/>
  <c r="AK489" i="4"/>
  <c r="AL489" i="4"/>
  <c r="AM489" i="4"/>
  <c r="AP489" i="4"/>
  <c r="AQ489" i="4"/>
  <c r="AR489" i="4"/>
  <c r="AU489" i="4"/>
  <c r="AV489" i="4"/>
  <c r="D490" i="4"/>
  <c r="X490" i="4"/>
  <c r="AA490" i="4"/>
  <c r="AB490" i="4"/>
  <c r="AC490" i="4"/>
  <c r="AF490" i="4"/>
  <c r="AG490" i="4"/>
  <c r="AH490" i="4"/>
  <c r="AK490" i="4"/>
  <c r="AL490" i="4"/>
  <c r="AM490" i="4"/>
  <c r="AP490" i="4"/>
  <c r="AQ490" i="4"/>
  <c r="AR490" i="4"/>
  <c r="AU490" i="4"/>
  <c r="AV490" i="4"/>
  <c r="D491" i="4"/>
  <c r="X491" i="4"/>
  <c r="AA491" i="4"/>
  <c r="AB491" i="4"/>
  <c r="AC491" i="4"/>
  <c r="AF491" i="4"/>
  <c r="AG491" i="4"/>
  <c r="AH491" i="4"/>
  <c r="AK491" i="4"/>
  <c r="AL491" i="4"/>
  <c r="AM491" i="4"/>
  <c r="AP491" i="4"/>
  <c r="AQ491" i="4"/>
  <c r="AR491" i="4"/>
  <c r="AU491" i="4"/>
  <c r="AV491" i="4"/>
  <c r="D492" i="4"/>
  <c r="X492" i="4"/>
  <c r="AA492" i="4"/>
  <c r="AB492" i="4"/>
  <c r="AC492" i="4"/>
  <c r="AF492" i="4"/>
  <c r="AG492" i="4"/>
  <c r="AH492" i="4"/>
  <c r="AK492" i="4"/>
  <c r="AL492" i="4"/>
  <c r="AM492" i="4"/>
  <c r="AP492" i="4"/>
  <c r="AQ492" i="4"/>
  <c r="AR492" i="4"/>
  <c r="AU492" i="4"/>
  <c r="AV492" i="4"/>
  <c r="D493" i="4"/>
  <c r="X493" i="4"/>
  <c r="AA493" i="4"/>
  <c r="AB493" i="4"/>
  <c r="AC493" i="4"/>
  <c r="AF493" i="4"/>
  <c r="AG493" i="4"/>
  <c r="AH493" i="4"/>
  <c r="AK493" i="4"/>
  <c r="AL493" i="4"/>
  <c r="AM493" i="4"/>
  <c r="AP493" i="4"/>
  <c r="AQ493" i="4"/>
  <c r="AR493" i="4"/>
  <c r="AU493" i="4"/>
  <c r="AV493" i="4"/>
  <c r="D494" i="4"/>
  <c r="X494" i="4"/>
  <c r="AA494" i="4"/>
  <c r="AB494" i="4"/>
  <c r="AC494" i="4"/>
  <c r="AF494" i="4"/>
  <c r="AG494" i="4"/>
  <c r="AH494" i="4"/>
  <c r="AK494" i="4"/>
  <c r="AL494" i="4"/>
  <c r="AM494" i="4"/>
  <c r="AP494" i="4"/>
  <c r="AQ494" i="4"/>
  <c r="AR494" i="4"/>
  <c r="AU494" i="4"/>
  <c r="AV494" i="4"/>
  <c r="D501" i="4"/>
  <c r="D502" i="4"/>
  <c r="AV479" i="4"/>
  <c r="AU479" i="4"/>
  <c r="AR479" i="4"/>
  <c r="AQ479" i="4"/>
  <c r="AP479" i="4"/>
  <c r="AM479" i="4"/>
  <c r="AL479" i="4"/>
  <c r="AK479" i="4"/>
  <c r="AH479" i="4"/>
  <c r="AG479" i="4"/>
  <c r="AF479" i="4"/>
  <c r="AB479" i="4"/>
  <c r="AA479" i="4"/>
  <c r="D479" i="4"/>
  <c r="AV478" i="4"/>
  <c r="AU478" i="4"/>
  <c r="AR478" i="4"/>
  <c r="AQ478" i="4"/>
  <c r="AP478" i="4"/>
  <c r="AM478" i="4"/>
  <c r="AL478" i="4"/>
  <c r="AK478" i="4"/>
  <c r="AH478" i="4"/>
  <c r="AG478" i="4"/>
  <c r="AF478" i="4"/>
  <c r="AB478" i="4"/>
  <c r="AA478" i="4"/>
  <c r="D478" i="4"/>
  <c r="AV477" i="4"/>
  <c r="AU477" i="4"/>
  <c r="AR477" i="4"/>
  <c r="AQ477" i="4"/>
  <c r="AP477" i="4"/>
  <c r="AM477" i="4"/>
  <c r="AL477" i="4"/>
  <c r="AK477" i="4"/>
  <c r="AH477" i="4"/>
  <c r="AG477" i="4"/>
  <c r="AF477" i="4"/>
  <c r="AB477" i="4"/>
  <c r="AA477" i="4"/>
  <c r="D477" i="4"/>
  <c r="AV476" i="4"/>
  <c r="AU476" i="4"/>
  <c r="AR476" i="4"/>
  <c r="AQ476" i="4"/>
  <c r="AP476" i="4"/>
  <c r="AM476" i="4"/>
  <c r="AH476" i="4"/>
  <c r="D476" i="4"/>
  <c r="AV475" i="4"/>
  <c r="AU475" i="4"/>
  <c r="AR475" i="4"/>
  <c r="AQ475" i="4"/>
  <c r="AP475" i="4"/>
  <c r="AM475" i="4"/>
  <c r="AH475" i="4"/>
  <c r="D475" i="4"/>
  <c r="AV474" i="4"/>
  <c r="AU474" i="4"/>
  <c r="AR474" i="4"/>
  <c r="AQ474" i="4"/>
  <c r="AP474" i="4"/>
  <c r="AM474" i="4"/>
  <c r="AH474" i="4"/>
  <c r="D474" i="4"/>
  <c r="AX501" i="4" l="1"/>
  <c r="T501" i="4"/>
  <c r="AW501" i="4"/>
  <c r="S502" i="4"/>
  <c r="AW502" i="4" s="1"/>
  <c r="AX502" i="4"/>
  <c r="E41" i="9"/>
  <c r="N423" i="18"/>
  <c r="N425" i="18"/>
  <c r="N424" i="18"/>
  <c r="N420" i="18"/>
  <c r="N421" i="18"/>
  <c r="N422" i="18"/>
  <c r="N426" i="18"/>
  <c r="N434" i="18"/>
  <c r="N418" i="18"/>
  <c r="N419" i="18"/>
  <c r="N433" i="18"/>
  <c r="G575" i="7"/>
  <c r="E40" i="9"/>
  <c r="G583" i="7"/>
  <c r="G571" i="7"/>
  <c r="G576" i="7"/>
  <c r="G572" i="7"/>
  <c r="G584" i="7"/>
  <c r="G574" i="7"/>
  <c r="G582" i="7"/>
  <c r="G570" i="7"/>
  <c r="G586" i="7"/>
  <c r="G569" i="7"/>
  <c r="G580" i="7"/>
  <c r="G573" i="7"/>
  <c r="G585" i="7"/>
  <c r="G3" i="19"/>
  <c r="Y482" i="4" l="1"/>
  <c r="Q475" i="4"/>
  <c r="Q481" i="4"/>
  <c r="BA481" i="4" s="1"/>
  <c r="Y476" i="4"/>
  <c r="AD475" i="4"/>
  <c r="AD482" i="4"/>
  <c r="Y475" i="4"/>
  <c r="AD476" i="4"/>
  <c r="Q480" i="4"/>
  <c r="BA480" i="4" s="1"/>
  <c r="Q482" i="4"/>
  <c r="Y474" i="4"/>
  <c r="Q476" i="4"/>
  <c r="Q474" i="4"/>
  <c r="AD474" i="4"/>
  <c r="Q478" i="4"/>
  <c r="AD478" i="4"/>
  <c r="Y478" i="4"/>
  <c r="Q477" i="4"/>
  <c r="Y477" i="4"/>
  <c r="AD477" i="4"/>
  <c r="Y479" i="4"/>
  <c r="Q479" i="4"/>
  <c r="AD479"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A476" i="4" l="1"/>
  <c r="BA482" i="4"/>
  <c r="BA478" i="4"/>
  <c r="BA474" i="4"/>
  <c r="BA479" i="4"/>
  <c r="BA477" i="4"/>
  <c r="BA475"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451" i="4" l="1"/>
  <c r="W451" i="4"/>
  <c r="X451" i="4"/>
  <c r="AA451" i="4"/>
  <c r="AB451" i="4"/>
  <c r="AC451" i="4"/>
  <c r="AF451" i="4"/>
  <c r="AG451" i="4"/>
  <c r="AH451" i="4"/>
  <c r="AK451" i="4"/>
  <c r="AL451" i="4"/>
  <c r="AM451" i="4"/>
  <c r="AP451" i="4"/>
  <c r="AQ451" i="4"/>
  <c r="AR451" i="4"/>
  <c r="AU451" i="4"/>
  <c r="AV451" i="4"/>
  <c r="V452" i="4"/>
  <c r="W452" i="4"/>
  <c r="X452" i="4"/>
  <c r="AA452" i="4"/>
  <c r="AB452" i="4"/>
  <c r="AC452" i="4"/>
  <c r="AF452" i="4"/>
  <c r="AG452" i="4"/>
  <c r="AH452" i="4"/>
  <c r="AK452" i="4"/>
  <c r="AL452" i="4"/>
  <c r="AM452" i="4"/>
  <c r="AP452" i="4"/>
  <c r="AQ452" i="4"/>
  <c r="AR452" i="4"/>
  <c r="AU452" i="4"/>
  <c r="AV452" i="4"/>
  <c r="V453" i="4"/>
  <c r="W453" i="4"/>
  <c r="X453" i="4"/>
  <c r="AA453" i="4"/>
  <c r="AB453" i="4"/>
  <c r="AC453" i="4"/>
  <c r="AF453" i="4"/>
  <c r="AG453" i="4"/>
  <c r="AH453" i="4"/>
  <c r="AK453" i="4"/>
  <c r="AL453" i="4"/>
  <c r="AM453" i="4"/>
  <c r="AP453" i="4"/>
  <c r="AQ453" i="4"/>
  <c r="AR453" i="4"/>
  <c r="AU453" i="4"/>
  <c r="AV453" i="4"/>
  <c r="X473" i="4"/>
  <c r="AA473" i="4"/>
  <c r="AB473" i="4"/>
  <c r="AC473" i="4"/>
  <c r="AF473" i="4"/>
  <c r="AG473" i="4"/>
  <c r="AH473" i="4"/>
  <c r="AK473" i="4"/>
  <c r="AL473" i="4"/>
  <c r="AM473" i="4"/>
  <c r="AP473" i="4"/>
  <c r="AQ473" i="4"/>
  <c r="AR473" i="4"/>
  <c r="AU473" i="4"/>
  <c r="AV473" i="4"/>
  <c r="V454" i="4"/>
  <c r="W454" i="4"/>
  <c r="X454" i="4"/>
  <c r="AA454" i="4"/>
  <c r="AB454" i="4"/>
  <c r="AC454" i="4"/>
  <c r="AF454" i="4"/>
  <c r="AG454" i="4"/>
  <c r="AH454" i="4"/>
  <c r="AK454" i="4"/>
  <c r="AL454" i="4"/>
  <c r="AM454" i="4"/>
  <c r="AP454" i="4"/>
  <c r="AQ454" i="4"/>
  <c r="AR454" i="4"/>
  <c r="AU454" i="4"/>
  <c r="AV454" i="4"/>
  <c r="V455" i="4"/>
  <c r="W455" i="4"/>
  <c r="X455" i="4"/>
  <c r="AA455" i="4"/>
  <c r="AB455" i="4"/>
  <c r="AC455" i="4"/>
  <c r="AF455" i="4"/>
  <c r="AG455" i="4"/>
  <c r="AH455" i="4"/>
  <c r="AK455" i="4"/>
  <c r="AL455" i="4"/>
  <c r="AM455" i="4"/>
  <c r="AP455" i="4"/>
  <c r="AQ455" i="4"/>
  <c r="AR455" i="4"/>
  <c r="AU455" i="4"/>
  <c r="AV455" i="4"/>
  <c r="V456" i="4"/>
  <c r="W456" i="4"/>
  <c r="X456" i="4"/>
  <c r="AA456" i="4"/>
  <c r="AB456" i="4"/>
  <c r="AC456" i="4"/>
  <c r="AF456" i="4"/>
  <c r="AG456" i="4"/>
  <c r="AH456" i="4"/>
  <c r="AK456" i="4"/>
  <c r="AL456" i="4"/>
  <c r="AM456" i="4"/>
  <c r="AP456" i="4"/>
  <c r="AQ456" i="4"/>
  <c r="AR456" i="4"/>
  <c r="AU456" i="4"/>
  <c r="AV456" i="4"/>
  <c r="X472" i="4"/>
  <c r="AA472" i="4"/>
  <c r="AB472" i="4"/>
  <c r="AC472" i="4"/>
  <c r="AF472" i="4"/>
  <c r="AG472" i="4"/>
  <c r="AH472" i="4"/>
  <c r="AK472" i="4"/>
  <c r="AL472" i="4"/>
  <c r="AM472" i="4"/>
  <c r="AP472" i="4"/>
  <c r="AQ472" i="4"/>
  <c r="AR472" i="4"/>
  <c r="AU472" i="4"/>
  <c r="AV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D473" i="4" l="1"/>
  <c r="D454" i="4"/>
  <c r="D455" i="4"/>
  <c r="D456" i="4"/>
  <c r="D472" i="4"/>
  <c r="D453" i="4"/>
  <c r="D452" i="4"/>
  <c r="D451" i="4"/>
  <c r="AV471" i="4" l="1"/>
  <c r="AU471" i="4"/>
  <c r="AR471" i="4"/>
  <c r="AQ471" i="4"/>
  <c r="AP471" i="4"/>
  <c r="AM471" i="4"/>
  <c r="AL471" i="4"/>
  <c r="AK471" i="4"/>
  <c r="AH471" i="4"/>
  <c r="AG471" i="4"/>
  <c r="AF471" i="4"/>
  <c r="AC471" i="4"/>
  <c r="AB471" i="4"/>
  <c r="AA471" i="4"/>
  <c r="X471" i="4"/>
  <c r="W471" i="4"/>
  <c r="V471" i="4"/>
  <c r="D471" i="4"/>
  <c r="P176" i="4"/>
  <c r="P220" i="4"/>
  <c r="S46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60" i="4" l="1"/>
  <c r="AW460" i="4"/>
  <c r="S423" i="4"/>
  <c r="T423" i="4" s="1"/>
  <c r="V423" i="4"/>
  <c r="W423" i="4"/>
  <c r="X423" i="4"/>
  <c r="AA423" i="4"/>
  <c r="AB423" i="4"/>
  <c r="AC423" i="4"/>
  <c r="AF423" i="4"/>
  <c r="AG423" i="4"/>
  <c r="AH423" i="4"/>
  <c r="AK423" i="4"/>
  <c r="AL423" i="4"/>
  <c r="AM423" i="4"/>
  <c r="AP423" i="4"/>
  <c r="AQ423" i="4"/>
  <c r="AR423" i="4"/>
  <c r="AU423" i="4"/>
  <c r="AV423" i="4"/>
  <c r="S424" i="4"/>
  <c r="T424" i="4" s="1"/>
  <c r="V424" i="4"/>
  <c r="W424" i="4"/>
  <c r="X424" i="4"/>
  <c r="AA424" i="4"/>
  <c r="AB424" i="4"/>
  <c r="AC424" i="4"/>
  <c r="AF424" i="4"/>
  <c r="AG424" i="4"/>
  <c r="AH424" i="4"/>
  <c r="AK424" i="4"/>
  <c r="AL424" i="4"/>
  <c r="AM424" i="4"/>
  <c r="AP424" i="4"/>
  <c r="AQ424" i="4"/>
  <c r="AR424" i="4"/>
  <c r="AU424" i="4"/>
  <c r="AV424" i="4"/>
  <c r="S425" i="4"/>
  <c r="T425" i="4" s="1"/>
  <c r="V425" i="4"/>
  <c r="W425" i="4"/>
  <c r="X425" i="4"/>
  <c r="AA425" i="4"/>
  <c r="AB425" i="4"/>
  <c r="AC425" i="4"/>
  <c r="AF425" i="4"/>
  <c r="AG425" i="4"/>
  <c r="AH425" i="4"/>
  <c r="AK425" i="4"/>
  <c r="AL425" i="4"/>
  <c r="AM425" i="4"/>
  <c r="AP425" i="4"/>
  <c r="AQ425" i="4"/>
  <c r="AR425" i="4"/>
  <c r="AU425" i="4"/>
  <c r="AV425" i="4"/>
  <c r="S426" i="4"/>
  <c r="T426" i="4" s="1"/>
  <c r="V426" i="4"/>
  <c r="W426" i="4"/>
  <c r="X426" i="4"/>
  <c r="AA426" i="4"/>
  <c r="AB426" i="4"/>
  <c r="AC426" i="4"/>
  <c r="AF426" i="4"/>
  <c r="AG426" i="4"/>
  <c r="AH426" i="4"/>
  <c r="AK426" i="4"/>
  <c r="AL426" i="4"/>
  <c r="AM426" i="4"/>
  <c r="AP426" i="4"/>
  <c r="AQ426" i="4"/>
  <c r="AR426" i="4"/>
  <c r="AU426" i="4"/>
  <c r="AV426" i="4"/>
  <c r="V427" i="4"/>
  <c r="W427" i="4"/>
  <c r="X427" i="4"/>
  <c r="AA427" i="4"/>
  <c r="AB427" i="4"/>
  <c r="AC427" i="4"/>
  <c r="AF427" i="4"/>
  <c r="AG427" i="4"/>
  <c r="AH427" i="4"/>
  <c r="AK427" i="4"/>
  <c r="AL427" i="4"/>
  <c r="AM427" i="4"/>
  <c r="AP427" i="4"/>
  <c r="AQ427" i="4"/>
  <c r="AR427" i="4"/>
  <c r="AU427" i="4"/>
  <c r="AV427" i="4"/>
  <c r="V428" i="4"/>
  <c r="W428" i="4"/>
  <c r="X428" i="4"/>
  <c r="AA428" i="4"/>
  <c r="AB428" i="4"/>
  <c r="AC428" i="4"/>
  <c r="AF428" i="4"/>
  <c r="AG428" i="4"/>
  <c r="AH428" i="4"/>
  <c r="AK428" i="4"/>
  <c r="AL428" i="4"/>
  <c r="AM428" i="4"/>
  <c r="AP428" i="4"/>
  <c r="AQ428" i="4"/>
  <c r="AR428" i="4"/>
  <c r="AU428" i="4"/>
  <c r="AV428" i="4"/>
  <c r="V429" i="4"/>
  <c r="W429" i="4"/>
  <c r="X429" i="4"/>
  <c r="AA429" i="4"/>
  <c r="AB429" i="4"/>
  <c r="AC429" i="4"/>
  <c r="AF429" i="4"/>
  <c r="AG429" i="4"/>
  <c r="AH429" i="4"/>
  <c r="AK429" i="4"/>
  <c r="AL429" i="4"/>
  <c r="AM429" i="4"/>
  <c r="AP429" i="4"/>
  <c r="AQ429" i="4"/>
  <c r="AR429" i="4"/>
  <c r="AU429" i="4"/>
  <c r="AV429" i="4"/>
  <c r="V430" i="4"/>
  <c r="W430" i="4"/>
  <c r="AA430" i="4"/>
  <c r="AB430" i="4"/>
  <c r="AF430" i="4"/>
  <c r="AG430" i="4"/>
  <c r="AH430" i="4"/>
  <c r="AK430" i="4"/>
  <c r="AL430" i="4"/>
  <c r="AM430" i="4"/>
  <c r="AP430" i="4"/>
  <c r="AQ430" i="4"/>
  <c r="AR430" i="4"/>
  <c r="AU430" i="4"/>
  <c r="AV430" i="4"/>
  <c r="V431" i="4"/>
  <c r="W431" i="4"/>
  <c r="AA431" i="4"/>
  <c r="AB431" i="4"/>
  <c r="AF431" i="4"/>
  <c r="AG431" i="4"/>
  <c r="AH431" i="4"/>
  <c r="AK431" i="4"/>
  <c r="AL431" i="4"/>
  <c r="AM431" i="4"/>
  <c r="AP431" i="4"/>
  <c r="AQ431" i="4"/>
  <c r="AR431" i="4"/>
  <c r="AU431" i="4"/>
  <c r="AV431" i="4"/>
  <c r="V432" i="4"/>
  <c r="W432" i="4"/>
  <c r="X432" i="4"/>
  <c r="AA432" i="4"/>
  <c r="AB432" i="4"/>
  <c r="AC432" i="4"/>
  <c r="AF432" i="4"/>
  <c r="AG432" i="4"/>
  <c r="AH432" i="4"/>
  <c r="AK432" i="4"/>
  <c r="AL432" i="4"/>
  <c r="AM432" i="4"/>
  <c r="AP432" i="4"/>
  <c r="AQ432" i="4"/>
  <c r="AR432" i="4"/>
  <c r="AU432" i="4"/>
  <c r="AV432" i="4"/>
  <c r="V433" i="4"/>
  <c r="W433" i="4"/>
  <c r="X433" i="4"/>
  <c r="AA433" i="4"/>
  <c r="AB433" i="4"/>
  <c r="AC433" i="4"/>
  <c r="AF433" i="4"/>
  <c r="AG433" i="4"/>
  <c r="AH433" i="4"/>
  <c r="AK433" i="4"/>
  <c r="AL433" i="4"/>
  <c r="AM433" i="4"/>
  <c r="AP433" i="4"/>
  <c r="AQ433" i="4"/>
  <c r="AR433" i="4"/>
  <c r="AU433" i="4"/>
  <c r="AV433" i="4"/>
  <c r="V434" i="4"/>
  <c r="W434" i="4"/>
  <c r="X434" i="4"/>
  <c r="AA434" i="4"/>
  <c r="AB434" i="4"/>
  <c r="AC434" i="4"/>
  <c r="AF434" i="4"/>
  <c r="AG434" i="4"/>
  <c r="AH434" i="4"/>
  <c r="AK434" i="4"/>
  <c r="AL434" i="4"/>
  <c r="AM434" i="4"/>
  <c r="AP434" i="4"/>
  <c r="AQ434" i="4"/>
  <c r="AR434" i="4"/>
  <c r="AU434" i="4"/>
  <c r="AV434" i="4"/>
  <c r="V435" i="4"/>
  <c r="W435" i="4"/>
  <c r="X435" i="4"/>
  <c r="AA435" i="4"/>
  <c r="AB435" i="4"/>
  <c r="AC435" i="4"/>
  <c r="AF435" i="4"/>
  <c r="AG435" i="4"/>
  <c r="AH435" i="4"/>
  <c r="AK435" i="4"/>
  <c r="AL435" i="4"/>
  <c r="AM435" i="4"/>
  <c r="AP435" i="4"/>
  <c r="AQ435" i="4"/>
  <c r="AR435" i="4"/>
  <c r="AU435" i="4"/>
  <c r="AV435" i="4"/>
  <c r="V436" i="4"/>
  <c r="AZ436" i="4" s="1"/>
  <c r="W436" i="4"/>
  <c r="X436" i="4"/>
  <c r="AA436" i="4"/>
  <c r="AB436" i="4"/>
  <c r="AC436" i="4"/>
  <c r="AF436" i="4"/>
  <c r="AG436" i="4"/>
  <c r="AH436" i="4"/>
  <c r="AK436" i="4"/>
  <c r="AL436" i="4"/>
  <c r="AM436" i="4"/>
  <c r="AP436" i="4"/>
  <c r="AQ436" i="4"/>
  <c r="AR436" i="4"/>
  <c r="AU436" i="4"/>
  <c r="AV436" i="4"/>
  <c r="V437" i="4"/>
  <c r="W437" i="4"/>
  <c r="X437" i="4"/>
  <c r="AA437" i="4"/>
  <c r="AB437" i="4"/>
  <c r="AC437" i="4"/>
  <c r="AF437" i="4"/>
  <c r="AG437" i="4"/>
  <c r="AH437" i="4"/>
  <c r="AK437" i="4"/>
  <c r="AL437" i="4"/>
  <c r="AM437" i="4"/>
  <c r="AP437" i="4"/>
  <c r="AQ437" i="4"/>
  <c r="AR437" i="4"/>
  <c r="AU437" i="4"/>
  <c r="AV437" i="4"/>
  <c r="V438" i="4"/>
  <c r="AZ438" i="4" s="1"/>
  <c r="W438" i="4"/>
  <c r="X438" i="4"/>
  <c r="AA438" i="4"/>
  <c r="AB438" i="4"/>
  <c r="AC438" i="4"/>
  <c r="AF438" i="4"/>
  <c r="AG438" i="4"/>
  <c r="AH438" i="4"/>
  <c r="AK438" i="4"/>
  <c r="AL438" i="4"/>
  <c r="AM438" i="4"/>
  <c r="AP438" i="4"/>
  <c r="AQ438" i="4"/>
  <c r="AR438" i="4"/>
  <c r="AU438" i="4"/>
  <c r="AV438" i="4"/>
  <c r="V439" i="4"/>
  <c r="W439" i="4"/>
  <c r="X439" i="4"/>
  <c r="AA439" i="4"/>
  <c r="AB439" i="4"/>
  <c r="AC439" i="4"/>
  <c r="AF439" i="4"/>
  <c r="AG439" i="4"/>
  <c r="AH439" i="4"/>
  <c r="AK439" i="4"/>
  <c r="AL439" i="4"/>
  <c r="AM439" i="4"/>
  <c r="AP439" i="4"/>
  <c r="AQ439" i="4"/>
  <c r="AR439" i="4"/>
  <c r="AU439" i="4"/>
  <c r="AV439" i="4"/>
  <c r="V440" i="4"/>
  <c r="W440" i="4"/>
  <c r="X440" i="4"/>
  <c r="AA440" i="4"/>
  <c r="AB440" i="4"/>
  <c r="AC440" i="4"/>
  <c r="AF440" i="4"/>
  <c r="AG440" i="4"/>
  <c r="AH440" i="4"/>
  <c r="AK440" i="4"/>
  <c r="AL440" i="4"/>
  <c r="AM440" i="4"/>
  <c r="AP440" i="4"/>
  <c r="AQ440" i="4"/>
  <c r="AR440" i="4"/>
  <c r="AU440" i="4"/>
  <c r="AV440" i="4"/>
  <c r="S441" i="4"/>
  <c r="V441" i="4"/>
  <c r="W441" i="4"/>
  <c r="X441" i="4"/>
  <c r="AA441" i="4"/>
  <c r="AB441" i="4"/>
  <c r="AC441" i="4"/>
  <c r="AF441" i="4"/>
  <c r="AG441" i="4"/>
  <c r="AH441" i="4"/>
  <c r="AK441" i="4"/>
  <c r="AL441" i="4"/>
  <c r="AM441" i="4"/>
  <c r="AP441" i="4"/>
  <c r="AQ441" i="4"/>
  <c r="AR441" i="4"/>
  <c r="AU441" i="4"/>
  <c r="AV441" i="4"/>
  <c r="V442" i="4"/>
  <c r="W442" i="4"/>
  <c r="X442" i="4"/>
  <c r="AA442" i="4"/>
  <c r="AB442" i="4"/>
  <c r="AC442" i="4"/>
  <c r="AF442" i="4"/>
  <c r="AG442" i="4"/>
  <c r="AH442" i="4"/>
  <c r="AK442" i="4"/>
  <c r="AL442" i="4"/>
  <c r="AM442" i="4"/>
  <c r="AP442" i="4"/>
  <c r="AQ442" i="4"/>
  <c r="AR442" i="4"/>
  <c r="AU442" i="4"/>
  <c r="AV442" i="4"/>
  <c r="S443" i="4"/>
  <c r="V443" i="4"/>
  <c r="W443" i="4"/>
  <c r="X443" i="4"/>
  <c r="AA443" i="4"/>
  <c r="AB443" i="4"/>
  <c r="AC443" i="4"/>
  <c r="AF443" i="4"/>
  <c r="AG443" i="4"/>
  <c r="AH443" i="4"/>
  <c r="AK443" i="4"/>
  <c r="AL443" i="4"/>
  <c r="AM443" i="4"/>
  <c r="AP443" i="4"/>
  <c r="AQ443" i="4"/>
  <c r="AR443" i="4"/>
  <c r="AU443" i="4"/>
  <c r="AV443" i="4"/>
  <c r="V444" i="4"/>
  <c r="W444" i="4"/>
  <c r="X444" i="4"/>
  <c r="AA444" i="4"/>
  <c r="AB444" i="4"/>
  <c r="AC444" i="4"/>
  <c r="AF444" i="4"/>
  <c r="AG444" i="4"/>
  <c r="AH444" i="4"/>
  <c r="AK444" i="4"/>
  <c r="AL444" i="4"/>
  <c r="AM444" i="4"/>
  <c r="AP444" i="4"/>
  <c r="AQ444" i="4"/>
  <c r="AR444" i="4"/>
  <c r="AU444" i="4"/>
  <c r="AV444" i="4"/>
  <c r="V445" i="4"/>
  <c r="W445" i="4"/>
  <c r="X445" i="4"/>
  <c r="AA445" i="4"/>
  <c r="AB445" i="4"/>
  <c r="AC445" i="4"/>
  <c r="AF445" i="4"/>
  <c r="AG445" i="4"/>
  <c r="AH445" i="4"/>
  <c r="AK445" i="4"/>
  <c r="AL445" i="4"/>
  <c r="AM445" i="4"/>
  <c r="AP445" i="4"/>
  <c r="AQ445" i="4"/>
  <c r="AR445" i="4"/>
  <c r="AU445" i="4"/>
  <c r="AV445" i="4"/>
  <c r="V446" i="4"/>
  <c r="W446" i="4"/>
  <c r="AA446" i="4"/>
  <c r="AB446" i="4"/>
  <c r="AF446" i="4"/>
  <c r="AG446" i="4"/>
  <c r="AH446" i="4"/>
  <c r="AK446" i="4"/>
  <c r="AL446" i="4"/>
  <c r="AM446" i="4"/>
  <c r="AP446" i="4"/>
  <c r="AQ446" i="4"/>
  <c r="AR446" i="4"/>
  <c r="AU446" i="4"/>
  <c r="AV446" i="4"/>
  <c r="S447" i="4"/>
  <c r="T447" i="4" s="1"/>
  <c r="V447" i="4"/>
  <c r="W447" i="4"/>
  <c r="X447" i="4"/>
  <c r="AA447" i="4"/>
  <c r="AB447" i="4"/>
  <c r="AC447" i="4"/>
  <c r="AF447" i="4"/>
  <c r="AG447" i="4"/>
  <c r="AH447" i="4"/>
  <c r="AK447" i="4"/>
  <c r="AL447" i="4"/>
  <c r="AM447" i="4"/>
  <c r="AP447" i="4"/>
  <c r="AQ447" i="4"/>
  <c r="AR447" i="4"/>
  <c r="AU447" i="4"/>
  <c r="AV447" i="4"/>
  <c r="S448" i="4"/>
  <c r="T448" i="4" s="1"/>
  <c r="V448" i="4"/>
  <c r="W448" i="4"/>
  <c r="X448" i="4"/>
  <c r="AA448" i="4"/>
  <c r="AB448" i="4"/>
  <c r="AC448" i="4"/>
  <c r="AF448" i="4"/>
  <c r="AG448" i="4"/>
  <c r="AH448" i="4"/>
  <c r="AK448" i="4"/>
  <c r="AL448" i="4"/>
  <c r="AM448" i="4"/>
  <c r="AP448" i="4"/>
  <c r="AQ448" i="4"/>
  <c r="AR448" i="4"/>
  <c r="AU448" i="4"/>
  <c r="AV448" i="4"/>
  <c r="S449" i="4"/>
  <c r="T449" i="4" s="1"/>
  <c r="V449" i="4"/>
  <c r="W449" i="4"/>
  <c r="X449" i="4"/>
  <c r="AA449" i="4"/>
  <c r="AB449" i="4"/>
  <c r="AC449" i="4"/>
  <c r="AF449" i="4"/>
  <c r="AG449" i="4"/>
  <c r="AH449" i="4"/>
  <c r="AK449" i="4"/>
  <c r="AL449" i="4"/>
  <c r="AM449" i="4"/>
  <c r="AP449" i="4"/>
  <c r="AQ449" i="4"/>
  <c r="AR449" i="4"/>
  <c r="AU449" i="4"/>
  <c r="AV449" i="4"/>
  <c r="S450" i="4"/>
  <c r="T450" i="4" s="1"/>
  <c r="V450" i="4"/>
  <c r="W450" i="4"/>
  <c r="X450" i="4"/>
  <c r="AA450" i="4"/>
  <c r="AB450" i="4"/>
  <c r="AC450" i="4"/>
  <c r="AF450" i="4"/>
  <c r="AG450" i="4"/>
  <c r="AH450" i="4"/>
  <c r="AK450" i="4"/>
  <c r="AL450" i="4"/>
  <c r="AM450" i="4"/>
  <c r="AP450" i="4"/>
  <c r="AQ450" i="4"/>
  <c r="AR450" i="4"/>
  <c r="AU450" i="4"/>
  <c r="AV450" i="4"/>
  <c r="S457" i="4"/>
  <c r="V457" i="4"/>
  <c r="W457" i="4"/>
  <c r="X457" i="4"/>
  <c r="AA457" i="4"/>
  <c r="AB457" i="4"/>
  <c r="AC457" i="4"/>
  <c r="AF457" i="4"/>
  <c r="AG457" i="4"/>
  <c r="AH457" i="4"/>
  <c r="AK457" i="4"/>
  <c r="AL457" i="4"/>
  <c r="AM457" i="4"/>
  <c r="AP457" i="4"/>
  <c r="AQ457" i="4"/>
  <c r="AR457" i="4"/>
  <c r="AU457" i="4"/>
  <c r="AV457" i="4"/>
  <c r="S458" i="4"/>
  <c r="V458" i="4"/>
  <c r="W458" i="4"/>
  <c r="X458" i="4"/>
  <c r="AA458" i="4"/>
  <c r="AB458" i="4"/>
  <c r="AC458" i="4"/>
  <c r="AF458" i="4"/>
  <c r="AG458" i="4"/>
  <c r="AH458" i="4"/>
  <c r="AK458" i="4"/>
  <c r="AL458" i="4"/>
  <c r="AM458" i="4"/>
  <c r="AP458" i="4"/>
  <c r="AQ458" i="4"/>
  <c r="AR458" i="4"/>
  <c r="AU458" i="4"/>
  <c r="AV458" i="4"/>
  <c r="V459" i="4"/>
  <c r="W459" i="4"/>
  <c r="X459" i="4"/>
  <c r="AA459" i="4"/>
  <c r="AB459" i="4"/>
  <c r="AC459" i="4"/>
  <c r="AF459" i="4"/>
  <c r="AG459" i="4"/>
  <c r="AH459" i="4"/>
  <c r="AK459" i="4"/>
  <c r="AL459" i="4"/>
  <c r="AM459" i="4"/>
  <c r="AP459" i="4"/>
  <c r="AQ459" i="4"/>
  <c r="AR459" i="4"/>
  <c r="AU459" i="4"/>
  <c r="AV459" i="4"/>
  <c r="V460" i="4"/>
  <c r="W460" i="4"/>
  <c r="X460" i="4"/>
  <c r="AA460" i="4"/>
  <c r="AB460" i="4"/>
  <c r="AC460" i="4"/>
  <c r="AF460" i="4"/>
  <c r="AG460" i="4"/>
  <c r="AH460" i="4"/>
  <c r="AK460" i="4"/>
  <c r="AL460" i="4"/>
  <c r="AM460" i="4"/>
  <c r="AP460" i="4"/>
  <c r="AQ460" i="4"/>
  <c r="AR460" i="4"/>
  <c r="AU460" i="4"/>
  <c r="AV460" i="4"/>
  <c r="S461" i="4"/>
  <c r="V461" i="4"/>
  <c r="W461" i="4"/>
  <c r="X461" i="4"/>
  <c r="AA461" i="4"/>
  <c r="AB461" i="4"/>
  <c r="AC461" i="4"/>
  <c r="AF461" i="4"/>
  <c r="AG461" i="4"/>
  <c r="AH461" i="4"/>
  <c r="AK461" i="4"/>
  <c r="AL461" i="4"/>
  <c r="AM461" i="4"/>
  <c r="AP461" i="4"/>
  <c r="AQ461" i="4"/>
  <c r="AR461" i="4"/>
  <c r="AU461" i="4"/>
  <c r="AV461" i="4"/>
  <c r="S462" i="4"/>
  <c r="V462" i="4"/>
  <c r="W462" i="4"/>
  <c r="X462" i="4"/>
  <c r="AA462" i="4"/>
  <c r="AB462" i="4"/>
  <c r="AC462" i="4"/>
  <c r="AF462" i="4"/>
  <c r="AG462" i="4"/>
  <c r="AH462" i="4"/>
  <c r="AK462" i="4"/>
  <c r="AL462" i="4"/>
  <c r="AM462" i="4"/>
  <c r="AP462" i="4"/>
  <c r="AQ462" i="4"/>
  <c r="AR462" i="4"/>
  <c r="AU462" i="4"/>
  <c r="AV462" i="4"/>
  <c r="S463" i="4"/>
  <c r="V463" i="4"/>
  <c r="W463" i="4"/>
  <c r="X463" i="4"/>
  <c r="AA463" i="4"/>
  <c r="AB463" i="4"/>
  <c r="AC463" i="4"/>
  <c r="AF463" i="4"/>
  <c r="AG463" i="4"/>
  <c r="AH463" i="4"/>
  <c r="AK463" i="4"/>
  <c r="AL463" i="4"/>
  <c r="AM463" i="4"/>
  <c r="AP463" i="4"/>
  <c r="AQ463" i="4"/>
  <c r="AR463" i="4"/>
  <c r="AU463" i="4"/>
  <c r="AV463" i="4"/>
  <c r="S464" i="4"/>
  <c r="V464" i="4"/>
  <c r="W464" i="4"/>
  <c r="X464" i="4"/>
  <c r="AA464" i="4"/>
  <c r="AB464" i="4"/>
  <c r="AC464" i="4"/>
  <c r="AF464" i="4"/>
  <c r="AG464" i="4"/>
  <c r="AH464" i="4"/>
  <c r="AK464" i="4"/>
  <c r="AL464" i="4"/>
  <c r="AM464" i="4"/>
  <c r="AP464" i="4"/>
  <c r="AQ464" i="4"/>
  <c r="AR464" i="4"/>
  <c r="AU464" i="4"/>
  <c r="AV464" i="4"/>
  <c r="S465" i="4"/>
  <c r="V465" i="4"/>
  <c r="W465" i="4"/>
  <c r="X465" i="4"/>
  <c r="AA465" i="4"/>
  <c r="AB465" i="4"/>
  <c r="AC465" i="4"/>
  <c r="AF465" i="4"/>
  <c r="AG465" i="4"/>
  <c r="AH465" i="4"/>
  <c r="AK465" i="4"/>
  <c r="AL465" i="4"/>
  <c r="AM465" i="4"/>
  <c r="AP465" i="4"/>
  <c r="AQ465" i="4"/>
  <c r="AR465" i="4"/>
  <c r="AU465" i="4"/>
  <c r="AV465" i="4"/>
  <c r="S466" i="4"/>
  <c r="V466" i="4"/>
  <c r="W466" i="4"/>
  <c r="X466" i="4"/>
  <c r="AA466" i="4"/>
  <c r="AB466" i="4"/>
  <c r="AC466" i="4"/>
  <c r="AF466" i="4"/>
  <c r="AG466" i="4"/>
  <c r="AH466" i="4"/>
  <c r="AK466" i="4"/>
  <c r="AL466" i="4"/>
  <c r="AM466" i="4"/>
  <c r="AP466" i="4"/>
  <c r="AQ466" i="4"/>
  <c r="AR466" i="4"/>
  <c r="AU466" i="4"/>
  <c r="AV466" i="4"/>
  <c r="V467" i="4"/>
  <c r="W467" i="4"/>
  <c r="X467" i="4"/>
  <c r="AA467" i="4"/>
  <c r="AB467" i="4"/>
  <c r="AC467" i="4"/>
  <c r="AF467" i="4"/>
  <c r="AG467" i="4"/>
  <c r="AH467" i="4"/>
  <c r="AK467" i="4"/>
  <c r="AL467" i="4"/>
  <c r="AM467" i="4"/>
  <c r="AP467" i="4"/>
  <c r="AQ467" i="4"/>
  <c r="AR467" i="4"/>
  <c r="AU467" i="4"/>
  <c r="AV467" i="4"/>
  <c r="S468" i="4"/>
  <c r="V468" i="4"/>
  <c r="W468" i="4"/>
  <c r="X468" i="4"/>
  <c r="AA468" i="4"/>
  <c r="AB468" i="4"/>
  <c r="AC468" i="4"/>
  <c r="AF468" i="4"/>
  <c r="AG468" i="4"/>
  <c r="AH468" i="4"/>
  <c r="AK468" i="4"/>
  <c r="AL468" i="4"/>
  <c r="AM468" i="4"/>
  <c r="AP468" i="4"/>
  <c r="AQ468" i="4"/>
  <c r="AR468" i="4"/>
  <c r="AU468" i="4"/>
  <c r="AV468" i="4"/>
  <c r="S469" i="4"/>
  <c r="V469" i="4"/>
  <c r="W469" i="4"/>
  <c r="X469" i="4"/>
  <c r="AA469" i="4"/>
  <c r="AB469" i="4"/>
  <c r="AC469" i="4"/>
  <c r="AF469" i="4"/>
  <c r="AG469" i="4"/>
  <c r="AH469" i="4"/>
  <c r="AK469" i="4"/>
  <c r="AL469" i="4"/>
  <c r="AM469" i="4"/>
  <c r="AP469" i="4"/>
  <c r="AQ469" i="4"/>
  <c r="AR469" i="4"/>
  <c r="AU469" i="4"/>
  <c r="AV469" i="4"/>
  <c r="S470" i="4"/>
  <c r="V470" i="4"/>
  <c r="W470" i="4"/>
  <c r="X470" i="4"/>
  <c r="AA470" i="4"/>
  <c r="AB470" i="4"/>
  <c r="AC470" i="4"/>
  <c r="AF470" i="4"/>
  <c r="AG470" i="4"/>
  <c r="AH470" i="4"/>
  <c r="AK470" i="4"/>
  <c r="AL470" i="4"/>
  <c r="AM470" i="4"/>
  <c r="AP470" i="4"/>
  <c r="AQ470" i="4"/>
  <c r="AR470" i="4"/>
  <c r="AU470" i="4"/>
  <c r="AV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3" i="4"/>
  <c r="AH12" i="4"/>
  <c r="AH13" i="4"/>
  <c r="AH17" i="4"/>
  <c r="AH19" i="4"/>
  <c r="AH28" i="4"/>
  <c r="AH35" i="4"/>
  <c r="AH37" i="4"/>
  <c r="AH43" i="4"/>
  <c r="AH53" i="4"/>
  <c r="AH54" i="4"/>
  <c r="AH59" i="4"/>
  <c r="AH73" i="4"/>
  <c r="AH78" i="4"/>
  <c r="AH84" i="4"/>
  <c r="AH85" i="4"/>
  <c r="AH92" i="4"/>
  <c r="AH103" i="4"/>
  <c r="AH104" i="4"/>
  <c r="AH105" i="4"/>
  <c r="AH115" i="4"/>
  <c r="AH130" i="4"/>
  <c r="AH131" i="4"/>
  <c r="AH132" i="4"/>
  <c r="AH133" i="4"/>
  <c r="AH134" i="4"/>
  <c r="AH135" i="4"/>
  <c r="AH156" i="4"/>
  <c r="AH157" i="4"/>
  <c r="AH158" i="4"/>
  <c r="AH160" i="4"/>
  <c r="AH161" i="4"/>
  <c r="AH162" i="4"/>
  <c r="AH163" i="4"/>
  <c r="AH164" i="4"/>
  <c r="AH165" i="4"/>
  <c r="AH166" i="4"/>
  <c r="AH167" i="4"/>
  <c r="AH214" i="4"/>
  <c r="AH215" i="4"/>
  <c r="AH216" i="4"/>
  <c r="AH217" i="4"/>
  <c r="AH218" i="4"/>
  <c r="AH219" i="4"/>
  <c r="AH251" i="4"/>
  <c r="AH252" i="4"/>
  <c r="AH253" i="4"/>
  <c r="AH254" i="4"/>
  <c r="AH255" i="4"/>
  <c r="AH256" i="4"/>
  <c r="AH257" i="4"/>
  <c r="AH258" i="4"/>
  <c r="AH259" i="4"/>
  <c r="AH260" i="4"/>
  <c r="AH261" i="4"/>
  <c r="AH262" i="4"/>
  <c r="AH263" i="4"/>
  <c r="AH264" i="4"/>
  <c r="AH265" i="4"/>
  <c r="AH266" i="4"/>
  <c r="AH288" i="4"/>
  <c r="AH289" i="4"/>
  <c r="AH290" i="4"/>
  <c r="AH291" i="4"/>
  <c r="AH292" i="4"/>
  <c r="AH293" i="4"/>
  <c r="AH296" i="4"/>
  <c r="AH297" i="4"/>
  <c r="AH298" i="4"/>
  <c r="AH299" i="4"/>
  <c r="AH300" i="4"/>
  <c r="AH301" i="4"/>
  <c r="AH346" i="4"/>
  <c r="AH347" i="4"/>
  <c r="AH348" i="4"/>
  <c r="AH349" i="4"/>
  <c r="AH350" i="4"/>
  <c r="AH351" i="4"/>
  <c r="AH376" i="4"/>
  <c r="AH377" i="4"/>
  <c r="AH378" i="4"/>
  <c r="AH380" i="4"/>
  <c r="AH381" i="4"/>
  <c r="AH382" i="4"/>
  <c r="AH398" i="4"/>
  <c r="AH399" i="4"/>
  <c r="AH400" i="4"/>
  <c r="AH401" i="4"/>
  <c r="AH402" i="4"/>
  <c r="AH403" i="4"/>
  <c r="AH412" i="4"/>
  <c r="AH413" i="4"/>
  <c r="AH414" i="4"/>
  <c r="AH415" i="4"/>
  <c r="AH416" i="4"/>
  <c r="AH417"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3" i="4"/>
  <c r="AZ3" i="4"/>
  <c r="BA3"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3" i="4"/>
  <c r="AR12" i="4"/>
  <c r="AR13" i="4"/>
  <c r="AR17" i="4"/>
  <c r="AR19" i="4"/>
  <c r="AR28" i="4"/>
  <c r="AR35" i="4"/>
  <c r="AR37" i="4"/>
  <c r="AR43" i="4"/>
  <c r="AR53" i="4"/>
  <c r="AR54" i="4"/>
  <c r="AR59" i="4"/>
  <c r="AR73" i="4"/>
  <c r="AR78" i="4"/>
  <c r="AR84" i="4"/>
  <c r="AR85" i="4"/>
  <c r="AR92" i="4"/>
  <c r="AR103" i="4"/>
  <c r="AR104" i="4"/>
  <c r="AR105" i="4"/>
  <c r="AR115" i="4"/>
  <c r="AR130" i="4"/>
  <c r="AR131" i="4"/>
  <c r="AR132" i="4"/>
  <c r="AR133" i="4"/>
  <c r="AR134" i="4"/>
  <c r="AR135" i="4"/>
  <c r="AR156" i="4"/>
  <c r="AR157" i="4"/>
  <c r="AR158" i="4"/>
  <c r="AR160" i="4"/>
  <c r="AR161" i="4"/>
  <c r="AR162" i="4"/>
  <c r="AR163" i="4"/>
  <c r="AR164" i="4"/>
  <c r="AR165" i="4"/>
  <c r="AR166" i="4"/>
  <c r="AR167" i="4"/>
  <c r="AR214" i="4"/>
  <c r="AR215" i="4"/>
  <c r="AR216" i="4"/>
  <c r="AR217" i="4"/>
  <c r="AR218" i="4"/>
  <c r="AR219" i="4"/>
  <c r="AR251" i="4"/>
  <c r="AR252" i="4"/>
  <c r="AR253" i="4"/>
  <c r="AR254" i="4"/>
  <c r="AR255" i="4"/>
  <c r="AR256" i="4"/>
  <c r="AR257" i="4"/>
  <c r="AR258" i="4"/>
  <c r="AR259" i="4"/>
  <c r="AR260" i="4"/>
  <c r="AR261" i="4"/>
  <c r="AR262" i="4"/>
  <c r="AR263" i="4"/>
  <c r="AR264" i="4"/>
  <c r="AR265" i="4"/>
  <c r="AR266" i="4"/>
  <c r="AR288" i="4"/>
  <c r="AR289" i="4"/>
  <c r="AR290" i="4"/>
  <c r="AR291" i="4"/>
  <c r="AR292" i="4"/>
  <c r="AR293" i="4"/>
  <c r="AR296" i="4"/>
  <c r="AR297" i="4"/>
  <c r="AR298" i="4"/>
  <c r="AR299" i="4"/>
  <c r="AR300" i="4"/>
  <c r="AR301" i="4"/>
  <c r="AR346" i="4"/>
  <c r="AR347" i="4"/>
  <c r="AR348" i="4"/>
  <c r="AR349" i="4"/>
  <c r="AR350" i="4"/>
  <c r="AR351" i="4"/>
  <c r="AR376" i="4"/>
  <c r="AR377" i="4"/>
  <c r="AR378" i="4"/>
  <c r="AR380" i="4"/>
  <c r="AR381" i="4"/>
  <c r="AR382" i="4"/>
  <c r="AR398" i="4"/>
  <c r="AR399" i="4"/>
  <c r="AR400" i="4"/>
  <c r="AR401" i="4"/>
  <c r="AR402" i="4"/>
  <c r="AR403" i="4"/>
  <c r="AR412" i="4"/>
  <c r="AR413" i="4"/>
  <c r="AR414" i="4"/>
  <c r="AR415" i="4"/>
  <c r="AR416" i="4"/>
  <c r="AR417"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3" i="4"/>
  <c r="AM12" i="4"/>
  <c r="AM13" i="4"/>
  <c r="AM17" i="4"/>
  <c r="AM19" i="4"/>
  <c r="AM28" i="4"/>
  <c r="AM35" i="4"/>
  <c r="AM37" i="4"/>
  <c r="AM43" i="4"/>
  <c r="AM53" i="4"/>
  <c r="AM54" i="4"/>
  <c r="AM59" i="4"/>
  <c r="AM73" i="4"/>
  <c r="AM78" i="4"/>
  <c r="AM84" i="4"/>
  <c r="AM85" i="4"/>
  <c r="AM92" i="4"/>
  <c r="AM103" i="4"/>
  <c r="AM104" i="4"/>
  <c r="AM105" i="4"/>
  <c r="AM115" i="4"/>
  <c r="AM130" i="4"/>
  <c r="AM131" i="4"/>
  <c r="AM132" i="4"/>
  <c r="AM133" i="4"/>
  <c r="AM134" i="4"/>
  <c r="AM135" i="4"/>
  <c r="AM156" i="4"/>
  <c r="AM157" i="4"/>
  <c r="AM158" i="4"/>
  <c r="AM160" i="4"/>
  <c r="AM161" i="4"/>
  <c r="AM162" i="4"/>
  <c r="AM163" i="4"/>
  <c r="AM164" i="4"/>
  <c r="AM165" i="4"/>
  <c r="AM166" i="4"/>
  <c r="AM167" i="4"/>
  <c r="AM214" i="4"/>
  <c r="AM215" i="4"/>
  <c r="AM216" i="4"/>
  <c r="AM217" i="4"/>
  <c r="AM218" i="4"/>
  <c r="AM219" i="4"/>
  <c r="AM251" i="4"/>
  <c r="AM252" i="4"/>
  <c r="AM253" i="4"/>
  <c r="AM254" i="4"/>
  <c r="AM255" i="4"/>
  <c r="AM256" i="4"/>
  <c r="AM257" i="4"/>
  <c r="AM258" i="4"/>
  <c r="AM259" i="4"/>
  <c r="AM260" i="4"/>
  <c r="AM261" i="4"/>
  <c r="AM262" i="4"/>
  <c r="AM263" i="4"/>
  <c r="AM264" i="4"/>
  <c r="AM265" i="4"/>
  <c r="AM266" i="4"/>
  <c r="AM288" i="4"/>
  <c r="AM289" i="4"/>
  <c r="AM290" i="4"/>
  <c r="AM291" i="4"/>
  <c r="AM292" i="4"/>
  <c r="AM293" i="4"/>
  <c r="AM296" i="4"/>
  <c r="AM297" i="4"/>
  <c r="AM298" i="4"/>
  <c r="AM299" i="4"/>
  <c r="AM300" i="4"/>
  <c r="AM301" i="4"/>
  <c r="AM346" i="4"/>
  <c r="AM347" i="4"/>
  <c r="AM348" i="4"/>
  <c r="AM349" i="4"/>
  <c r="AM350" i="4"/>
  <c r="AM351" i="4"/>
  <c r="AM376" i="4"/>
  <c r="AM377" i="4"/>
  <c r="AM378" i="4"/>
  <c r="AM380" i="4"/>
  <c r="AM381" i="4"/>
  <c r="AM382" i="4"/>
  <c r="AM398" i="4"/>
  <c r="AM399" i="4"/>
  <c r="AM400" i="4"/>
  <c r="AM401" i="4"/>
  <c r="AM402" i="4"/>
  <c r="AM403" i="4"/>
  <c r="AM412" i="4"/>
  <c r="AM413" i="4"/>
  <c r="AM414" i="4"/>
  <c r="AM415" i="4"/>
  <c r="AM416" i="4"/>
  <c r="AM417"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279" i="4"/>
  <c r="AC280" i="4"/>
  <c r="AC281" i="4"/>
  <c r="AC282" i="4"/>
  <c r="AC287" i="4"/>
  <c r="AC176"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3" i="4"/>
  <c r="AC12" i="4"/>
  <c r="AC13" i="4"/>
  <c r="AC17" i="4"/>
  <c r="AC19" i="4"/>
  <c r="AC28" i="4"/>
  <c r="AC35" i="4"/>
  <c r="AC37" i="4"/>
  <c r="AC43" i="4"/>
  <c r="AC53" i="4"/>
  <c r="AC54" i="4"/>
  <c r="AC59" i="4"/>
  <c r="AC73" i="4"/>
  <c r="AC78" i="4"/>
  <c r="AC84" i="4"/>
  <c r="AC85" i="4"/>
  <c r="AC92" i="4"/>
  <c r="AC103" i="4"/>
  <c r="AC104" i="4"/>
  <c r="AC105" i="4"/>
  <c r="AC115" i="4"/>
  <c r="AC130" i="4"/>
  <c r="AC131" i="4"/>
  <c r="AC132" i="4"/>
  <c r="AC133" i="4"/>
  <c r="AC134" i="4"/>
  <c r="AC135" i="4"/>
  <c r="AC156" i="4"/>
  <c r="AC157" i="4"/>
  <c r="AC158" i="4"/>
  <c r="AC160" i="4"/>
  <c r="AC161" i="4"/>
  <c r="AC162" i="4"/>
  <c r="AC163" i="4"/>
  <c r="AC164" i="4"/>
  <c r="AC165" i="4"/>
  <c r="AC166" i="4"/>
  <c r="AC167" i="4"/>
  <c r="AC214" i="4"/>
  <c r="AC215" i="4"/>
  <c r="AC216" i="4"/>
  <c r="AC217" i="4"/>
  <c r="AC218" i="4"/>
  <c r="AC219" i="4"/>
  <c r="AC251" i="4"/>
  <c r="AC252" i="4"/>
  <c r="AC253" i="4"/>
  <c r="AC254" i="4"/>
  <c r="AC255" i="4"/>
  <c r="AC256" i="4"/>
  <c r="AC257" i="4"/>
  <c r="AC258" i="4"/>
  <c r="AC259" i="4"/>
  <c r="AC260" i="4"/>
  <c r="AC261" i="4"/>
  <c r="AC262" i="4"/>
  <c r="AC263" i="4"/>
  <c r="AC264" i="4"/>
  <c r="AC265" i="4"/>
  <c r="AC266" i="4"/>
  <c r="AC288" i="4"/>
  <c r="AC289" i="4"/>
  <c r="AC290" i="4"/>
  <c r="AC291" i="4"/>
  <c r="AC292" i="4"/>
  <c r="AC293" i="4"/>
  <c r="AC296" i="4"/>
  <c r="AC297" i="4"/>
  <c r="AC298" i="4"/>
  <c r="AC299" i="4"/>
  <c r="AC300" i="4"/>
  <c r="AC301" i="4"/>
  <c r="AC346" i="4"/>
  <c r="AC347" i="4"/>
  <c r="AC348" i="4"/>
  <c r="AC349" i="4"/>
  <c r="AC350" i="4"/>
  <c r="AC351" i="4"/>
  <c r="AC376" i="4"/>
  <c r="AC377" i="4"/>
  <c r="AC378" i="4"/>
  <c r="AC380" i="4"/>
  <c r="AC381" i="4"/>
  <c r="AC382" i="4"/>
  <c r="AC398" i="4"/>
  <c r="AC399" i="4"/>
  <c r="AC400" i="4"/>
  <c r="AC401" i="4"/>
  <c r="AC402" i="4"/>
  <c r="AC403" i="4"/>
  <c r="AC412" i="4"/>
  <c r="AC413" i="4"/>
  <c r="AC414" i="4"/>
  <c r="AC415" i="4"/>
  <c r="AC416" i="4"/>
  <c r="AC417"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28" i="4"/>
  <c r="AC329" i="4"/>
  <c r="AC117" i="4"/>
  <c r="AC118" i="4"/>
  <c r="AC119" i="4"/>
  <c r="AC120" i="4"/>
  <c r="AC121" i="4"/>
  <c r="AC122" i="4"/>
  <c r="AC123" i="4"/>
  <c r="AC124" i="4"/>
  <c r="AC125"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279" i="4"/>
  <c r="AX279" i="4" s="1"/>
  <c r="X280" i="4"/>
  <c r="X281" i="4"/>
  <c r="X282" i="4"/>
  <c r="X287" i="4"/>
  <c r="X176" i="4"/>
  <c r="X420" i="4"/>
  <c r="X421" i="4"/>
  <c r="X422" i="4"/>
  <c r="X106" i="4"/>
  <c r="X107" i="4"/>
  <c r="X108" i="4"/>
  <c r="X109" i="4"/>
  <c r="X110" i="4"/>
  <c r="X111" i="4"/>
  <c r="X364" i="4"/>
  <c r="X365" i="4"/>
  <c r="X366" i="4"/>
  <c r="X367" i="4"/>
  <c r="X368" i="4"/>
  <c r="X369" i="4"/>
  <c r="X171" i="4"/>
  <c r="X172" i="4"/>
  <c r="X173" i="4"/>
  <c r="X3" i="4"/>
  <c r="X28" i="4"/>
  <c r="X35" i="4"/>
  <c r="X53" i="4"/>
  <c r="X54" i="4"/>
  <c r="X59" i="4"/>
  <c r="X73" i="4"/>
  <c r="X84" i="4"/>
  <c r="X85" i="4"/>
  <c r="X104" i="4"/>
  <c r="X105" i="4"/>
  <c r="X131" i="4"/>
  <c r="X132" i="4"/>
  <c r="X156" i="4"/>
  <c r="X157" i="4"/>
  <c r="X158" i="4"/>
  <c r="X160" i="4"/>
  <c r="X161" i="4"/>
  <c r="X162" i="4"/>
  <c r="X164" i="4"/>
  <c r="X165" i="4"/>
  <c r="X167" i="4"/>
  <c r="X214" i="4"/>
  <c r="X215" i="4"/>
  <c r="X216" i="4"/>
  <c r="X217" i="4"/>
  <c r="X218" i="4"/>
  <c r="X219" i="4"/>
  <c r="X259" i="4"/>
  <c r="X260" i="4"/>
  <c r="X261" i="4"/>
  <c r="X262" i="4"/>
  <c r="X263" i="4"/>
  <c r="X264" i="4"/>
  <c r="X265" i="4"/>
  <c r="X266" i="4"/>
  <c r="X288" i="4"/>
  <c r="X289" i="4"/>
  <c r="X290" i="4"/>
  <c r="X291" i="4"/>
  <c r="X292" i="4"/>
  <c r="X293" i="4"/>
  <c r="X296" i="4"/>
  <c r="X297" i="4"/>
  <c r="X298" i="4"/>
  <c r="X299" i="4"/>
  <c r="X300" i="4"/>
  <c r="X301" i="4"/>
  <c r="X346" i="4"/>
  <c r="X347" i="4"/>
  <c r="X348" i="4"/>
  <c r="X349" i="4"/>
  <c r="X350" i="4"/>
  <c r="X351" i="4"/>
  <c r="X376" i="4"/>
  <c r="X377" i="4"/>
  <c r="X378" i="4"/>
  <c r="X380" i="4"/>
  <c r="X381" i="4"/>
  <c r="X382" i="4"/>
  <c r="X398" i="4"/>
  <c r="X399" i="4"/>
  <c r="X400" i="4"/>
  <c r="X401" i="4"/>
  <c r="X402" i="4"/>
  <c r="X403" i="4"/>
  <c r="X412" i="4"/>
  <c r="X413" i="4"/>
  <c r="X414" i="4"/>
  <c r="X415" i="4"/>
  <c r="X416" i="4"/>
  <c r="X417"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28" i="4"/>
  <c r="X329" i="4"/>
  <c r="X117" i="4"/>
  <c r="X118" i="4"/>
  <c r="X119" i="4"/>
  <c r="X120" i="4"/>
  <c r="X121" i="4"/>
  <c r="X122" i="4"/>
  <c r="X123" i="4"/>
  <c r="X124" i="4"/>
  <c r="X125"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76" i="4"/>
  <c r="T176" i="4" s="1"/>
  <c r="S280" i="4"/>
  <c r="AW280" i="4" s="1"/>
  <c r="S282" i="4"/>
  <c r="AW282" i="4" s="1"/>
  <c r="S287" i="4"/>
  <c r="AW287" i="4" s="1"/>
  <c r="S220" i="4"/>
  <c r="T220" i="4" s="1"/>
  <c r="S328" i="4"/>
  <c r="S329" i="4"/>
  <c r="AZ437" i="4" l="1"/>
  <c r="AZ435" i="4"/>
  <c r="AZ434" i="4"/>
  <c r="AZ432" i="4"/>
  <c r="AX282" i="4"/>
  <c r="AX280" i="4"/>
  <c r="AX287" i="4"/>
  <c r="AX281" i="4"/>
  <c r="AX329" i="4"/>
  <c r="AX328" i="4"/>
  <c r="AZ433" i="4"/>
  <c r="T329" i="4"/>
  <c r="AW329" i="4"/>
  <c r="T464" i="4"/>
  <c r="AW464" i="4"/>
  <c r="T328" i="4"/>
  <c r="AW328" i="4"/>
  <c r="T463" i="4"/>
  <c r="AW463" i="4"/>
  <c r="AX445" i="4"/>
  <c r="T462" i="4"/>
  <c r="AW462" i="4"/>
  <c r="AX443" i="4"/>
  <c r="T470" i="4"/>
  <c r="AW470" i="4"/>
  <c r="T461" i="4"/>
  <c r="AW461" i="4"/>
  <c r="AX459" i="4"/>
  <c r="T469" i="4"/>
  <c r="AW469" i="4"/>
  <c r="AX458" i="4"/>
  <c r="T443" i="4"/>
  <c r="AW443" i="4"/>
  <c r="AX441" i="4"/>
  <c r="T468" i="4"/>
  <c r="AW468" i="4"/>
  <c r="AX457" i="4"/>
  <c r="T458" i="4"/>
  <c r="AW458" i="4"/>
  <c r="T441" i="4"/>
  <c r="AW441" i="4"/>
  <c r="T466" i="4"/>
  <c r="AW466" i="4"/>
  <c r="T457" i="4"/>
  <c r="AW457" i="4"/>
  <c r="AZ439" i="4"/>
  <c r="T465" i="4"/>
  <c r="AW465" i="4"/>
  <c r="S471" i="4"/>
  <c r="AW471" i="4" s="1"/>
  <c r="T287" i="4"/>
  <c r="T282" i="4"/>
  <c r="T280" i="4"/>
  <c r="S279" i="4"/>
  <c r="AW279" i="4" s="1"/>
  <c r="S459" i="4"/>
  <c r="S445" i="4"/>
  <c r="S281" i="4"/>
  <c r="AW281" i="4" s="1"/>
  <c r="S467" i="4"/>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46" i="18"/>
  <c r="E9" i="9"/>
  <c r="G591" i="7"/>
  <c r="E20" i="9"/>
  <c r="N442" i="18"/>
  <c r="E35" i="9"/>
  <c r="P530" i="4" l="1"/>
  <c r="AX530" i="4" s="1"/>
  <c r="P529" i="4"/>
  <c r="AX529" i="4" s="1"/>
  <c r="P528" i="4"/>
  <c r="AX528" i="4" s="1"/>
  <c r="P527" i="4"/>
  <c r="AX527" i="4" s="1"/>
  <c r="T467" i="4"/>
  <c r="AW467" i="4"/>
  <c r="T445" i="4"/>
  <c r="AW445" i="4"/>
  <c r="T459" i="4"/>
  <c r="AW459" i="4"/>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25" i="4" s="1"/>
  <c r="N83" i="18"/>
  <c r="N84" i="18"/>
  <c r="N86" i="18"/>
  <c r="N56" i="18"/>
  <c r="N186" i="18"/>
  <c r="N202" i="18"/>
  <c r="N11" i="18"/>
  <c r="Q60" i="4" s="1"/>
  <c r="N12" i="18"/>
  <c r="N252" i="18"/>
  <c r="N13" i="18"/>
  <c r="N14" i="18"/>
  <c r="N15" i="18"/>
  <c r="Q30" i="4" s="1"/>
  <c r="N288" i="18"/>
  <c r="E32" i="9"/>
  <c r="N338" i="18"/>
  <c r="N339" i="18"/>
  <c r="N340" i="18"/>
  <c r="N345" i="18"/>
  <c r="N330" i="18"/>
  <c r="N346" i="18"/>
  <c r="N331" i="18"/>
  <c r="N347" i="18"/>
  <c r="N332" i="18"/>
  <c r="N348" i="18"/>
  <c r="N333" i="18"/>
  <c r="N349" i="18"/>
  <c r="N334" i="18"/>
  <c r="N350" i="18"/>
  <c r="N335" i="18"/>
  <c r="N336" i="18"/>
  <c r="N337" i="18"/>
  <c r="N306" i="18"/>
  <c r="N164" i="18"/>
  <c r="Y26" i="4" s="1"/>
  <c r="N165" i="18"/>
  <c r="Y57" i="4" s="1"/>
  <c r="N277" i="18"/>
  <c r="N166" i="18"/>
  <c r="N168" i="18"/>
  <c r="N248" i="18"/>
  <c r="N169" i="18"/>
  <c r="Y22" i="4" s="1"/>
  <c r="N201" i="18"/>
  <c r="N298" i="18"/>
  <c r="N187" i="18"/>
  <c r="N23" i="18"/>
  <c r="N206" i="18"/>
  <c r="N207" i="18"/>
  <c r="N167" i="18"/>
  <c r="N18" i="18"/>
  <c r="N19" i="18"/>
  <c r="N20" i="18"/>
  <c r="N21" i="18"/>
  <c r="Q57" i="4" s="1"/>
  <c r="N246" i="18"/>
  <c r="N344" i="18"/>
  <c r="N24" i="18"/>
  <c r="N25" i="18"/>
  <c r="Q26" i="4" s="1"/>
  <c r="N57" i="18"/>
  <c r="N185" i="18"/>
  <c r="N283" i="18"/>
  <c r="N299" i="18"/>
  <c r="N16" i="18"/>
  <c r="N17" i="18"/>
  <c r="Q22"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Y33" i="4" s="1"/>
  <c r="N157" i="18"/>
  <c r="N301" i="18"/>
  <c r="N158" i="18"/>
  <c r="N302" i="18"/>
  <c r="N159" i="18"/>
  <c r="N144" i="18"/>
  <c r="Y61" i="4" s="1"/>
  <c r="N160" i="18"/>
  <c r="N272" i="18"/>
  <c r="N352" i="18"/>
  <c r="N161" i="18"/>
  <c r="Y62" i="4" s="1"/>
  <c r="E12" i="9"/>
  <c r="N50" i="18"/>
  <c r="AD30" i="4" s="1"/>
  <c r="N51" i="18"/>
  <c r="N243" i="18"/>
  <c r="N52" i="18"/>
  <c r="N244" i="18"/>
  <c r="N55" i="18"/>
  <c r="N53" i="18"/>
  <c r="AD60" i="4" s="1"/>
  <c r="N85" i="18"/>
  <c r="N54" i="18"/>
  <c r="N297" i="18"/>
  <c r="N170" i="18"/>
  <c r="N188" i="18"/>
  <c r="N78" i="18"/>
  <c r="AD25" i="4" s="1"/>
  <c r="N286" i="18"/>
  <c r="N49" i="18"/>
  <c r="N289" i="18"/>
  <c r="E18" i="9"/>
  <c r="N245" i="18"/>
  <c r="N296" i="18"/>
  <c r="N121" i="18"/>
  <c r="Y24" i="4" s="1"/>
  <c r="N122" i="18"/>
  <c r="N266" i="18"/>
  <c r="N123" i="18"/>
  <c r="N124" i="18"/>
  <c r="N204" i="18"/>
  <c r="N173" i="18"/>
  <c r="N269" i="18"/>
  <c r="N174" i="18"/>
  <c r="Y36" i="4" s="1"/>
  <c r="N190" i="18"/>
  <c r="N127" i="18"/>
  <c r="N175" i="18"/>
  <c r="N176" i="18"/>
  <c r="Y21" i="4" s="1"/>
  <c r="N177" i="18"/>
  <c r="E24" i="9"/>
  <c r="N147" i="18"/>
  <c r="N148" i="18"/>
  <c r="Y30" i="4" s="1"/>
  <c r="N149" i="18"/>
  <c r="N150" i="18"/>
  <c r="N152" i="18"/>
  <c r="N153" i="18"/>
  <c r="N154" i="18"/>
  <c r="Y60" i="4" s="1"/>
  <c r="N251" i="18"/>
  <c r="N285" i="18"/>
  <c r="N151" i="18"/>
  <c r="Y25" i="4" s="1"/>
  <c r="N143" i="18"/>
  <c r="N287" i="18"/>
  <c r="N351" i="18"/>
  <c r="N193" i="18"/>
  <c r="E3" i="9"/>
  <c r="N323" i="18"/>
  <c r="N4" i="18"/>
  <c r="N3" i="18"/>
  <c r="Q21" i="4" s="1"/>
  <c r="N5" i="18"/>
  <c r="N6" i="18"/>
  <c r="N22" i="18"/>
  <c r="N278" i="18"/>
  <c r="N8" i="18"/>
  <c r="N9" i="18"/>
  <c r="Q36" i="4" s="1"/>
  <c r="N10" i="18"/>
  <c r="N250" i="18"/>
  <c r="N203" i="18"/>
  <c r="N189" i="18"/>
  <c r="N270" i="18"/>
  <c r="N63" i="18"/>
  <c r="N7" i="18"/>
  <c r="N208" i="18"/>
  <c r="Q24" i="4" s="1"/>
  <c r="N65" i="18"/>
  <c r="N273" i="18"/>
  <c r="E13" i="9"/>
  <c r="N137" i="18"/>
  <c r="Q63" i="4" s="1"/>
  <c r="N58" i="18"/>
  <c r="N59" i="18"/>
  <c r="Q27" i="4" s="1"/>
  <c r="N155" i="18"/>
  <c r="Q64" i="4" s="1"/>
  <c r="N267" i="18"/>
  <c r="N295" i="18"/>
  <c r="N44" i="18"/>
  <c r="N60" i="18"/>
  <c r="N45" i="18"/>
  <c r="N61" i="18"/>
  <c r="N46" i="18"/>
  <c r="N62" i="18"/>
  <c r="N47" i="18"/>
  <c r="N48" i="18"/>
  <c r="N192" i="18"/>
  <c r="N114" i="18"/>
  <c r="N115" i="18"/>
  <c r="N116" i="18"/>
  <c r="N117" i="18"/>
  <c r="N118" i="18"/>
  <c r="AD33" i="4" s="1"/>
  <c r="N120" i="18"/>
  <c r="N282" i="18"/>
  <c r="N119" i="18"/>
  <c r="N183" i="18"/>
  <c r="N109" i="18"/>
  <c r="N110" i="18"/>
  <c r="N111" i="18"/>
  <c r="AD61" i="4" s="1"/>
  <c r="N303" i="18"/>
  <c r="N112" i="18"/>
  <c r="N113" i="18"/>
  <c r="AD62"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D63" i="4" s="1"/>
  <c r="N361" i="18"/>
  <c r="N90" i="18"/>
  <c r="N87" i="18"/>
  <c r="N91" i="18"/>
  <c r="N92" i="18"/>
  <c r="N93" i="18"/>
  <c r="AD27" i="4" s="1"/>
  <c r="N94" i="18"/>
  <c r="N95" i="18"/>
  <c r="AD64" i="4" s="1"/>
  <c r="N191" i="18"/>
  <c r="N96" i="18"/>
  <c r="N97" i="18"/>
  <c r="N369" i="18"/>
  <c r="E33" i="9"/>
  <c r="N341" i="18"/>
  <c r="N354" i="18"/>
  <c r="E16" i="9"/>
  <c r="N276" i="18"/>
  <c r="N172" i="18"/>
  <c r="N125" i="18"/>
  <c r="N126" i="18"/>
  <c r="E10" i="9"/>
  <c r="N322" i="18"/>
  <c r="N35" i="18"/>
  <c r="N36" i="18"/>
  <c r="Q33" i="4" s="1"/>
  <c r="N404" i="18"/>
  <c r="N37" i="18"/>
  <c r="Q61" i="4" s="1"/>
  <c r="N38" i="18"/>
  <c r="N182" i="18"/>
  <c r="N198" i="18"/>
  <c r="N294" i="18"/>
  <c r="N40" i="18"/>
  <c r="N200" i="18"/>
  <c r="N41" i="18"/>
  <c r="Q62" i="4" s="1"/>
  <c r="N39" i="18"/>
  <c r="N42" i="18"/>
  <c r="N402" i="18"/>
  <c r="N284" i="18"/>
  <c r="N64" i="18"/>
  <c r="N304" i="18"/>
  <c r="E39" i="9"/>
  <c r="N388" i="18"/>
  <c r="N389" i="18"/>
  <c r="N407" i="18"/>
  <c r="N390" i="18"/>
  <c r="N409" i="18"/>
  <c r="N410" i="18"/>
  <c r="N412" i="18"/>
  <c r="N408" i="18"/>
  <c r="N391" i="18"/>
  <c r="N417" i="18"/>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Y27" i="4" s="1"/>
  <c r="N102" i="18"/>
  <c r="N104" i="18"/>
  <c r="N184" i="18"/>
  <c r="N280" i="18"/>
  <c r="N105" i="18"/>
  <c r="Y64" i="4" s="1"/>
  <c r="N106" i="18"/>
  <c r="N107" i="18"/>
  <c r="N103" i="18"/>
  <c r="Y63"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D26" i="4" s="1"/>
  <c r="N194" i="18"/>
  <c r="N290" i="18"/>
  <c r="N199" i="18"/>
  <c r="AD22" i="4" s="1"/>
  <c r="N26" i="18"/>
  <c r="AD57" i="4" s="1"/>
  <c r="N27" i="18"/>
  <c r="N28" i="18"/>
  <c r="N268" i="18"/>
  <c r="N300" i="18"/>
  <c r="N29" i="18"/>
  <c r="N247" i="18"/>
  <c r="N30" i="18"/>
  <c r="N31" i="18"/>
  <c r="N79" i="18"/>
  <c r="N431" i="18"/>
  <c r="N32" i="18"/>
  <c r="N80" i="18"/>
  <c r="N81" i="18"/>
  <c r="E27" i="9"/>
  <c r="N342" i="18"/>
  <c r="N239" i="18"/>
  <c r="N240" i="18"/>
  <c r="N241" i="18"/>
  <c r="E4" i="9"/>
  <c r="N66" i="18"/>
  <c r="AD24" i="4" s="1"/>
  <c r="N98" i="18"/>
  <c r="N274" i="18"/>
  <c r="N67" i="18"/>
  <c r="N68" i="18"/>
  <c r="N69" i="18"/>
  <c r="N71" i="18"/>
  <c r="AD21" i="4" s="1"/>
  <c r="N70" i="18"/>
  <c r="N72" i="18"/>
  <c r="N73" i="18"/>
  <c r="N249" i="18"/>
  <c r="N74" i="18"/>
  <c r="N43" i="18"/>
  <c r="N75" i="18"/>
  <c r="N76" i="18"/>
  <c r="N108" i="18"/>
  <c r="N77" i="18"/>
  <c r="AD36" i="4" s="1"/>
  <c r="N205" i="18"/>
  <c r="N271" i="18"/>
  <c r="N279" i="18"/>
  <c r="G597" i="7"/>
  <c r="E5" i="9"/>
  <c r="G594" i="7"/>
  <c r="E7" i="9"/>
  <c r="G595" i="7"/>
  <c r="E29" i="9"/>
  <c r="G592" i="7"/>
  <c r="E17" i="9"/>
  <c r="G588" i="7"/>
  <c r="E8" i="9"/>
  <c r="G541" i="7"/>
  <c r="E38" i="9"/>
  <c r="G587" i="7"/>
  <c r="G596" i="7"/>
  <c r="G106" i="5"/>
  <c r="G105" i="5"/>
  <c r="G107" i="5"/>
  <c r="D21" i="20"/>
  <c r="D71" i="20"/>
  <c r="D90" i="20"/>
  <c r="D9" i="20"/>
  <c r="D50" i="20"/>
  <c r="D81" i="20"/>
  <c r="D15" i="20"/>
  <c r="D33" i="20"/>
  <c r="D86" i="20"/>
  <c r="G532" i="7"/>
  <c r="G581" i="7"/>
  <c r="G578" i="7"/>
  <c r="G564" i="7"/>
  <c r="G565" i="7"/>
  <c r="G531" i="7"/>
  <c r="G293" i="7"/>
  <c r="G589" i="7"/>
  <c r="G562" i="7"/>
  <c r="G534" i="7"/>
  <c r="G558" i="7"/>
  <c r="G535" i="7"/>
  <c r="G557" i="7"/>
  <c r="G539" i="7"/>
  <c r="G533" i="7"/>
  <c r="G577" i="7"/>
  <c r="G540" i="7"/>
  <c r="G547" i="7"/>
  <c r="G542" i="7"/>
  <c r="G548" i="7"/>
  <c r="G529" i="7"/>
  <c r="G530" i="7"/>
  <c r="G544" i="7"/>
  <c r="G537" i="7"/>
  <c r="T471" i="4"/>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BA61" i="4" l="1"/>
  <c r="BA33" i="4"/>
  <c r="AD509" i="4"/>
  <c r="Y508" i="4"/>
  <c r="Q508" i="4"/>
  <c r="Q509" i="4"/>
  <c r="Y509" i="4"/>
  <c r="Q510" i="4"/>
  <c r="Y510" i="4"/>
  <c r="AD510" i="4"/>
  <c r="AD508" i="4"/>
  <c r="BA62" i="4"/>
  <c r="BA26" i="4"/>
  <c r="BA57" i="4"/>
  <c r="BA25" i="4"/>
  <c r="BA36" i="4"/>
  <c r="BA64" i="4"/>
  <c r="BA27" i="4"/>
  <c r="BA22" i="4"/>
  <c r="BA30" i="4"/>
  <c r="BA63" i="4"/>
  <c r="BA21" i="4"/>
  <c r="BA24" i="4"/>
  <c r="BA60" i="4"/>
  <c r="AD506" i="4"/>
  <c r="Y507" i="4"/>
  <c r="AD507" i="4"/>
  <c r="Q507" i="4"/>
  <c r="Q505" i="4"/>
  <c r="Y505" i="4"/>
  <c r="Q506" i="4"/>
  <c r="AD505" i="4"/>
  <c r="Y506" i="4"/>
  <c r="Y186" i="4"/>
  <c r="AD186" i="4"/>
  <c r="Y175" i="4"/>
  <c r="Q175" i="4"/>
  <c r="AD175" i="4"/>
  <c r="Q186" i="4"/>
  <c r="Q305" i="4"/>
  <c r="Y305" i="4"/>
  <c r="AD305" i="4"/>
  <c r="Q385" i="4"/>
  <c r="AD385" i="4"/>
  <c r="Y385" i="4"/>
  <c r="AD149" i="4"/>
  <c r="AD150" i="4"/>
  <c r="AD151" i="4"/>
  <c r="Q334" i="4"/>
  <c r="Y334" i="4"/>
  <c r="AD334" i="4"/>
  <c r="Q276" i="4"/>
  <c r="Y276" i="4"/>
  <c r="AD276" i="4"/>
  <c r="Y149" i="4"/>
  <c r="Y150" i="4"/>
  <c r="Y151" i="4"/>
  <c r="Q411" i="4"/>
  <c r="AD411" i="4"/>
  <c r="Y411" i="4"/>
  <c r="Y384" i="4"/>
  <c r="Q384" i="4"/>
  <c r="AD384" i="4"/>
  <c r="Q151" i="4"/>
  <c r="Q149" i="4"/>
  <c r="Q150" i="4"/>
  <c r="Y446" i="4"/>
  <c r="AD446" i="4"/>
  <c r="Q446" i="4"/>
  <c r="Y335" i="4"/>
  <c r="Q335" i="4"/>
  <c r="AD335" i="4"/>
  <c r="Q174" i="4"/>
  <c r="Y174" i="4"/>
  <c r="AD174" i="4"/>
  <c r="AD202" i="4"/>
  <c r="Y204" i="4"/>
  <c r="AD204" i="4"/>
  <c r="Q202" i="4"/>
  <c r="Y202" i="4"/>
  <c r="Q204" i="4"/>
  <c r="AD410" i="4"/>
  <c r="Y409" i="4"/>
  <c r="Q409" i="4"/>
  <c r="Q410" i="4"/>
  <c r="Y410" i="4"/>
  <c r="AD409" i="4"/>
  <c r="Q55" i="4"/>
  <c r="AD55" i="4"/>
  <c r="Y55" i="4"/>
  <c r="Q408" i="4"/>
  <c r="Y406" i="4"/>
  <c r="Y407" i="4"/>
  <c r="AD406" i="4"/>
  <c r="Y408" i="4"/>
  <c r="AD408" i="4"/>
  <c r="AD407" i="4"/>
  <c r="Q406" i="4"/>
  <c r="Q407" i="4"/>
  <c r="Y386" i="4"/>
  <c r="Q389" i="4"/>
  <c r="Y389" i="4"/>
  <c r="AD388" i="4"/>
  <c r="AD386" i="4"/>
  <c r="Y388" i="4"/>
  <c r="Y387" i="4"/>
  <c r="AD389" i="4"/>
  <c r="AD387" i="4"/>
  <c r="Q386" i="4"/>
  <c r="Q388" i="4"/>
  <c r="Q387" i="4"/>
  <c r="Q357" i="4"/>
  <c r="Y357" i="4"/>
  <c r="AD356" i="4"/>
  <c r="AD357" i="4"/>
  <c r="Q356" i="4"/>
  <c r="Y356" i="4"/>
  <c r="AD129" i="4"/>
  <c r="Q129" i="4"/>
  <c r="Y129" i="4"/>
  <c r="Y187" i="4"/>
  <c r="Y188" i="4"/>
  <c r="Q187" i="4"/>
  <c r="AD187" i="4"/>
  <c r="Q188" i="4"/>
  <c r="AD188" i="4"/>
  <c r="AD56" i="4"/>
  <c r="Q56" i="4"/>
  <c r="Y56" i="4"/>
  <c r="Q203" i="4"/>
  <c r="AD203" i="4"/>
  <c r="Y203" i="4"/>
  <c r="Y278" i="4"/>
  <c r="AD278" i="4"/>
  <c r="Q278" i="4"/>
  <c r="Q333" i="4"/>
  <c r="Y333" i="4"/>
  <c r="AD333" i="4"/>
  <c r="Y355" i="4"/>
  <c r="AD355" i="4"/>
  <c r="Q355" i="4"/>
  <c r="Y304" i="4"/>
  <c r="Q304" i="4"/>
  <c r="AD304" i="4"/>
  <c r="Q277" i="4"/>
  <c r="Y277" i="4"/>
  <c r="AD277" i="4"/>
  <c r="Q136" i="4"/>
  <c r="Y136" i="4"/>
  <c r="AD136" i="4"/>
  <c r="Q430" i="4"/>
  <c r="Y430" i="4"/>
  <c r="AD430" i="4"/>
  <c r="Y189" i="4"/>
  <c r="AD189" i="4"/>
  <c r="Q189" i="4"/>
  <c r="Y306" i="4"/>
  <c r="AD306" i="4"/>
  <c r="Q306" i="4"/>
  <c r="Y431" i="4"/>
  <c r="Q431" i="4"/>
  <c r="AD431" i="4"/>
  <c r="H523" i="7"/>
  <c r="K523" i="7"/>
  <c r="H524" i="7"/>
  <c r="K524" i="7"/>
  <c r="H550" i="7"/>
  <c r="K550" i="7"/>
  <c r="H551" i="7"/>
  <c r="K551" i="7"/>
  <c r="H552" i="7"/>
  <c r="K552" i="7"/>
  <c r="H553" i="7"/>
  <c r="K553" i="7"/>
  <c r="H560" i="7"/>
  <c r="K560" i="7"/>
  <c r="G561" i="7"/>
  <c r="H561" i="7"/>
  <c r="K561" i="7"/>
  <c r="BA149" i="4" l="1"/>
  <c r="BA204" i="4"/>
  <c r="BA431" i="4"/>
  <c r="BA334" i="4"/>
  <c r="BA409" i="4"/>
  <c r="BA385" i="4"/>
  <c r="BA276" i="4"/>
  <c r="BA136" i="4"/>
  <c r="BA410" i="4"/>
  <c r="BA277" i="4"/>
  <c r="BA356" i="4"/>
  <c r="BA186" i="4"/>
  <c r="BA384" i="4"/>
  <c r="BA510" i="4"/>
  <c r="BA187" i="4"/>
  <c r="BA408" i="4"/>
  <c r="BA509" i="4"/>
  <c r="BA508" i="4"/>
  <c r="BA278" i="4"/>
  <c r="BA129" i="4"/>
  <c r="BA189" i="4"/>
  <c r="BA507" i="4"/>
  <c r="BA411" i="4"/>
  <c r="BA174" i="4"/>
  <c r="BA333" i="4"/>
  <c r="BA55" i="4"/>
  <c r="BA305" i="4"/>
  <c r="BA430" i="4"/>
  <c r="BA335" i="4"/>
  <c r="BA389" i="4"/>
  <c r="BA446" i="4"/>
  <c r="BA175" i="4"/>
  <c r="BA407" i="4"/>
  <c r="BA203" i="4"/>
  <c r="BA406" i="4"/>
  <c r="BA150" i="4"/>
  <c r="BA56" i="4"/>
  <c r="BA357" i="4"/>
  <c r="BA151" i="4"/>
  <c r="BA306" i="4"/>
  <c r="BA304" i="4"/>
  <c r="BA387" i="4"/>
  <c r="BA202" i="4"/>
  <c r="BA506" i="4"/>
  <c r="BA388" i="4"/>
  <c r="BA355" i="4"/>
  <c r="BA188" i="4"/>
  <c r="BA386" i="4"/>
  <c r="BA505"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7" i="4" l="1"/>
  <c r="V408" i="4"/>
  <c r="V409" i="4"/>
  <c r="V410" i="4"/>
  <c r="V411" i="4"/>
  <c r="V406"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V403" i="4"/>
  <c r="AU403" i="4"/>
  <c r="AV402" i="4"/>
  <c r="AU402" i="4"/>
  <c r="AV401" i="4"/>
  <c r="AU401" i="4"/>
  <c r="AV400" i="4"/>
  <c r="AU400" i="4"/>
  <c r="AV399" i="4"/>
  <c r="AU399" i="4"/>
  <c r="AV398" i="4"/>
  <c r="AU398"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382" i="4"/>
  <c r="AU382" i="4"/>
  <c r="AV381" i="4"/>
  <c r="AU381" i="4"/>
  <c r="AV380" i="4"/>
  <c r="AU380" i="4"/>
  <c r="AV378" i="4"/>
  <c r="AU378" i="4"/>
  <c r="AV377" i="4"/>
  <c r="AU377" i="4"/>
  <c r="AV376" i="4"/>
  <c r="AU376" i="4"/>
  <c r="AV351" i="4"/>
  <c r="AU351" i="4"/>
  <c r="AV350" i="4"/>
  <c r="AU350" i="4"/>
  <c r="AV349" i="4"/>
  <c r="AU349" i="4"/>
  <c r="AV348" i="4"/>
  <c r="AU348" i="4"/>
  <c r="AV347" i="4"/>
  <c r="AU347" i="4"/>
  <c r="AV346" i="4"/>
  <c r="AU346" i="4"/>
  <c r="AV301" i="4"/>
  <c r="AU301" i="4"/>
  <c r="AV300" i="4"/>
  <c r="AU300" i="4"/>
  <c r="AV299" i="4"/>
  <c r="AU299" i="4"/>
  <c r="AV298" i="4"/>
  <c r="AU298" i="4"/>
  <c r="AV297" i="4"/>
  <c r="AU297" i="4"/>
  <c r="AV296" i="4"/>
  <c r="AU296" i="4"/>
  <c r="AV293" i="4"/>
  <c r="AU293" i="4"/>
  <c r="AV292" i="4"/>
  <c r="AU292" i="4"/>
  <c r="AV291" i="4"/>
  <c r="AU291" i="4"/>
  <c r="AV290" i="4"/>
  <c r="AU290" i="4"/>
  <c r="AV289" i="4"/>
  <c r="AU289" i="4"/>
  <c r="AV288" i="4"/>
  <c r="AU288" i="4"/>
  <c r="AV266" i="4"/>
  <c r="AU266" i="4"/>
  <c r="AV265" i="4"/>
  <c r="AU265" i="4"/>
  <c r="AV264" i="4"/>
  <c r="AU264" i="4"/>
  <c r="AV263" i="4"/>
  <c r="AU263" i="4"/>
  <c r="AV262" i="4"/>
  <c r="AU262" i="4"/>
  <c r="AV261" i="4"/>
  <c r="AU261" i="4"/>
  <c r="AV260" i="4"/>
  <c r="AU260" i="4"/>
  <c r="AV259" i="4"/>
  <c r="AU259" i="4"/>
  <c r="AV258" i="4"/>
  <c r="AU258" i="4"/>
  <c r="AV257" i="4"/>
  <c r="AU257" i="4"/>
  <c r="AV256" i="4"/>
  <c r="AU256" i="4"/>
  <c r="AV255" i="4"/>
  <c r="AU255" i="4"/>
  <c r="AV254" i="4"/>
  <c r="AU254" i="4"/>
  <c r="AV253" i="4"/>
  <c r="AU253" i="4"/>
  <c r="AV252" i="4"/>
  <c r="AU252" i="4"/>
  <c r="AV251" i="4"/>
  <c r="AU251" i="4"/>
  <c r="AV219" i="4"/>
  <c r="AU219" i="4"/>
  <c r="AV218" i="4"/>
  <c r="AU218" i="4"/>
  <c r="AV217" i="4"/>
  <c r="AU217" i="4"/>
  <c r="AV216" i="4"/>
  <c r="AU216" i="4"/>
  <c r="AV215" i="4"/>
  <c r="AU215" i="4"/>
  <c r="AV214" i="4"/>
  <c r="AU214" i="4"/>
  <c r="AV167" i="4"/>
  <c r="AU167" i="4"/>
  <c r="AV166" i="4"/>
  <c r="AU166" i="4"/>
  <c r="AV165" i="4"/>
  <c r="AU165" i="4"/>
  <c r="AV164" i="4"/>
  <c r="AU164" i="4"/>
  <c r="AV163" i="4"/>
  <c r="AU163" i="4"/>
  <c r="AV162" i="4"/>
  <c r="AU162" i="4"/>
  <c r="AV161" i="4"/>
  <c r="AU161" i="4"/>
  <c r="AV160" i="4"/>
  <c r="AU160" i="4"/>
  <c r="AV158" i="4"/>
  <c r="AU158" i="4"/>
  <c r="AV157" i="4"/>
  <c r="AU157" i="4"/>
  <c r="AV156" i="4"/>
  <c r="AU156" i="4"/>
  <c r="AV135" i="4"/>
  <c r="AU135" i="4"/>
  <c r="AV134" i="4"/>
  <c r="AU134" i="4"/>
  <c r="AV133" i="4"/>
  <c r="AU133" i="4"/>
  <c r="AV132" i="4"/>
  <c r="AU132" i="4"/>
  <c r="AV131" i="4"/>
  <c r="AU131" i="4"/>
  <c r="AV130" i="4"/>
  <c r="AU130" i="4"/>
  <c r="AV115" i="4"/>
  <c r="AU115" i="4"/>
  <c r="AV105" i="4"/>
  <c r="AU105" i="4"/>
  <c r="AV104" i="4"/>
  <c r="AU104" i="4"/>
  <c r="AV103" i="4"/>
  <c r="AU103" i="4"/>
  <c r="AV102" i="4"/>
  <c r="AU102" i="4"/>
  <c r="AV101" i="4"/>
  <c r="AU101" i="4"/>
  <c r="AV100" i="4"/>
  <c r="AU100" i="4"/>
  <c r="AV99" i="4"/>
  <c r="AU99" i="4"/>
  <c r="AV98" i="4"/>
  <c r="AU98" i="4"/>
  <c r="AV97" i="4"/>
  <c r="AU97" i="4"/>
  <c r="AV92" i="4"/>
  <c r="AU92" i="4"/>
  <c r="AV85" i="4"/>
  <c r="AU85" i="4"/>
  <c r="AV84" i="4"/>
  <c r="AU84" i="4"/>
  <c r="AV78" i="4"/>
  <c r="AU78" i="4"/>
  <c r="AV73" i="4"/>
  <c r="AU73" i="4"/>
  <c r="AV59" i="4"/>
  <c r="AU59" i="4"/>
  <c r="AV54" i="4"/>
  <c r="AU54" i="4"/>
  <c r="AV53" i="4"/>
  <c r="AU53" i="4"/>
  <c r="AV43" i="4"/>
  <c r="AU43" i="4"/>
  <c r="AV37" i="4"/>
  <c r="AU37" i="4"/>
  <c r="AV35" i="4"/>
  <c r="AU35" i="4"/>
  <c r="AV28" i="4"/>
  <c r="AU28" i="4"/>
  <c r="AV19" i="4"/>
  <c r="AU19" i="4"/>
  <c r="AV17" i="4"/>
  <c r="AU17" i="4"/>
  <c r="AV13" i="4"/>
  <c r="AU13" i="4"/>
  <c r="AV12" i="4"/>
  <c r="AU12" i="4"/>
  <c r="AV3" i="4"/>
  <c r="AU3"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403" i="4"/>
  <c r="AP403" i="4"/>
  <c r="AQ402" i="4"/>
  <c r="AP402" i="4"/>
  <c r="AQ401" i="4"/>
  <c r="AP401" i="4"/>
  <c r="AQ400" i="4"/>
  <c r="AP400" i="4"/>
  <c r="AQ399" i="4"/>
  <c r="AP399" i="4"/>
  <c r="AQ398" i="4"/>
  <c r="AP398"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382" i="4"/>
  <c r="AP382" i="4"/>
  <c r="AQ381" i="4"/>
  <c r="AP381" i="4"/>
  <c r="AQ380" i="4"/>
  <c r="AP380" i="4"/>
  <c r="AQ378" i="4"/>
  <c r="AP378" i="4"/>
  <c r="AQ377" i="4"/>
  <c r="AP377" i="4"/>
  <c r="AQ376" i="4"/>
  <c r="AP376" i="4"/>
  <c r="AQ351" i="4"/>
  <c r="AP351" i="4"/>
  <c r="AQ350" i="4"/>
  <c r="AP350" i="4"/>
  <c r="AQ349" i="4"/>
  <c r="AP349" i="4"/>
  <c r="AQ348" i="4"/>
  <c r="AP348" i="4"/>
  <c r="AQ347" i="4"/>
  <c r="AP347" i="4"/>
  <c r="AQ346" i="4"/>
  <c r="AP346" i="4"/>
  <c r="AQ301" i="4"/>
  <c r="AP301" i="4"/>
  <c r="AQ300" i="4"/>
  <c r="AP300" i="4"/>
  <c r="AQ299" i="4"/>
  <c r="AP299" i="4"/>
  <c r="AQ298" i="4"/>
  <c r="AP298" i="4"/>
  <c r="AQ297" i="4"/>
  <c r="AP297" i="4"/>
  <c r="AQ296" i="4"/>
  <c r="AP296" i="4"/>
  <c r="AQ293" i="4"/>
  <c r="AP293" i="4"/>
  <c r="AQ292" i="4"/>
  <c r="AP292" i="4"/>
  <c r="AQ291" i="4"/>
  <c r="AP291" i="4"/>
  <c r="AQ290" i="4"/>
  <c r="AP290" i="4"/>
  <c r="AQ289" i="4"/>
  <c r="AP289" i="4"/>
  <c r="AQ288" i="4"/>
  <c r="AP288" i="4"/>
  <c r="AQ266" i="4"/>
  <c r="AP266" i="4"/>
  <c r="AQ265" i="4"/>
  <c r="AP265" i="4"/>
  <c r="AQ264" i="4"/>
  <c r="AP264" i="4"/>
  <c r="AQ263" i="4"/>
  <c r="AP263" i="4"/>
  <c r="AQ262" i="4"/>
  <c r="AP262" i="4"/>
  <c r="AQ261" i="4"/>
  <c r="AP261" i="4"/>
  <c r="AQ260" i="4"/>
  <c r="AP260" i="4"/>
  <c r="AQ259" i="4"/>
  <c r="AP259" i="4"/>
  <c r="AQ258" i="4"/>
  <c r="AP258" i="4"/>
  <c r="AQ257" i="4"/>
  <c r="AP257" i="4"/>
  <c r="AQ256" i="4"/>
  <c r="AP256" i="4"/>
  <c r="AQ255" i="4"/>
  <c r="AP255" i="4"/>
  <c r="AQ254" i="4"/>
  <c r="AP254" i="4"/>
  <c r="AQ253" i="4"/>
  <c r="AP253" i="4"/>
  <c r="AQ252" i="4"/>
  <c r="AP252" i="4"/>
  <c r="AQ251" i="4"/>
  <c r="AP251" i="4"/>
  <c r="AQ219" i="4"/>
  <c r="AP219" i="4"/>
  <c r="AQ218" i="4"/>
  <c r="AP218" i="4"/>
  <c r="AQ217" i="4"/>
  <c r="AP217" i="4"/>
  <c r="AQ216" i="4"/>
  <c r="AP216" i="4"/>
  <c r="AQ215" i="4"/>
  <c r="AP215" i="4"/>
  <c r="AQ214" i="4"/>
  <c r="AP214" i="4"/>
  <c r="AQ167" i="4"/>
  <c r="AP167" i="4"/>
  <c r="AQ166" i="4"/>
  <c r="AP166" i="4"/>
  <c r="AQ165" i="4"/>
  <c r="AP165" i="4"/>
  <c r="AQ164" i="4"/>
  <c r="AP164" i="4"/>
  <c r="AQ163" i="4"/>
  <c r="AP163" i="4"/>
  <c r="AQ162" i="4"/>
  <c r="AP162" i="4"/>
  <c r="AQ161" i="4"/>
  <c r="AP161" i="4"/>
  <c r="AQ160" i="4"/>
  <c r="AP160" i="4"/>
  <c r="AQ158" i="4"/>
  <c r="AP158" i="4"/>
  <c r="AQ157" i="4"/>
  <c r="AP157" i="4"/>
  <c r="AQ156" i="4"/>
  <c r="AP156" i="4"/>
  <c r="AQ135" i="4"/>
  <c r="AP135" i="4"/>
  <c r="AQ134" i="4"/>
  <c r="AP134" i="4"/>
  <c r="AQ133" i="4"/>
  <c r="AP133" i="4"/>
  <c r="AQ132" i="4"/>
  <c r="AP132" i="4"/>
  <c r="AQ131" i="4"/>
  <c r="AP131" i="4"/>
  <c r="AQ130" i="4"/>
  <c r="AP130" i="4"/>
  <c r="AQ115" i="4"/>
  <c r="AP115" i="4"/>
  <c r="AQ105" i="4"/>
  <c r="AP105" i="4"/>
  <c r="AQ104" i="4"/>
  <c r="AP104" i="4"/>
  <c r="AQ103" i="4"/>
  <c r="AP103" i="4"/>
  <c r="AQ102" i="4"/>
  <c r="AP102" i="4"/>
  <c r="AQ101" i="4"/>
  <c r="AP101" i="4"/>
  <c r="AQ100" i="4"/>
  <c r="AP100" i="4"/>
  <c r="AQ99" i="4"/>
  <c r="AP99" i="4"/>
  <c r="AQ98" i="4"/>
  <c r="AP98" i="4"/>
  <c r="AQ97" i="4"/>
  <c r="AP97" i="4"/>
  <c r="AQ92" i="4"/>
  <c r="AP92" i="4"/>
  <c r="AQ85" i="4"/>
  <c r="AP85" i="4"/>
  <c r="AQ84" i="4"/>
  <c r="AP84" i="4"/>
  <c r="AQ78" i="4"/>
  <c r="AP78" i="4"/>
  <c r="AQ73" i="4"/>
  <c r="AP73" i="4"/>
  <c r="AQ59" i="4"/>
  <c r="AP59" i="4"/>
  <c r="AQ54" i="4"/>
  <c r="AP54" i="4"/>
  <c r="AQ53" i="4"/>
  <c r="AP53" i="4"/>
  <c r="AQ43" i="4"/>
  <c r="AP43" i="4"/>
  <c r="AQ37" i="4"/>
  <c r="AP37" i="4"/>
  <c r="AQ35" i="4"/>
  <c r="AP35" i="4"/>
  <c r="AQ28" i="4"/>
  <c r="AP28" i="4"/>
  <c r="AQ19" i="4"/>
  <c r="AP19" i="4"/>
  <c r="AQ17" i="4"/>
  <c r="AP17" i="4"/>
  <c r="AQ13" i="4"/>
  <c r="AP13" i="4"/>
  <c r="AQ12" i="4"/>
  <c r="AP12" i="4"/>
  <c r="AQ3" i="4"/>
  <c r="AP3"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403" i="4"/>
  <c r="AK403" i="4"/>
  <c r="AL402" i="4"/>
  <c r="AK402" i="4"/>
  <c r="AL401" i="4"/>
  <c r="AK401" i="4"/>
  <c r="AL400" i="4"/>
  <c r="AK400" i="4"/>
  <c r="AL399" i="4"/>
  <c r="AK399" i="4"/>
  <c r="AL398" i="4"/>
  <c r="AK398"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382" i="4"/>
  <c r="AK382" i="4"/>
  <c r="AL381" i="4"/>
  <c r="AK381" i="4"/>
  <c r="AL380" i="4"/>
  <c r="AK380" i="4"/>
  <c r="AL378" i="4"/>
  <c r="AK378" i="4"/>
  <c r="AL377" i="4"/>
  <c r="AK377" i="4"/>
  <c r="AL376" i="4"/>
  <c r="AK376" i="4"/>
  <c r="AL351" i="4"/>
  <c r="AK351" i="4"/>
  <c r="AL350" i="4"/>
  <c r="AK350" i="4"/>
  <c r="AL349" i="4"/>
  <c r="AK349" i="4"/>
  <c r="AL348" i="4"/>
  <c r="AK348" i="4"/>
  <c r="AL347" i="4"/>
  <c r="AK347" i="4"/>
  <c r="AL346" i="4"/>
  <c r="AK346" i="4"/>
  <c r="AL301" i="4"/>
  <c r="AK301" i="4"/>
  <c r="AL300" i="4"/>
  <c r="AK300" i="4"/>
  <c r="AL299" i="4"/>
  <c r="AK299" i="4"/>
  <c r="AL298" i="4"/>
  <c r="AK298" i="4"/>
  <c r="AL297" i="4"/>
  <c r="AK297" i="4"/>
  <c r="AL296" i="4"/>
  <c r="AK296" i="4"/>
  <c r="AL293" i="4"/>
  <c r="AK293" i="4"/>
  <c r="AL292" i="4"/>
  <c r="AK292" i="4"/>
  <c r="AL291" i="4"/>
  <c r="AK291" i="4"/>
  <c r="AL290" i="4"/>
  <c r="AK290" i="4"/>
  <c r="AL289" i="4"/>
  <c r="AK289" i="4"/>
  <c r="AL288" i="4"/>
  <c r="AK288" i="4"/>
  <c r="AL266" i="4"/>
  <c r="AK266" i="4"/>
  <c r="AL265" i="4"/>
  <c r="AK265" i="4"/>
  <c r="AL264" i="4"/>
  <c r="AK264" i="4"/>
  <c r="AL263" i="4"/>
  <c r="AK263" i="4"/>
  <c r="AL262" i="4"/>
  <c r="AK262" i="4"/>
  <c r="AL261" i="4"/>
  <c r="AK261" i="4"/>
  <c r="AL260" i="4"/>
  <c r="AK260" i="4"/>
  <c r="AL259" i="4"/>
  <c r="AK259" i="4"/>
  <c r="AL258" i="4"/>
  <c r="AK258" i="4"/>
  <c r="AL257" i="4"/>
  <c r="AK257" i="4"/>
  <c r="AL256" i="4"/>
  <c r="AK256" i="4"/>
  <c r="AL255" i="4"/>
  <c r="AK255" i="4"/>
  <c r="AL254" i="4"/>
  <c r="AK254" i="4"/>
  <c r="AL253" i="4"/>
  <c r="AK253" i="4"/>
  <c r="AL252" i="4"/>
  <c r="AK252" i="4"/>
  <c r="AL251" i="4"/>
  <c r="AK251" i="4"/>
  <c r="AL219" i="4"/>
  <c r="AK219" i="4"/>
  <c r="AL218" i="4"/>
  <c r="AK218" i="4"/>
  <c r="AL217" i="4"/>
  <c r="AK217" i="4"/>
  <c r="AL216" i="4"/>
  <c r="AK216" i="4"/>
  <c r="AL215" i="4"/>
  <c r="AK215" i="4"/>
  <c r="AL214" i="4"/>
  <c r="AK214" i="4"/>
  <c r="AL167" i="4"/>
  <c r="AK167" i="4"/>
  <c r="AL166" i="4"/>
  <c r="AK166" i="4"/>
  <c r="AL165" i="4"/>
  <c r="AK165" i="4"/>
  <c r="AL164" i="4"/>
  <c r="AK164" i="4"/>
  <c r="AL163" i="4"/>
  <c r="AK163" i="4"/>
  <c r="AL162" i="4"/>
  <c r="AK162" i="4"/>
  <c r="AL161" i="4"/>
  <c r="AK161" i="4"/>
  <c r="AL160" i="4"/>
  <c r="AK160" i="4"/>
  <c r="AL158" i="4"/>
  <c r="AK158" i="4"/>
  <c r="AL157" i="4"/>
  <c r="AK157" i="4"/>
  <c r="AL156" i="4"/>
  <c r="AK156" i="4"/>
  <c r="AL135" i="4"/>
  <c r="AK135" i="4"/>
  <c r="AL134" i="4"/>
  <c r="AK134" i="4"/>
  <c r="AL133" i="4"/>
  <c r="AK133" i="4"/>
  <c r="AL132" i="4"/>
  <c r="AK132" i="4"/>
  <c r="AL131" i="4"/>
  <c r="AK131" i="4"/>
  <c r="AL130" i="4"/>
  <c r="AK130" i="4"/>
  <c r="AL115" i="4"/>
  <c r="AK115" i="4"/>
  <c r="AL105" i="4"/>
  <c r="AK105" i="4"/>
  <c r="AL104" i="4"/>
  <c r="AK104" i="4"/>
  <c r="AL103" i="4"/>
  <c r="AK103" i="4"/>
  <c r="AL102" i="4"/>
  <c r="AK102" i="4"/>
  <c r="AL101" i="4"/>
  <c r="AK101" i="4"/>
  <c r="AL100" i="4"/>
  <c r="AK100" i="4"/>
  <c r="AL99" i="4"/>
  <c r="AK99" i="4"/>
  <c r="AL98" i="4"/>
  <c r="AK98" i="4"/>
  <c r="AL97" i="4"/>
  <c r="AK97" i="4"/>
  <c r="AL92" i="4"/>
  <c r="AK92" i="4"/>
  <c r="AL85" i="4"/>
  <c r="AK85" i="4"/>
  <c r="AL84" i="4"/>
  <c r="AK84" i="4"/>
  <c r="AL78" i="4"/>
  <c r="AK78" i="4"/>
  <c r="AL73" i="4"/>
  <c r="AK73" i="4"/>
  <c r="AL59" i="4"/>
  <c r="AK59" i="4"/>
  <c r="AL54" i="4"/>
  <c r="AK54" i="4"/>
  <c r="AL53" i="4"/>
  <c r="AK53" i="4"/>
  <c r="AL43" i="4"/>
  <c r="AK43" i="4"/>
  <c r="AL37" i="4"/>
  <c r="AK37" i="4"/>
  <c r="AL35" i="4"/>
  <c r="AK35" i="4"/>
  <c r="AL28" i="4"/>
  <c r="AK28" i="4"/>
  <c r="AL19" i="4"/>
  <c r="AK19" i="4"/>
  <c r="AL17" i="4"/>
  <c r="AK17" i="4"/>
  <c r="AL13" i="4"/>
  <c r="AK13" i="4"/>
  <c r="AL12" i="4"/>
  <c r="AK12" i="4"/>
  <c r="AL3" i="4"/>
  <c r="AK3"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403" i="4"/>
  <c r="AF403" i="4"/>
  <c r="AG402" i="4"/>
  <c r="AF402" i="4"/>
  <c r="AG401" i="4"/>
  <c r="AF401" i="4"/>
  <c r="AG400" i="4"/>
  <c r="AF400" i="4"/>
  <c r="AG399" i="4"/>
  <c r="AF399" i="4"/>
  <c r="AG398" i="4"/>
  <c r="AF398"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382" i="4"/>
  <c r="AF382" i="4"/>
  <c r="AG381" i="4"/>
  <c r="AF381" i="4"/>
  <c r="AG380" i="4"/>
  <c r="AF380" i="4"/>
  <c r="AG378" i="4"/>
  <c r="AF378" i="4"/>
  <c r="AG377" i="4"/>
  <c r="AF377" i="4"/>
  <c r="AG376" i="4"/>
  <c r="AF376" i="4"/>
  <c r="AG351" i="4"/>
  <c r="AF351" i="4"/>
  <c r="AG350" i="4"/>
  <c r="AF350" i="4"/>
  <c r="AG349" i="4"/>
  <c r="AF349" i="4"/>
  <c r="AG348" i="4"/>
  <c r="AF348" i="4"/>
  <c r="AG347" i="4"/>
  <c r="AF347" i="4"/>
  <c r="AG346" i="4"/>
  <c r="AF346" i="4"/>
  <c r="AG301" i="4"/>
  <c r="AF301" i="4"/>
  <c r="AG300" i="4"/>
  <c r="AF300" i="4"/>
  <c r="AG299" i="4"/>
  <c r="AF299" i="4"/>
  <c r="AG298" i="4"/>
  <c r="AF298" i="4"/>
  <c r="AG297" i="4"/>
  <c r="AF297" i="4"/>
  <c r="AG296" i="4"/>
  <c r="AF296" i="4"/>
  <c r="AG293" i="4"/>
  <c r="AF293" i="4"/>
  <c r="AG292" i="4"/>
  <c r="AF292" i="4"/>
  <c r="AG291" i="4"/>
  <c r="AF291" i="4"/>
  <c r="AG290" i="4"/>
  <c r="AF290" i="4"/>
  <c r="AG289" i="4"/>
  <c r="AF289" i="4"/>
  <c r="AG288" i="4"/>
  <c r="AF288" i="4"/>
  <c r="AG266" i="4"/>
  <c r="AF266" i="4"/>
  <c r="AG265" i="4"/>
  <c r="AF265" i="4"/>
  <c r="AG264" i="4"/>
  <c r="AF264" i="4"/>
  <c r="AG263" i="4"/>
  <c r="AF263" i="4"/>
  <c r="AG262" i="4"/>
  <c r="AF262" i="4"/>
  <c r="AG261" i="4"/>
  <c r="AF261" i="4"/>
  <c r="AG260" i="4"/>
  <c r="AF260" i="4"/>
  <c r="AG259" i="4"/>
  <c r="AF259" i="4"/>
  <c r="AG258" i="4"/>
  <c r="AF258" i="4"/>
  <c r="AG257" i="4"/>
  <c r="AF257" i="4"/>
  <c r="AG256" i="4"/>
  <c r="AF256" i="4"/>
  <c r="AG255" i="4"/>
  <c r="AF255" i="4"/>
  <c r="AG254" i="4"/>
  <c r="AF254" i="4"/>
  <c r="AG253" i="4"/>
  <c r="AF253" i="4"/>
  <c r="AG252" i="4"/>
  <c r="AF252" i="4"/>
  <c r="AG251" i="4"/>
  <c r="AF251" i="4"/>
  <c r="AG219" i="4"/>
  <c r="AF219" i="4"/>
  <c r="AG218" i="4"/>
  <c r="AF218" i="4"/>
  <c r="AG217" i="4"/>
  <c r="AF217" i="4"/>
  <c r="AG216" i="4"/>
  <c r="AF216" i="4"/>
  <c r="AG215" i="4"/>
  <c r="AF215" i="4"/>
  <c r="AG214" i="4"/>
  <c r="AF214" i="4"/>
  <c r="AG167" i="4"/>
  <c r="AF167" i="4"/>
  <c r="AG166" i="4"/>
  <c r="AF166" i="4"/>
  <c r="AG165" i="4"/>
  <c r="AF165" i="4"/>
  <c r="AG164" i="4"/>
  <c r="AF164" i="4"/>
  <c r="AG163" i="4"/>
  <c r="AF163" i="4"/>
  <c r="AG162" i="4"/>
  <c r="AF162" i="4"/>
  <c r="AG161" i="4"/>
  <c r="AF161" i="4"/>
  <c r="AG160" i="4"/>
  <c r="AF160" i="4"/>
  <c r="AG158" i="4"/>
  <c r="AF158" i="4"/>
  <c r="AG157" i="4"/>
  <c r="AF157" i="4"/>
  <c r="AG156" i="4"/>
  <c r="AF156" i="4"/>
  <c r="AG135" i="4"/>
  <c r="AF135" i="4"/>
  <c r="AG134" i="4"/>
  <c r="AF134" i="4"/>
  <c r="AG133" i="4"/>
  <c r="AF133" i="4"/>
  <c r="AG132" i="4"/>
  <c r="AF132" i="4"/>
  <c r="AG131" i="4"/>
  <c r="AF131" i="4"/>
  <c r="AG130" i="4"/>
  <c r="AF130" i="4"/>
  <c r="AG115" i="4"/>
  <c r="AF115" i="4"/>
  <c r="AG105" i="4"/>
  <c r="AF105" i="4"/>
  <c r="AG104" i="4"/>
  <c r="AF104" i="4"/>
  <c r="AG103" i="4"/>
  <c r="AF103" i="4"/>
  <c r="AG102" i="4"/>
  <c r="AF102" i="4"/>
  <c r="AG101" i="4"/>
  <c r="AF101" i="4"/>
  <c r="AG100" i="4"/>
  <c r="AF100" i="4"/>
  <c r="AG99" i="4"/>
  <c r="AF99" i="4"/>
  <c r="AG98" i="4"/>
  <c r="AF98" i="4"/>
  <c r="AG97" i="4"/>
  <c r="AF97" i="4"/>
  <c r="AG92" i="4"/>
  <c r="AF92" i="4"/>
  <c r="AG85" i="4"/>
  <c r="AF85" i="4"/>
  <c r="AG84" i="4"/>
  <c r="AF84" i="4"/>
  <c r="AG78" i="4"/>
  <c r="AF78" i="4"/>
  <c r="AG73" i="4"/>
  <c r="AF73" i="4"/>
  <c r="AG59" i="4"/>
  <c r="AF59" i="4"/>
  <c r="AG54" i="4"/>
  <c r="AF54" i="4"/>
  <c r="AG53" i="4"/>
  <c r="AF53" i="4"/>
  <c r="AG43" i="4"/>
  <c r="AF43" i="4"/>
  <c r="AG37" i="4"/>
  <c r="AF37" i="4"/>
  <c r="AG35" i="4"/>
  <c r="AF35" i="4"/>
  <c r="AG28" i="4"/>
  <c r="AF28" i="4"/>
  <c r="AG19" i="4"/>
  <c r="AF19" i="4"/>
  <c r="AG17" i="4"/>
  <c r="AF17" i="4"/>
  <c r="AG13" i="4"/>
  <c r="AF13" i="4"/>
  <c r="AG12" i="4"/>
  <c r="AF12" i="4"/>
  <c r="AG3" i="4"/>
  <c r="AF3"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403" i="4"/>
  <c r="AA402" i="4"/>
  <c r="AA401" i="4"/>
  <c r="AA400" i="4"/>
  <c r="AA399" i="4"/>
  <c r="AA398"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382" i="4"/>
  <c r="AA381" i="4"/>
  <c r="AA380" i="4"/>
  <c r="AA378" i="4"/>
  <c r="AA377" i="4"/>
  <c r="AA376" i="4"/>
  <c r="AA351" i="4"/>
  <c r="AA350" i="4"/>
  <c r="AA349" i="4"/>
  <c r="AA348" i="4"/>
  <c r="AA347" i="4"/>
  <c r="AA346" i="4"/>
  <c r="AA301" i="4"/>
  <c r="AA300" i="4"/>
  <c r="AA299" i="4"/>
  <c r="AA298" i="4"/>
  <c r="AA297" i="4"/>
  <c r="AA296" i="4"/>
  <c r="AA293" i="4"/>
  <c r="AA292" i="4"/>
  <c r="AA291" i="4"/>
  <c r="AA290" i="4"/>
  <c r="AA289" i="4"/>
  <c r="AA288" i="4"/>
  <c r="AA266" i="4"/>
  <c r="AA265" i="4"/>
  <c r="AA264" i="4"/>
  <c r="AA263" i="4"/>
  <c r="AA262" i="4"/>
  <c r="AA261" i="4"/>
  <c r="AA260" i="4"/>
  <c r="AA259" i="4"/>
  <c r="AA258" i="4"/>
  <c r="AA257" i="4"/>
  <c r="AA256" i="4"/>
  <c r="AA255" i="4"/>
  <c r="AA254" i="4"/>
  <c r="AA253" i="4"/>
  <c r="AA252" i="4"/>
  <c r="AA251" i="4"/>
  <c r="AA219" i="4"/>
  <c r="AA218" i="4"/>
  <c r="AA217" i="4"/>
  <c r="AA216" i="4"/>
  <c r="AA215" i="4"/>
  <c r="AA214" i="4"/>
  <c r="AA167" i="4"/>
  <c r="AA166" i="4"/>
  <c r="AA165" i="4"/>
  <c r="AA164" i="4"/>
  <c r="AA163" i="4"/>
  <c r="AA162" i="4"/>
  <c r="AA161" i="4"/>
  <c r="AA160" i="4"/>
  <c r="AA158" i="4"/>
  <c r="AA157" i="4"/>
  <c r="AA156" i="4"/>
  <c r="AA135" i="4"/>
  <c r="AA134" i="4"/>
  <c r="AA133" i="4"/>
  <c r="AA132" i="4"/>
  <c r="AA131" i="4"/>
  <c r="AA130" i="4"/>
  <c r="AA115" i="4"/>
  <c r="AA105" i="4"/>
  <c r="AA104" i="4"/>
  <c r="AA103" i="4"/>
  <c r="AA102" i="4"/>
  <c r="AA101" i="4"/>
  <c r="AA100" i="4"/>
  <c r="AA99" i="4"/>
  <c r="AA98" i="4"/>
  <c r="AA97" i="4"/>
  <c r="AA92" i="4"/>
  <c r="AA85" i="4"/>
  <c r="AA84" i="4"/>
  <c r="AA78" i="4"/>
  <c r="AA73" i="4"/>
  <c r="AA59" i="4"/>
  <c r="AA54" i="4"/>
  <c r="AA53" i="4"/>
  <c r="AA43" i="4"/>
  <c r="AA37" i="4"/>
  <c r="AA35" i="4"/>
  <c r="AA28" i="4"/>
  <c r="AA19" i="4"/>
  <c r="AA17" i="4"/>
  <c r="AA13" i="4"/>
  <c r="AA12" i="4"/>
  <c r="AA3"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AW535" i="4" l="1"/>
  <c r="AW536" i="4"/>
  <c r="AW537" i="4"/>
  <c r="F19" i="9"/>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X237" i="4" s="1"/>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D5" i="20" s="1"/>
  <c r="J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3" i="20" s="1"/>
  <c r="J73" i="20" s="1"/>
  <c r="I223" i="7"/>
  <c r="H224" i="7"/>
  <c r="I224" i="7"/>
  <c r="H225" i="7"/>
  <c r="I225" i="7"/>
  <c r="H226" i="7"/>
  <c r="I226" i="7"/>
  <c r="H227" i="7"/>
  <c r="I227" i="7"/>
  <c r="H228" i="7"/>
  <c r="I228" i="7"/>
  <c r="H229" i="7"/>
  <c r="I229" i="7"/>
  <c r="H230" i="7"/>
  <c r="I230" i="7"/>
  <c r="H231" i="7"/>
  <c r="I231" i="7"/>
  <c r="H232" i="7"/>
  <c r="I232" i="7"/>
  <c r="H233" i="7"/>
  <c r="I233" i="7"/>
  <c r="H234" i="7"/>
  <c r="I234" i="7"/>
  <c r="H235" i="7"/>
  <c r="P144" i="4" s="1"/>
  <c r="AX144" i="4" s="1"/>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5" i="20" s="1"/>
  <c r="J75"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P141" i="4" s="1"/>
  <c r="AX141" i="4" s="1"/>
  <c r="I398" i="7"/>
  <c r="H399" i="7"/>
  <c r="P142" i="4" s="1"/>
  <c r="AX142" i="4" s="1"/>
  <c r="I399" i="7"/>
  <c r="H400" i="7"/>
  <c r="P143" i="4" s="1"/>
  <c r="AX143" i="4" s="1"/>
  <c r="I400" i="7"/>
  <c r="H401" i="7"/>
  <c r="P140" i="4" s="1"/>
  <c r="AX140" i="4" s="1"/>
  <c r="I401" i="7"/>
  <c r="H402" i="7"/>
  <c r="P137" i="4" s="1"/>
  <c r="AX137" i="4" s="1"/>
  <c r="I402" i="7"/>
  <c r="H403" i="7"/>
  <c r="P145" i="4" s="1"/>
  <c r="AX145" i="4" s="1"/>
  <c r="I403" i="7"/>
  <c r="H404" i="7"/>
  <c r="P138" i="4" s="1"/>
  <c r="AX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5" i="20" s="1"/>
  <c r="J55" i="20" s="1"/>
  <c r="I419" i="7"/>
  <c r="H420" i="7"/>
  <c r="D56" i="20" s="1"/>
  <c r="J56" i="20" s="1"/>
  <c r="I420" i="7"/>
  <c r="H421" i="7"/>
  <c r="D76" i="20" s="1"/>
  <c r="J76" i="20" s="1"/>
  <c r="I421" i="7"/>
  <c r="H422" i="7"/>
  <c r="I422" i="7"/>
  <c r="H423" i="7"/>
  <c r="I423" i="7"/>
  <c r="H424" i="7"/>
  <c r="D26" i="20" s="1"/>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77" i="20"/>
  <c r="J77" i="20" s="1"/>
  <c r="H438" i="7"/>
  <c r="I438" i="7"/>
  <c r="D57" i="20"/>
  <c r="J57" i="20" s="1"/>
  <c r="D58" i="20"/>
  <c r="J58"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D60" i="20" s="1"/>
  <c r="J60" i="20" s="1"/>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79" i="20" s="1"/>
  <c r="J79"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D25" i="20" l="1"/>
  <c r="J25" i="20" s="1"/>
  <c r="D12" i="20"/>
  <c r="J12" i="20" s="1"/>
  <c r="D88" i="20"/>
  <c r="J88" i="20" s="1"/>
  <c r="D82" i="20"/>
  <c r="J82" i="20" s="1"/>
  <c r="D52" i="20"/>
  <c r="J52" i="20" s="1"/>
  <c r="D62" i="20"/>
  <c r="J62" i="20" s="1"/>
  <c r="D23" i="20"/>
  <c r="J23" i="20" s="1"/>
  <c r="D51" i="20"/>
  <c r="J51" i="20" s="1"/>
  <c r="D53" i="20"/>
  <c r="J53" i="20" s="1"/>
  <c r="D34" i="20"/>
  <c r="J34" i="20" s="1"/>
  <c r="D59" i="20"/>
  <c r="J59" i="20" s="1"/>
  <c r="D41" i="20"/>
  <c r="J41" i="20" s="1"/>
  <c r="D8" i="20"/>
  <c r="J8" i="20" s="1"/>
  <c r="D93" i="20"/>
  <c r="J93" i="20" s="1"/>
  <c r="D61" i="20"/>
  <c r="J61" i="20" s="1"/>
  <c r="D78" i="20"/>
  <c r="J78" i="20" s="1"/>
  <c r="AC446" i="4"/>
  <c r="X446" i="4"/>
  <c r="P446" i="4"/>
  <c r="P532" i="4"/>
  <c r="AX532" i="4" s="1"/>
  <c r="P534" i="4"/>
  <c r="AX534" i="4" s="1"/>
  <c r="P533" i="4"/>
  <c r="AX533" i="4" s="1"/>
  <c r="P531" i="4"/>
  <c r="AX531" i="4" s="1"/>
  <c r="P493" i="4"/>
  <c r="AX493" i="4" s="1"/>
  <c r="P484" i="4"/>
  <c r="AX484" i="4" s="1"/>
  <c r="P492" i="4"/>
  <c r="AX492" i="4" s="1"/>
  <c r="P483" i="4"/>
  <c r="AX483" i="4" s="1"/>
  <c r="P491" i="4"/>
  <c r="AX491" i="4" s="1"/>
  <c r="D85" i="20"/>
  <c r="J85" i="20" s="1"/>
  <c r="P488" i="4"/>
  <c r="AX488" i="4" s="1"/>
  <c r="P487" i="4"/>
  <c r="AX487" i="4" s="1"/>
  <c r="P486" i="4"/>
  <c r="AX486" i="4" s="1"/>
  <c r="P490" i="4"/>
  <c r="AX490" i="4" s="1"/>
  <c r="P489" i="4"/>
  <c r="AX489" i="4" s="1"/>
  <c r="P494" i="4"/>
  <c r="AX494" i="4" s="1"/>
  <c r="P485" i="4"/>
  <c r="AX485" i="4" s="1"/>
  <c r="AC478" i="4"/>
  <c r="P477" i="4"/>
  <c r="AC474" i="4"/>
  <c r="X474" i="4"/>
  <c r="AC476" i="4"/>
  <c r="P478" i="4"/>
  <c r="X475" i="4"/>
  <c r="AC482" i="4"/>
  <c r="AC475" i="4"/>
  <c r="AC477" i="4"/>
  <c r="X476" i="4"/>
  <c r="X477" i="4"/>
  <c r="X478" i="4"/>
  <c r="D32" i="20"/>
  <c r="J32" i="20" s="1"/>
  <c r="X482" i="4"/>
  <c r="P474" i="4"/>
  <c r="P475" i="4"/>
  <c r="P480" i="4"/>
  <c r="AX480" i="4" s="1"/>
  <c r="P481" i="4"/>
  <c r="AX481" i="4" s="1"/>
  <c r="P482" i="4"/>
  <c r="P476" i="4"/>
  <c r="P434" i="4"/>
  <c r="AX434" i="4" s="1"/>
  <c r="P439" i="4"/>
  <c r="AX439" i="4" s="1"/>
  <c r="D100" i="5"/>
  <c r="P436" i="4"/>
  <c r="AX436" i="4" s="1"/>
  <c r="P437" i="4"/>
  <c r="AX437" i="4" s="1"/>
  <c r="P438" i="4"/>
  <c r="AX438" i="4" s="1"/>
  <c r="D80" i="20"/>
  <c r="J80" i="20" s="1"/>
  <c r="P433" i="4"/>
  <c r="AX433" i="4" s="1"/>
  <c r="D99" i="5"/>
  <c r="P435" i="4"/>
  <c r="AX435" i="4" s="1"/>
  <c r="P432" i="4"/>
  <c r="AX432" i="4" s="1"/>
  <c r="D74" i="20"/>
  <c r="J74" i="20" s="1"/>
  <c r="P440" i="4"/>
  <c r="D31" i="20"/>
  <c r="J31" i="20" s="1"/>
  <c r="P442" i="4"/>
  <c r="P444" i="4"/>
  <c r="X430" i="4"/>
  <c r="AC430" i="4"/>
  <c r="AC431" i="4"/>
  <c r="X431" i="4"/>
  <c r="P428" i="4"/>
  <c r="AX428" i="4" s="1"/>
  <c r="P429" i="4"/>
  <c r="AX429" i="4" s="1"/>
  <c r="P430" i="4"/>
  <c r="P431" i="4"/>
  <c r="P427" i="4"/>
  <c r="AX427" i="4" s="1"/>
  <c r="D30" i="20"/>
  <c r="J30" i="20" s="1"/>
  <c r="X409" i="4"/>
  <c r="AC408" i="4"/>
  <c r="X406" i="4"/>
  <c r="AC410" i="4"/>
  <c r="X411" i="4"/>
  <c r="X408" i="4"/>
  <c r="AC406" i="4"/>
  <c r="X407" i="4"/>
  <c r="AC411" i="4"/>
  <c r="AC409" i="4"/>
  <c r="AC407" i="4"/>
  <c r="X410" i="4"/>
  <c r="D63" i="20"/>
  <c r="J63" i="20" s="1"/>
  <c r="D92" i="5"/>
  <c r="D91" i="5"/>
  <c r="P403" i="4"/>
  <c r="AX403" i="4" s="1"/>
  <c r="P402" i="4"/>
  <c r="AX402" i="4" s="1"/>
  <c r="P405" i="4"/>
  <c r="AX405" i="4" s="1"/>
  <c r="P401" i="4"/>
  <c r="AX401" i="4" s="1"/>
  <c r="D18" i="20"/>
  <c r="J18" i="20" s="1"/>
  <c r="D36" i="20"/>
  <c r="J36" i="20" s="1"/>
  <c r="P237" i="4"/>
  <c r="P500" i="4"/>
  <c r="AX500" i="4" s="1"/>
  <c r="D70" i="20"/>
  <c r="J70" i="20" s="1"/>
  <c r="P498" i="4"/>
  <c r="AX498" i="4" s="1"/>
  <c r="P504" i="4"/>
  <c r="AX504" i="4" s="1"/>
  <c r="P499" i="4"/>
  <c r="AX499" i="4" s="1"/>
  <c r="P399" i="4"/>
  <c r="AX399" i="4" s="1"/>
  <c r="D64" i="20"/>
  <c r="J64" i="20" s="1"/>
  <c r="P400" i="4"/>
  <c r="AX400" i="4" s="1"/>
  <c r="D93" i="5"/>
  <c r="D94" i="5"/>
  <c r="P404" i="4"/>
  <c r="AX404" i="4" s="1"/>
  <c r="P398" i="4"/>
  <c r="AX398" i="4" s="1"/>
  <c r="D46" i="20"/>
  <c r="J46" i="20" s="1"/>
  <c r="D17" i="20"/>
  <c r="J17" i="20" s="1"/>
  <c r="D44" i="20"/>
  <c r="J44" i="20" s="1"/>
  <c r="AC508" i="4"/>
  <c r="AC506" i="4"/>
  <c r="AC510" i="4"/>
  <c r="P509" i="4"/>
  <c r="X510" i="4"/>
  <c r="P508" i="4"/>
  <c r="X506" i="4"/>
  <c r="P506" i="4"/>
  <c r="X509" i="4"/>
  <c r="P505" i="4"/>
  <c r="AC505" i="4"/>
  <c r="P507" i="4"/>
  <c r="X508" i="4"/>
  <c r="X505" i="4"/>
  <c r="AC509" i="4"/>
  <c r="AC507" i="4"/>
  <c r="X507" i="4"/>
  <c r="P510" i="4"/>
  <c r="D83" i="20"/>
  <c r="J83" i="20" s="1"/>
  <c r="D72" i="20"/>
  <c r="J72" i="20" s="1"/>
  <c r="D69" i="20"/>
  <c r="J69" i="20" s="1"/>
  <c r="P495" i="4"/>
  <c r="AX495" i="4" s="1"/>
  <c r="P496" i="4"/>
  <c r="AX496" i="4" s="1"/>
  <c r="P497" i="4"/>
  <c r="AX497" i="4" s="1"/>
  <c r="P503" i="4"/>
  <c r="AX503" i="4" s="1"/>
  <c r="D11" i="20"/>
  <c r="J11" i="20" s="1"/>
  <c r="D48" i="20"/>
  <c r="J48" i="20" s="1"/>
  <c r="P514" i="4"/>
  <c r="AX514" i="4" s="1"/>
  <c r="P518" i="4"/>
  <c r="AX518" i="4" s="1"/>
  <c r="P513" i="4"/>
  <c r="AX513" i="4" s="1"/>
  <c r="P512" i="4"/>
  <c r="AX512" i="4" s="1"/>
  <c r="P517" i="4"/>
  <c r="AX517" i="4" s="1"/>
  <c r="P511" i="4"/>
  <c r="AX511" i="4" s="1"/>
  <c r="P515" i="4"/>
  <c r="AX515" i="4" s="1"/>
  <c r="P516" i="4"/>
  <c r="AX516" i="4" s="1"/>
  <c r="D54" i="20"/>
  <c r="J54" i="20" s="1"/>
  <c r="P451" i="4"/>
  <c r="AX451" i="4" s="1"/>
  <c r="P452" i="4"/>
  <c r="AX452" i="4" s="1"/>
  <c r="P453" i="4"/>
  <c r="AX453" i="4" s="1"/>
  <c r="D101" i="5"/>
  <c r="D67" i="20"/>
  <c r="J67" i="20" s="1"/>
  <c r="D102" i="5"/>
  <c r="P473" i="4"/>
  <c r="AX473" i="4" s="1"/>
  <c r="D37" i="20"/>
  <c r="J37" i="20" s="1"/>
  <c r="D66" i="20"/>
  <c r="J66" i="20" s="1"/>
  <c r="P417" i="4"/>
  <c r="AX417" i="4" s="1"/>
  <c r="D95" i="5"/>
  <c r="D96" i="5"/>
  <c r="P415" i="4"/>
  <c r="AX415" i="4" s="1"/>
  <c r="P416" i="4"/>
  <c r="AX416" i="4" s="1"/>
  <c r="P419" i="4"/>
  <c r="AX419" i="4" s="1"/>
  <c r="D14" i="20"/>
  <c r="J14" i="20" s="1"/>
  <c r="D98" i="5"/>
  <c r="D97" i="5"/>
  <c r="P413" i="4"/>
  <c r="AX413" i="4" s="1"/>
  <c r="P414" i="4"/>
  <c r="AX414" i="4" s="1"/>
  <c r="P418" i="4"/>
  <c r="AX418" i="4" s="1"/>
  <c r="P412" i="4"/>
  <c r="AX412" i="4" s="1"/>
  <c r="D65" i="20"/>
  <c r="J65" i="20" s="1"/>
  <c r="D19" i="20"/>
  <c r="J19" i="20" s="1"/>
  <c r="D7" i="20"/>
  <c r="J7" i="20" s="1"/>
  <c r="D47" i="20"/>
  <c r="J47" i="20" s="1"/>
  <c r="D84" i="20"/>
  <c r="J84" i="20" s="1"/>
  <c r="D22" i="20"/>
  <c r="J22" i="20" s="1"/>
  <c r="D4" i="20"/>
  <c r="J4" i="20" s="1"/>
  <c r="P479" i="4"/>
  <c r="AC479" i="4"/>
  <c r="X479" i="4"/>
  <c r="D92" i="20"/>
  <c r="J92" i="20" s="1"/>
  <c r="P456" i="4"/>
  <c r="AX456" i="4" s="1"/>
  <c r="D103" i="5"/>
  <c r="P455" i="4"/>
  <c r="AX455" i="4" s="1"/>
  <c r="D104" i="5"/>
  <c r="P454" i="4"/>
  <c r="AX454" i="4" s="1"/>
  <c r="P472" i="4"/>
  <c r="AX472" i="4" s="1"/>
  <c r="D68" i="20"/>
  <c r="J68" i="20" s="1"/>
  <c r="D6" i="20"/>
  <c r="J6" i="20" s="1"/>
  <c r="D87" i="20"/>
  <c r="J87" i="20" s="1"/>
  <c r="P536" i="4"/>
  <c r="AX536" i="4" s="1"/>
  <c r="P535" i="4"/>
  <c r="AX535" i="4" s="1"/>
  <c r="P537" i="4"/>
  <c r="AX537" i="4" s="1"/>
  <c r="P524" i="4"/>
  <c r="AX524" i="4" s="1"/>
  <c r="P526" i="4"/>
  <c r="AX526" i="4" s="1"/>
  <c r="P525" i="4"/>
  <c r="AX525" i="4" s="1"/>
  <c r="D29" i="20"/>
  <c r="J29" i="20" s="1"/>
  <c r="X387" i="4"/>
  <c r="AC389" i="4"/>
  <c r="X388" i="4"/>
  <c r="AC388" i="4"/>
  <c r="AC387" i="4"/>
  <c r="X389" i="4"/>
  <c r="D28" i="20"/>
  <c r="J28" i="20" s="1"/>
  <c r="AC355" i="4"/>
  <c r="X355" i="4"/>
  <c r="X357" i="4"/>
  <c r="X356" i="4"/>
  <c r="AC357" i="4"/>
  <c r="AC356" i="4"/>
  <c r="D24" i="20"/>
  <c r="J24" i="20" s="1"/>
  <c r="D16" i="20"/>
  <c r="J16" i="20" s="1"/>
  <c r="P273" i="4"/>
  <c r="AX273" i="4" s="1"/>
  <c r="P275" i="4"/>
  <c r="AX275" i="4" s="1"/>
  <c r="P274" i="4"/>
  <c r="AX274" i="4" s="1"/>
  <c r="P172" i="4"/>
  <c r="AX172" i="4" s="1"/>
  <c r="P173" i="4"/>
  <c r="AX173" i="4" s="1"/>
  <c r="P171" i="4"/>
  <c r="AX171" i="4" s="1"/>
  <c r="P101" i="4"/>
  <c r="P98" i="4"/>
  <c r="P251" i="4"/>
  <c r="P102" i="4"/>
  <c r="P221" i="4"/>
  <c r="AX221" i="4" s="1"/>
  <c r="P97" i="4"/>
  <c r="P166" i="4"/>
  <c r="P92" i="4"/>
  <c r="P100" i="4"/>
  <c r="P99" i="4"/>
  <c r="P29" i="4"/>
  <c r="AX29" i="4" s="1"/>
  <c r="P239" i="4"/>
  <c r="AX239" i="4" s="1"/>
  <c r="P240" i="4"/>
  <c r="AX240" i="4" s="1"/>
  <c r="P31" i="4"/>
  <c r="AX31" i="4" s="1"/>
  <c r="P247" i="4"/>
  <c r="AX247" i="4" s="1"/>
  <c r="P15" i="4"/>
  <c r="AX15" i="4" s="1"/>
  <c r="P283" i="4"/>
  <c r="AX283" i="4" s="1"/>
  <c r="P284" i="4"/>
  <c r="AX284" i="4" s="1"/>
  <c r="P285" i="4"/>
  <c r="AX285" i="4" s="1"/>
  <c r="P286" i="4"/>
  <c r="AX286" i="4" s="1"/>
  <c r="P217" i="4"/>
  <c r="AX217" i="4" s="1"/>
  <c r="P218" i="4"/>
  <c r="AX218" i="4" s="1"/>
  <c r="P219" i="4"/>
  <c r="AX219" i="4" s="1"/>
  <c r="P213" i="4"/>
  <c r="AX213" i="4" s="1"/>
  <c r="P190" i="4"/>
  <c r="AX190" i="4" s="1"/>
  <c r="P191" i="4"/>
  <c r="AX191" i="4" s="1"/>
  <c r="P164" i="4"/>
  <c r="AX164" i="4" s="1"/>
  <c r="P165" i="4"/>
  <c r="AX165" i="4" s="1"/>
  <c r="P139" i="4"/>
  <c r="AX139" i="4" s="1"/>
  <c r="P161" i="4"/>
  <c r="AX161" i="4" s="1"/>
  <c r="P117" i="4"/>
  <c r="AX117" i="4" s="1"/>
  <c r="P125" i="4"/>
  <c r="AX125" i="4" s="1"/>
  <c r="P120" i="4"/>
  <c r="AX120" i="4" s="1"/>
  <c r="P116" i="4"/>
  <c r="AX116" i="4" s="1"/>
  <c r="P250" i="4"/>
  <c r="AX250" i="4" s="1"/>
  <c r="P4" i="4"/>
  <c r="AX4" i="4" s="1"/>
  <c r="P132" i="4"/>
  <c r="AX132" i="4" s="1"/>
  <c r="P233" i="4"/>
  <c r="AX233" i="4" s="1"/>
  <c r="P263" i="4"/>
  <c r="AX263" i="4" s="1"/>
  <c r="P264" i="4"/>
  <c r="AX264" i="4" s="1"/>
  <c r="P385" i="4"/>
  <c r="P295" i="4"/>
  <c r="AX295" i="4" s="1"/>
  <c r="P288" i="4"/>
  <c r="AX288" i="4" s="1"/>
  <c r="P290" i="4"/>
  <c r="AX290" i="4" s="1"/>
  <c r="P289" i="4"/>
  <c r="AX289" i="4" s="1"/>
  <c r="P183" i="4"/>
  <c r="AX183" i="4" s="1"/>
  <c r="P184" i="4"/>
  <c r="AX184" i="4" s="1"/>
  <c r="P465" i="4"/>
  <c r="AX465" i="4" s="1"/>
  <c r="P460" i="4"/>
  <c r="AX460" i="4" s="1"/>
  <c r="P326" i="4"/>
  <c r="AX326" i="4" s="1"/>
  <c r="P322" i="4"/>
  <c r="AX322" i="4" s="1"/>
  <c r="P178" i="4"/>
  <c r="AX178" i="4" s="1"/>
  <c r="P180" i="4"/>
  <c r="AX180" i="4" s="1"/>
  <c r="P461" i="4"/>
  <c r="AX461" i="4" s="1"/>
  <c r="P181" i="4"/>
  <c r="AX181" i="4" s="1"/>
  <c r="P462" i="4"/>
  <c r="AX462" i="4" s="1"/>
  <c r="P463" i="4"/>
  <c r="AX463" i="4" s="1"/>
  <c r="P327" i="4"/>
  <c r="AX327" i="4" s="1"/>
  <c r="P464" i="4"/>
  <c r="AX464" i="4" s="1"/>
  <c r="P182" i="4"/>
  <c r="AX182" i="4" s="1"/>
  <c r="P323" i="4"/>
  <c r="AX323" i="4" s="1"/>
  <c r="P325" i="4"/>
  <c r="AX325" i="4" s="1"/>
  <c r="P324" i="4"/>
  <c r="AX324" i="4" s="1"/>
  <c r="P123" i="4"/>
  <c r="AX123" i="4" s="1"/>
  <c r="P122" i="4"/>
  <c r="AX122" i="4" s="1"/>
  <c r="P119" i="4"/>
  <c r="AX119" i="4" s="1"/>
  <c r="P17" i="4"/>
  <c r="P43" i="4"/>
  <c r="P253" i="4"/>
  <c r="P222" i="4"/>
  <c r="AX222" i="4" s="1"/>
  <c r="P231" i="4"/>
  <c r="AX231" i="4" s="1"/>
  <c r="P158" i="4"/>
  <c r="AX158" i="4" s="1"/>
  <c r="P162" i="4"/>
  <c r="AX162" i="4" s="1"/>
  <c r="P160" i="4"/>
  <c r="AX160" i="4" s="1"/>
  <c r="P38" i="4"/>
  <c r="AX38" i="4" s="1"/>
  <c r="P11" i="4"/>
  <c r="AX11" i="4" s="1"/>
  <c r="P5" i="4"/>
  <c r="AX5" i="4" s="1"/>
  <c r="P235" i="4"/>
  <c r="AX235" i="4" s="1"/>
  <c r="P104" i="4"/>
  <c r="AX104" i="4" s="1"/>
  <c r="P3" i="4"/>
  <c r="AX3" i="4" s="1"/>
  <c r="P53" i="4"/>
  <c r="AX53" i="4" s="1"/>
  <c r="P330" i="4"/>
  <c r="AX330" i="4" s="1"/>
  <c r="P331" i="4"/>
  <c r="AX331" i="4" s="1"/>
  <c r="P332" i="4"/>
  <c r="AX332" i="4" s="1"/>
  <c r="P310" i="4"/>
  <c r="AX310" i="4" s="1"/>
  <c r="P320" i="4"/>
  <c r="AX320" i="4" s="1"/>
  <c r="P313" i="4"/>
  <c r="AX313" i="4" s="1"/>
  <c r="P314" i="4"/>
  <c r="AX314" i="4" s="1"/>
  <c r="P315" i="4"/>
  <c r="AX315" i="4" s="1"/>
  <c r="P311" i="4"/>
  <c r="AX311" i="4" s="1"/>
  <c r="P312" i="4"/>
  <c r="AX312" i="4" s="1"/>
  <c r="P316" i="4"/>
  <c r="AX316" i="4" s="1"/>
  <c r="P317" i="4"/>
  <c r="AX317" i="4" s="1"/>
  <c r="P319" i="4"/>
  <c r="AX319" i="4" s="1"/>
  <c r="P318" i="4"/>
  <c r="AX318" i="4" s="1"/>
  <c r="P321" i="4"/>
  <c r="AX321" i="4" s="1"/>
  <c r="P294" i="4"/>
  <c r="AX294" i="4" s="1"/>
  <c r="P291" i="4"/>
  <c r="AX291" i="4" s="1"/>
  <c r="P292" i="4"/>
  <c r="AX292" i="4" s="1"/>
  <c r="P293" i="4"/>
  <c r="AX293" i="4" s="1"/>
  <c r="P205" i="4"/>
  <c r="AX205" i="4" s="1"/>
  <c r="P206" i="4"/>
  <c r="AX206" i="4" s="1"/>
  <c r="P207" i="4"/>
  <c r="AX207" i="4" s="1"/>
  <c r="P353" i="4"/>
  <c r="AX353" i="4" s="1"/>
  <c r="P352" i="4"/>
  <c r="AX352" i="4" s="1"/>
  <c r="P354" i="4"/>
  <c r="AX354" i="4" s="1"/>
  <c r="P227" i="4"/>
  <c r="AX227" i="4" s="1"/>
  <c r="P259" i="4"/>
  <c r="AX259" i="4" s="1"/>
  <c r="P260" i="4"/>
  <c r="AX260" i="4" s="1"/>
  <c r="P131" i="4"/>
  <c r="AX131" i="4" s="1"/>
  <c r="P258" i="4"/>
  <c r="P229" i="4"/>
  <c r="AX229" i="4" s="1"/>
  <c r="P103" i="4"/>
  <c r="P115" i="4"/>
  <c r="P242" i="4"/>
  <c r="AX242" i="4" s="1"/>
  <c r="P52" i="4"/>
  <c r="AX52" i="4" s="1"/>
  <c r="P61" i="4"/>
  <c r="P241" i="4"/>
  <c r="AX241" i="4" s="1"/>
  <c r="P33" i="4"/>
  <c r="P62" i="4"/>
  <c r="P232" i="4"/>
  <c r="AX232" i="4" s="1"/>
  <c r="P59" i="4"/>
  <c r="AX59" i="4" s="1"/>
  <c r="P261" i="4"/>
  <c r="AX261" i="4" s="1"/>
  <c r="P84" i="4"/>
  <c r="AX84" i="4" s="1"/>
  <c r="P346" i="4"/>
  <c r="AX346" i="4" s="1"/>
  <c r="P347" i="4"/>
  <c r="AX347" i="4" s="1"/>
  <c r="P344" i="4"/>
  <c r="AX344" i="4" s="1"/>
  <c r="P348" i="4"/>
  <c r="AX348" i="4" s="1"/>
  <c r="P299" i="4"/>
  <c r="AX299" i="4" s="1"/>
  <c r="P300" i="4"/>
  <c r="AX300" i="4" s="1"/>
  <c r="P301" i="4"/>
  <c r="AX301" i="4" s="1"/>
  <c r="P303" i="4"/>
  <c r="AX303" i="4" s="1"/>
  <c r="P215" i="4"/>
  <c r="AX215" i="4" s="1"/>
  <c r="P216" i="4"/>
  <c r="AX216" i="4" s="1"/>
  <c r="P212" i="4"/>
  <c r="AX212" i="4" s="1"/>
  <c r="P214" i="4"/>
  <c r="AX214" i="4" s="1"/>
  <c r="P193" i="4"/>
  <c r="AX193" i="4" s="1"/>
  <c r="P195" i="4"/>
  <c r="AX195" i="4" s="1"/>
  <c r="P194" i="4"/>
  <c r="AX194" i="4" s="1"/>
  <c r="P192" i="4"/>
  <c r="AX192" i="4" s="1"/>
  <c r="P147" i="4"/>
  <c r="P148" i="4"/>
  <c r="P146" i="4"/>
  <c r="P118" i="4"/>
  <c r="AX118" i="4" s="1"/>
  <c r="P121" i="4"/>
  <c r="AX121" i="4" s="1"/>
  <c r="P124" i="4"/>
  <c r="AX124" i="4" s="1"/>
  <c r="P82" i="4"/>
  <c r="P199" i="4"/>
  <c r="P200" i="4"/>
  <c r="P113" i="4"/>
  <c r="P110" i="4"/>
  <c r="AX110" i="4" s="1"/>
  <c r="P366" i="4"/>
  <c r="AX366" i="4" s="1"/>
  <c r="P32" i="4"/>
  <c r="P45" i="4"/>
  <c r="P369" i="4"/>
  <c r="AX369" i="4" s="1"/>
  <c r="P34" i="4"/>
  <c r="P79" i="4"/>
  <c r="P420" i="4"/>
  <c r="AX420" i="4" s="1"/>
  <c r="P9" i="4"/>
  <c r="P95" i="4"/>
  <c r="P367" i="4"/>
  <c r="AX367" i="4" s="1"/>
  <c r="P86" i="4"/>
  <c r="P111" i="4"/>
  <c r="AX111" i="4" s="1"/>
  <c r="P196" i="4"/>
  <c r="P421" i="4"/>
  <c r="AX421" i="4" s="1"/>
  <c r="P41" i="4"/>
  <c r="P114" i="4"/>
  <c r="P368" i="4"/>
  <c r="AX368" i="4" s="1"/>
  <c r="P23" i="4"/>
  <c r="P58" i="4"/>
  <c r="P112" i="4"/>
  <c r="P108" i="4"/>
  <c r="AX108" i="4" s="1"/>
  <c r="P109" i="4"/>
  <c r="AX109" i="4" s="1"/>
  <c r="P197" i="4"/>
  <c r="P91" i="4"/>
  <c r="P65" i="4"/>
  <c r="P90" i="4"/>
  <c r="P422" i="4"/>
  <c r="AX422" i="4" s="1"/>
  <c r="P71" i="4"/>
  <c r="P106" i="4"/>
  <c r="AX106" i="4" s="1"/>
  <c r="P107" i="4"/>
  <c r="AX107" i="4" s="1"/>
  <c r="P364" i="4"/>
  <c r="AX364" i="4" s="1"/>
  <c r="P67" i="4"/>
  <c r="P198" i="4"/>
  <c r="P83" i="4"/>
  <c r="P365" i="4"/>
  <c r="AX365" i="4" s="1"/>
  <c r="P93" i="4"/>
  <c r="P201" i="4"/>
  <c r="P49" i="4"/>
  <c r="P163" i="4"/>
  <c r="P13" i="4"/>
  <c r="P226" i="4"/>
  <c r="AX226" i="4" s="1"/>
  <c r="P255" i="4"/>
  <c r="P12" i="4"/>
  <c r="P225" i="4"/>
  <c r="AX225" i="4" s="1"/>
  <c r="P254" i="4"/>
  <c r="P130" i="4"/>
  <c r="P234" i="4"/>
  <c r="AX234" i="4" s="1"/>
  <c r="P54" i="4"/>
  <c r="AX54" i="4" s="1"/>
  <c r="P265" i="4"/>
  <c r="AX265" i="4" s="1"/>
  <c r="P28" i="4"/>
  <c r="AX28" i="4" s="1"/>
  <c r="P80" i="4"/>
  <c r="AX80" i="4" s="1"/>
  <c r="P42" i="4"/>
  <c r="AX42" i="4" s="1"/>
  <c r="P60" i="4"/>
  <c r="P238" i="4"/>
  <c r="AX238" i="4" s="1"/>
  <c r="P30" i="4"/>
  <c r="P372" i="4"/>
  <c r="AX372" i="4" s="1"/>
  <c r="P373" i="4"/>
  <c r="AX373" i="4" s="1"/>
  <c r="P358" i="4"/>
  <c r="AX358" i="4" s="1"/>
  <c r="P374" i="4"/>
  <c r="AX374" i="4" s="1"/>
  <c r="P361" i="4"/>
  <c r="AX361" i="4" s="1"/>
  <c r="P362" i="4"/>
  <c r="AX362" i="4" s="1"/>
  <c r="P370" i="4"/>
  <c r="AX370" i="4" s="1"/>
  <c r="P360" i="4"/>
  <c r="AX360" i="4" s="1"/>
  <c r="P363" i="4"/>
  <c r="AX363" i="4" s="1"/>
  <c r="P359" i="4"/>
  <c r="AX359" i="4" s="1"/>
  <c r="P375" i="4"/>
  <c r="AX375" i="4" s="1"/>
  <c r="P371" i="4"/>
  <c r="AX371" i="4" s="1"/>
  <c r="P351" i="4"/>
  <c r="AX351" i="4" s="1"/>
  <c r="P345" i="4"/>
  <c r="AX345" i="4" s="1"/>
  <c r="P350" i="4"/>
  <c r="AX350" i="4" s="1"/>
  <c r="P349" i="4"/>
  <c r="AX349" i="4" s="1"/>
  <c r="P297" i="4"/>
  <c r="AX297" i="4" s="1"/>
  <c r="P298" i="4"/>
  <c r="AX298" i="4" s="1"/>
  <c r="P296" i="4"/>
  <c r="AX296" i="4" s="1"/>
  <c r="P302" i="4"/>
  <c r="AX302" i="4" s="1"/>
  <c r="P210" i="4"/>
  <c r="AX210" i="4" s="1"/>
  <c r="P211" i="4"/>
  <c r="AX211" i="4" s="1"/>
  <c r="P208" i="4"/>
  <c r="AX208" i="4" s="1"/>
  <c r="P153" i="4"/>
  <c r="AX153" i="4" s="1"/>
  <c r="P154" i="4"/>
  <c r="AX154" i="4" s="1"/>
  <c r="P169" i="4"/>
  <c r="AX169" i="4" s="1"/>
  <c r="P170" i="4"/>
  <c r="AX170" i="4" s="1"/>
  <c r="P209" i="4"/>
  <c r="AX209" i="4" s="1"/>
  <c r="P168" i="4"/>
  <c r="AX168" i="4" s="1"/>
  <c r="P152" i="4"/>
  <c r="AX152" i="4" s="1"/>
  <c r="P471" i="4"/>
  <c r="AX471" i="4" s="1"/>
  <c r="P466" i="4"/>
  <c r="AX466" i="4" s="1"/>
  <c r="P70" i="4"/>
  <c r="AX70" i="4" s="1"/>
  <c r="P267" i="4"/>
  <c r="AX267" i="4" s="1"/>
  <c r="P16" i="4"/>
  <c r="AX16" i="4" s="1"/>
  <c r="P467" i="4"/>
  <c r="AX467" i="4" s="1"/>
  <c r="P268" i="4"/>
  <c r="AX268" i="4" s="1"/>
  <c r="P7" i="4"/>
  <c r="AX7" i="4" s="1"/>
  <c r="P8" i="4"/>
  <c r="AX8" i="4" s="1"/>
  <c r="P468" i="4"/>
  <c r="AX468" i="4" s="1"/>
  <c r="P270" i="4"/>
  <c r="AX270" i="4" s="1"/>
  <c r="P469" i="4"/>
  <c r="AX469" i="4" s="1"/>
  <c r="P269" i="4"/>
  <c r="AX269" i="4" s="1"/>
  <c r="P470" i="4"/>
  <c r="AX470" i="4" s="1"/>
  <c r="P271" i="4"/>
  <c r="AX271" i="4" s="1"/>
  <c r="P272" i="4"/>
  <c r="AX272" i="4" s="1"/>
  <c r="P243" i="4"/>
  <c r="AX243" i="4" s="1"/>
  <c r="P39" i="4"/>
  <c r="AX39" i="4" s="1"/>
  <c r="P51" i="4"/>
  <c r="AX51" i="4" s="1"/>
  <c r="P133" i="4"/>
  <c r="P228" i="4"/>
  <c r="AX228" i="4" s="1"/>
  <c r="P134" i="4"/>
  <c r="P135" i="4"/>
  <c r="P252" i="4"/>
  <c r="P223" i="4"/>
  <c r="AX223" i="4" s="1"/>
  <c r="P19" i="4"/>
  <c r="P37" i="4"/>
  <c r="P257" i="4"/>
  <c r="P224" i="4"/>
  <c r="AX224" i="4" s="1"/>
  <c r="P256" i="4"/>
  <c r="P78" i="4"/>
  <c r="P22" i="4"/>
  <c r="P26" i="4"/>
  <c r="P57" i="4"/>
  <c r="P75" i="4"/>
  <c r="AX75" i="4" s="1"/>
  <c r="P6" i="4"/>
  <c r="AX6" i="4" s="1"/>
  <c r="P94" i="4"/>
  <c r="AX94" i="4" s="1"/>
  <c r="P382" i="4"/>
  <c r="AX382" i="4" s="1"/>
  <c r="P380" i="4"/>
  <c r="AX380" i="4" s="1"/>
  <c r="P383" i="4"/>
  <c r="AX383" i="4" s="1"/>
  <c r="P381" i="4"/>
  <c r="AX381" i="4" s="1"/>
  <c r="P341" i="4"/>
  <c r="AX341" i="4" s="1"/>
  <c r="P336" i="4"/>
  <c r="AX336" i="4" s="1"/>
  <c r="P342" i="4"/>
  <c r="AX342" i="4" s="1"/>
  <c r="P343" i="4"/>
  <c r="AX343" i="4" s="1"/>
  <c r="P338" i="4"/>
  <c r="AX338" i="4" s="1"/>
  <c r="P337" i="4"/>
  <c r="AX337" i="4" s="1"/>
  <c r="P339" i="4"/>
  <c r="AX339" i="4" s="1"/>
  <c r="P340" i="4"/>
  <c r="AX340" i="4" s="1"/>
  <c r="P307" i="4"/>
  <c r="AX307" i="4" s="1"/>
  <c r="P308" i="4"/>
  <c r="AX308" i="4" s="1"/>
  <c r="P309" i="4"/>
  <c r="AX309" i="4" s="1"/>
  <c r="P157" i="4"/>
  <c r="AX157" i="4" s="1"/>
  <c r="P167" i="4"/>
  <c r="AX167" i="4" s="1"/>
  <c r="P155" i="4"/>
  <c r="AX155" i="4" s="1"/>
  <c r="P156" i="4"/>
  <c r="AX156" i="4" s="1"/>
  <c r="P85" i="4"/>
  <c r="AX85" i="4" s="1"/>
  <c r="P35" i="4"/>
  <c r="AX35" i="4" s="1"/>
  <c r="P262" i="4"/>
  <c r="AX262" i="4" s="1"/>
  <c r="P230" i="4"/>
  <c r="AX230" i="4" s="1"/>
  <c r="P96" i="4"/>
  <c r="AX96" i="4" s="1"/>
  <c r="P72" i="4"/>
  <c r="AX72" i="4" s="1"/>
  <c r="P246" i="4"/>
  <c r="AX246" i="4" s="1"/>
  <c r="P77" i="4"/>
  <c r="P69" i="4"/>
  <c r="P48" i="4"/>
  <c r="AX48" i="4" s="1"/>
  <c r="P44" i="4"/>
  <c r="AX44" i="4" s="1"/>
  <c r="P159" i="4"/>
  <c r="AX159" i="4" s="1"/>
  <c r="P14" i="4"/>
  <c r="AX14" i="4" s="1"/>
  <c r="P245" i="4"/>
  <c r="AX245" i="4" s="1"/>
  <c r="P81" i="4"/>
  <c r="AX81" i="4" s="1"/>
  <c r="P236" i="4"/>
  <c r="AX236" i="4" s="1"/>
  <c r="P266" i="4"/>
  <c r="AX266" i="4" s="1"/>
  <c r="P73" i="4"/>
  <c r="AX73" i="4" s="1"/>
  <c r="P105" i="4"/>
  <c r="AX105" i="4" s="1"/>
  <c r="P377" i="4"/>
  <c r="AX377" i="4" s="1"/>
  <c r="P378" i="4"/>
  <c r="AX378" i="4" s="1"/>
  <c r="P379" i="4"/>
  <c r="AX379" i="4" s="1"/>
  <c r="P376" i="4"/>
  <c r="AX376" i="4" s="1"/>
  <c r="P126" i="4"/>
  <c r="AX126" i="4" s="1"/>
  <c r="P127" i="4"/>
  <c r="AX127" i="4" s="1"/>
  <c r="P128" i="4"/>
  <c r="AX128" i="4" s="1"/>
  <c r="P179" i="4"/>
  <c r="AX179" i="4" s="1"/>
  <c r="P177" i="4"/>
  <c r="AX177" i="4" s="1"/>
  <c r="P185" i="4"/>
  <c r="AX185" i="4" s="1"/>
  <c r="P20" i="4"/>
  <c r="AX20" i="4" s="1"/>
  <c r="P87" i="4"/>
  <c r="AX87" i="4" s="1"/>
  <c r="P68" i="4"/>
  <c r="AX68" i="4" s="1"/>
  <c r="P10" i="4"/>
  <c r="AX10" i="4" s="1"/>
  <c r="P50" i="4"/>
  <c r="AX50" i="4" s="1"/>
  <c r="P76" i="4"/>
  <c r="AX76" i="4" s="1"/>
  <c r="P66" i="4"/>
  <c r="P74" i="4"/>
  <c r="P244" i="4"/>
  <c r="AX244" i="4" s="1"/>
  <c r="P88" i="4"/>
  <c r="AX88" i="4" s="1"/>
  <c r="P46" i="4"/>
  <c r="AX46" i="4" s="1"/>
  <c r="P249" i="4"/>
  <c r="AX249" i="4" s="1"/>
  <c r="P248" i="4"/>
  <c r="AX248" i="4" s="1"/>
  <c r="P18" i="4"/>
  <c r="AX18" i="4" s="1"/>
  <c r="P47" i="4"/>
  <c r="AX47" i="4" s="1"/>
  <c r="P40" i="4"/>
  <c r="AX40" i="4" s="1"/>
  <c r="P89" i="4"/>
  <c r="AX89" i="4" s="1"/>
  <c r="P36" i="4"/>
  <c r="P21" i="4"/>
  <c r="X148" i="4"/>
  <c r="X146" i="4"/>
  <c r="X147" i="4"/>
  <c r="X252" i="4"/>
  <c r="X37" i="4"/>
  <c r="X19" i="4"/>
  <c r="X135" i="4"/>
  <c r="X133" i="4"/>
  <c r="X134" i="4"/>
  <c r="AC150" i="4"/>
  <c r="AC149" i="4"/>
  <c r="AC151" i="4"/>
  <c r="X386" i="4"/>
  <c r="AC385" i="4"/>
  <c r="X385" i="4"/>
  <c r="X384" i="4"/>
  <c r="AC384" i="4"/>
  <c r="AC386" i="4"/>
  <c r="X43" i="4"/>
  <c r="X17" i="4"/>
  <c r="X253" i="4"/>
  <c r="AC146" i="4"/>
  <c r="AC148" i="4"/>
  <c r="AC147" i="4"/>
  <c r="AC102" i="4"/>
  <c r="AC97" i="4"/>
  <c r="AC99" i="4"/>
  <c r="AC101" i="4"/>
  <c r="AC98" i="4"/>
  <c r="AC100" i="4"/>
  <c r="X166" i="4"/>
  <c r="X251" i="4"/>
  <c r="X92" i="4"/>
  <c r="X255" i="4"/>
  <c r="X163" i="4"/>
  <c r="X13" i="4"/>
  <c r="X115" i="4"/>
  <c r="X103" i="4"/>
  <c r="X258" i="4"/>
  <c r="AR237" i="4"/>
  <c r="AM237" i="4"/>
  <c r="X23" i="4"/>
  <c r="X34" i="4"/>
  <c r="X9" i="4"/>
  <c r="X49" i="4"/>
  <c r="X67" i="4"/>
  <c r="X79" i="4"/>
  <c r="X93" i="4"/>
  <c r="X114" i="4"/>
  <c r="X86" i="4"/>
  <c r="X198" i="4"/>
  <c r="X41" i="4"/>
  <c r="X112" i="4"/>
  <c r="X201" i="4"/>
  <c r="X32" i="4"/>
  <c r="X82" i="4"/>
  <c r="X65" i="4"/>
  <c r="X95" i="4"/>
  <c r="X200" i="4"/>
  <c r="X113" i="4"/>
  <c r="X45" i="4"/>
  <c r="X90" i="4"/>
  <c r="X91" i="4"/>
  <c r="X58" i="4"/>
  <c r="X83" i="4"/>
  <c r="X199" i="4"/>
  <c r="X71" i="4"/>
  <c r="X197" i="4"/>
  <c r="X196" i="4"/>
  <c r="AH97" i="4"/>
  <c r="AH100" i="4"/>
  <c r="AH101" i="4"/>
  <c r="AH102" i="4"/>
  <c r="AH98" i="4"/>
  <c r="AH99" i="4"/>
  <c r="AM99" i="4"/>
  <c r="AM101" i="4"/>
  <c r="AM102" i="4"/>
  <c r="AM97" i="4"/>
  <c r="AM98" i="4"/>
  <c r="AM100" i="4"/>
  <c r="X130" i="4"/>
  <c r="X12" i="4"/>
  <c r="X254" i="4"/>
  <c r="X102" i="4"/>
  <c r="X97" i="4"/>
  <c r="X99" i="4"/>
  <c r="X100" i="4"/>
  <c r="X101" i="4"/>
  <c r="X98" i="4"/>
  <c r="AR97" i="4"/>
  <c r="AR99" i="4"/>
  <c r="AR100" i="4"/>
  <c r="AR98" i="4"/>
  <c r="AR102" i="4"/>
  <c r="AR101" i="4"/>
  <c r="X257" i="4"/>
  <c r="X78" i="4"/>
  <c r="X256" i="4"/>
  <c r="AC69" i="4"/>
  <c r="AC77" i="4"/>
  <c r="X77" i="4"/>
  <c r="X69" i="4"/>
  <c r="AC66" i="4"/>
  <c r="X66" i="4"/>
  <c r="AC74" i="4"/>
  <c r="X74" i="4"/>
  <c r="P394" i="4"/>
  <c r="AX394" i="4" s="1"/>
  <c r="P395" i="4"/>
  <c r="AX395" i="4" s="1"/>
  <c r="P391" i="4"/>
  <c r="AX391" i="4" s="1"/>
  <c r="P396" i="4"/>
  <c r="AX396" i="4" s="1"/>
  <c r="P393" i="4"/>
  <c r="AX393" i="4" s="1"/>
  <c r="P397" i="4"/>
  <c r="AX397" i="4" s="1"/>
  <c r="P390" i="4"/>
  <c r="AX390" i="4" s="1"/>
  <c r="P392" i="4"/>
  <c r="AX392"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C57" i="4"/>
  <c r="AC26" i="4"/>
  <c r="AC30" i="4"/>
  <c r="AC60" i="4"/>
  <c r="AC62" i="4"/>
  <c r="AC22" i="4"/>
  <c r="P388" i="4"/>
  <c r="E789" i="7" l="1"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AX476" i="4"/>
  <c r="AX474" i="4"/>
  <c r="AX508" i="4"/>
  <c r="AX446" i="4"/>
  <c r="AX509" i="4"/>
  <c r="AX507" i="4"/>
  <c r="E100" i="5"/>
  <c r="F100" i="5"/>
  <c r="G100" i="5" s="1"/>
  <c r="AX479" i="4"/>
  <c r="AX510" i="4"/>
  <c r="AX478" i="4"/>
  <c r="F98" i="5"/>
  <c r="G98" i="5" s="1"/>
  <c r="E98" i="5"/>
  <c r="F96" i="5"/>
  <c r="G96" i="5" s="1"/>
  <c r="E96" i="5"/>
  <c r="AX482" i="4"/>
  <c r="E97" i="5"/>
  <c r="F97" i="5"/>
  <c r="G97" i="5" s="1"/>
  <c r="E95" i="5"/>
  <c r="F95" i="5"/>
  <c r="G95" i="5" s="1"/>
  <c r="AX477" i="4"/>
  <c r="AX475" i="4"/>
  <c r="F94" i="5"/>
  <c r="G94" i="5" s="1"/>
  <c r="E94" i="5"/>
  <c r="E102" i="5"/>
  <c r="F102" i="5"/>
  <c r="G102" i="5" s="1"/>
  <c r="AX505" i="4"/>
  <c r="E93" i="5"/>
  <c r="F93" i="5"/>
  <c r="G93" i="5" s="1"/>
  <c r="E91" i="5"/>
  <c r="F91" i="5"/>
  <c r="G91" i="5" s="1"/>
  <c r="E99" i="5"/>
  <c r="F99" i="5"/>
  <c r="G99" i="5" s="1"/>
  <c r="F104" i="5"/>
  <c r="G104" i="5" s="1"/>
  <c r="E104" i="5"/>
  <c r="E92" i="5"/>
  <c r="F92" i="5"/>
  <c r="G92" i="5" s="1"/>
  <c r="AX431" i="4"/>
  <c r="E101" i="5"/>
  <c r="F101" i="5"/>
  <c r="G101" i="5" s="1"/>
  <c r="AX506" i="4"/>
  <c r="AX430" i="4"/>
  <c r="F103" i="5"/>
  <c r="G103" i="5" s="1"/>
  <c r="E103" i="5"/>
  <c r="AX256" i="4"/>
  <c r="AX45" i="4"/>
  <c r="AX58" i="4"/>
  <c r="AX237" i="4"/>
  <c r="AX23" i="4"/>
  <c r="AX388" i="4"/>
  <c r="AX83" i="4"/>
  <c r="AX67" i="4"/>
  <c r="AX114" i="4"/>
  <c r="AX257" i="4"/>
  <c r="AX198" i="4"/>
  <c r="AX135" i="4"/>
  <c r="AX133" i="4"/>
  <c r="AX65" i="4"/>
  <c r="AX95" i="4"/>
  <c r="AX91" i="4"/>
  <c r="AX258" i="4"/>
  <c r="AX69" i="4"/>
  <c r="AX49" i="4"/>
  <c r="AX79" i="4"/>
  <c r="AX147" i="4"/>
  <c r="AX32" i="4"/>
  <c r="AX385" i="4"/>
  <c r="AX100" i="4"/>
  <c r="AX92" i="4"/>
  <c r="AX37" i="4"/>
  <c r="AX166" i="4"/>
  <c r="AX19" i="4"/>
  <c r="AX41" i="4"/>
  <c r="AX113" i="4"/>
  <c r="AX97" i="4"/>
  <c r="AX130" i="4"/>
  <c r="AX200" i="4"/>
  <c r="AX253" i="4"/>
  <c r="AX252" i="4"/>
  <c r="AX254" i="4"/>
  <c r="AX196" i="4"/>
  <c r="AX199" i="4"/>
  <c r="AX43" i="4"/>
  <c r="AX102" i="4"/>
  <c r="AX17" i="4"/>
  <c r="AX251" i="4"/>
  <c r="AX74" i="4"/>
  <c r="AX66" i="4"/>
  <c r="AX71" i="4"/>
  <c r="AX82" i="4"/>
  <c r="AX134" i="4"/>
  <c r="AX12" i="4"/>
  <c r="AX86" i="4"/>
  <c r="AX115" i="4"/>
  <c r="AX98" i="4"/>
  <c r="AX255" i="4"/>
  <c r="AX90" i="4"/>
  <c r="AX103" i="4"/>
  <c r="AX101" i="4"/>
  <c r="AX13" i="4"/>
  <c r="AX9" i="4"/>
  <c r="AX146" i="4"/>
  <c r="AX163" i="4"/>
  <c r="AX197" i="4"/>
  <c r="AX148" i="4"/>
  <c r="AX77" i="4"/>
  <c r="AX201" i="4"/>
  <c r="AX34" i="4"/>
  <c r="AX78" i="4"/>
  <c r="AX93" i="4"/>
  <c r="AX112" i="4"/>
  <c r="AX99" i="4"/>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W496" i="4" s="1"/>
  <c r="S498" i="4"/>
  <c r="AW498" i="4" s="1"/>
  <c r="S495" i="4"/>
  <c r="AW495" i="4" s="1"/>
  <c r="S499" i="4"/>
  <c r="AW499" i="4" s="1"/>
  <c r="S497" i="4"/>
  <c r="AW497" i="4" s="1"/>
  <c r="S500" i="4"/>
  <c r="AW500" i="4" s="1"/>
  <c r="S504" i="4"/>
  <c r="AW504" i="4" s="1"/>
  <c r="S503" i="4"/>
  <c r="AW503" i="4" s="1"/>
  <c r="AC24" i="4"/>
  <c r="AC25" i="4"/>
  <c r="AC33" i="4"/>
  <c r="P334" i="4"/>
  <c r="P24" i="4"/>
  <c r="P304" i="4"/>
  <c r="P136" i="4"/>
  <c r="P384" i="4"/>
  <c r="AX384" i="4" s="1"/>
  <c r="P387" i="4"/>
  <c r="AX387" i="4" s="1"/>
  <c r="AC27" i="4"/>
  <c r="AC36" i="4"/>
  <c r="P386" i="4"/>
  <c r="AX386" i="4" s="1"/>
  <c r="X22" i="4"/>
  <c r="AX22" i="4" s="1"/>
  <c r="X24" i="4"/>
  <c r="X64" i="4"/>
  <c r="AC63" i="4"/>
  <c r="X25" i="4"/>
  <c r="P55" i="4"/>
  <c r="X63" i="4"/>
  <c r="AC21" i="4"/>
  <c r="P306" i="4"/>
  <c r="P56" i="4"/>
  <c r="P408" i="4"/>
  <c r="AX408" i="4" s="1"/>
  <c r="P203" i="4"/>
  <c r="X27" i="4"/>
  <c r="P407" i="4"/>
  <c r="AX407" i="4" s="1"/>
  <c r="P406" i="4"/>
  <c r="AX406" i="4" s="1"/>
  <c r="P409" i="4"/>
  <c r="AX409" i="4" s="1"/>
  <c r="P278" i="4"/>
  <c r="X150" i="4"/>
  <c r="X151" i="4"/>
  <c r="X149" i="4"/>
  <c r="P410" i="4"/>
  <c r="AX410" i="4" s="1"/>
  <c r="X61" i="4"/>
  <c r="P389" i="4"/>
  <c r="AX389" i="4" s="1"/>
  <c r="P411" i="4"/>
  <c r="AX411" i="4" s="1"/>
  <c r="X21" i="4"/>
  <c r="AC61" i="4"/>
  <c r="AC64" i="4"/>
  <c r="E591" i="7" a="1"/>
  <c r="E591" i="7" s="1"/>
  <c r="E594" i="7" a="1"/>
  <c r="E594" i="7" s="1"/>
  <c r="E596" i="7" a="1"/>
  <c r="E596" i="7" s="1"/>
  <c r="E595" i="7" a="1"/>
  <c r="E595" i="7" s="1"/>
  <c r="E592" i="7" a="1"/>
  <c r="E592" i="7" s="1"/>
  <c r="E593" i="7" a="1"/>
  <c r="E593" i="7" s="1"/>
  <c r="E597" i="7" a="1"/>
  <c r="E597" i="7" s="1"/>
  <c r="E587" i="7" a="1"/>
  <c r="E587" i="7" s="1"/>
  <c r="E588" i="7" a="1"/>
  <c r="E588" i="7" s="1"/>
  <c r="P27" i="4"/>
  <c r="P25" i="4"/>
  <c r="P356" i="4"/>
  <c r="AX356" i="4" s="1"/>
  <c r="P357" i="4"/>
  <c r="AX357" i="4" s="1"/>
  <c r="P187" i="4"/>
  <c r="P188" i="4"/>
  <c r="P64" i="4"/>
  <c r="P355" i="4"/>
  <c r="AX355" i="4" s="1"/>
  <c r="P63" i="4"/>
  <c r="P204" i="4"/>
  <c r="P202" i="4"/>
  <c r="P186" i="4"/>
  <c r="P175"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W454" i="4" s="1"/>
  <c r="S453" i="4"/>
  <c r="AW453" i="4" s="1"/>
  <c r="S451" i="4"/>
  <c r="AW451" i="4" s="1"/>
  <c r="S472" i="4"/>
  <c r="AW472" i="4" s="1"/>
  <c r="S456" i="4"/>
  <c r="AW456" i="4" s="1"/>
  <c r="S473" i="4"/>
  <c r="AW473" i="4" s="1"/>
  <c r="S455" i="4"/>
  <c r="AW455" i="4" s="1"/>
  <c r="S452" i="4"/>
  <c r="AW452" i="4" s="1"/>
  <c r="X33" i="4"/>
  <c r="X62" i="4"/>
  <c r="AX62" i="4" s="1"/>
  <c r="AC204" i="4"/>
  <c r="X204" i="4"/>
  <c r="AC202" i="4"/>
  <c r="X202" i="4"/>
  <c r="AC304" i="4"/>
  <c r="X304" i="4"/>
  <c r="AC136" i="4"/>
  <c r="X26" i="4"/>
  <c r="AX26" i="4" s="1"/>
  <c r="P189" i="4"/>
  <c r="AC189" i="4"/>
  <c r="X189" i="4"/>
  <c r="AC186" i="4"/>
  <c r="X186" i="4"/>
  <c r="AC175" i="4"/>
  <c r="X175" i="4"/>
  <c r="AC56" i="4"/>
  <c r="X56" i="4"/>
  <c r="AC306" i="4"/>
  <c r="X306" i="4"/>
  <c r="P277" i="4"/>
  <c r="AC277" i="4"/>
  <c r="X277" i="4"/>
  <c r="P174" i="4"/>
  <c r="AC174" i="4"/>
  <c r="X174" i="4"/>
  <c r="AC334" i="4"/>
  <c r="X334" i="4"/>
  <c r="P335" i="4"/>
  <c r="AC335" i="4"/>
  <c r="P305" i="4"/>
  <c r="AC305" i="4"/>
  <c r="X305" i="4"/>
  <c r="AC203" i="4"/>
  <c r="X203" i="4"/>
  <c r="P276" i="4"/>
  <c r="AC276" i="4"/>
  <c r="X36" i="4"/>
  <c r="AC188" i="4"/>
  <c r="X188" i="4"/>
  <c r="AC187" i="4"/>
  <c r="X187" i="4"/>
  <c r="P129" i="4"/>
  <c r="AC129" i="4"/>
  <c r="X129" i="4"/>
  <c r="AC55" i="4"/>
  <c r="X55" i="4"/>
  <c r="P333" i="4"/>
  <c r="AC333" i="4"/>
  <c r="X333" i="4"/>
  <c r="AC278" i="4"/>
  <c r="X278" i="4"/>
  <c r="X60" i="4"/>
  <c r="AX60" i="4" s="1"/>
  <c r="X30" i="4"/>
  <c r="AX30" i="4" s="1"/>
  <c r="E589" i="7" a="1"/>
  <c r="E589" i="7" s="1"/>
  <c r="E293" i="7" a="1"/>
  <c r="E293" i="7" s="1"/>
  <c r="E565" i="7" a="1"/>
  <c r="E565" i="7" s="1"/>
  <c r="E558" i="7" a="1"/>
  <c r="E558" i="7" s="1"/>
  <c r="E563" i="7" a="1"/>
  <c r="E563" i="7" s="1"/>
  <c r="E559" i="7" a="1"/>
  <c r="E559" i="7" s="1"/>
  <c r="E564" i="7" a="1"/>
  <c r="E564" i="7" s="1"/>
  <c r="E562" i="7" a="1"/>
  <c r="E562" i="7" s="1"/>
  <c r="S414" i="4"/>
  <c r="S412" i="4"/>
  <c r="S418" i="4"/>
  <c r="S419" i="4"/>
  <c r="S415" i="4"/>
  <c r="S413" i="4"/>
  <c r="S417" i="4"/>
  <c r="S416" i="4"/>
  <c r="S140" i="4"/>
  <c r="S141" i="4"/>
  <c r="S343" i="4"/>
  <c r="S255" i="4"/>
  <c r="S100" i="4"/>
  <c r="S252" i="4"/>
  <c r="S346" i="4"/>
  <c r="S298" i="4"/>
  <c r="S132" i="4"/>
  <c r="S224" i="4"/>
  <c r="S261" i="4"/>
  <c r="S53" i="4"/>
  <c r="S405" i="4"/>
  <c r="S382" i="4"/>
  <c r="S135" i="4"/>
  <c r="S315" i="4"/>
  <c r="S12" i="4"/>
  <c r="S192" i="4"/>
  <c r="S73" i="4"/>
  <c r="S350" i="4"/>
  <c r="S253" i="4"/>
  <c r="S292" i="4"/>
  <c r="S120" i="4"/>
  <c r="S146" i="4"/>
  <c r="S145" i="4"/>
  <c r="S54" i="4"/>
  <c r="S336" i="4"/>
  <c r="S13" i="4"/>
  <c r="S101" i="4"/>
  <c r="S37" i="4"/>
  <c r="S344" i="4"/>
  <c r="S297" i="4"/>
  <c r="S233" i="4"/>
  <c r="S257" i="4"/>
  <c r="S160" i="4"/>
  <c r="S399" i="4"/>
  <c r="S288" i="4"/>
  <c r="S115" i="4"/>
  <c r="S310" i="4"/>
  <c r="S316" i="4"/>
  <c r="S195" i="4"/>
  <c r="S236" i="4"/>
  <c r="S345" i="4"/>
  <c r="S222" i="4"/>
  <c r="S293" i="4"/>
  <c r="S125" i="4"/>
  <c r="S138" i="4"/>
  <c r="S265" i="4"/>
  <c r="S342" i="4"/>
  <c r="S226" i="4"/>
  <c r="S102" i="4"/>
  <c r="S215" i="4"/>
  <c r="S286" i="4"/>
  <c r="S35" i="4"/>
  <c r="S379" i="4"/>
  <c r="S78" i="4"/>
  <c r="S119" i="4"/>
  <c r="S162" i="4"/>
  <c r="S400" i="4"/>
  <c r="S289" i="4"/>
  <c r="S103" i="4"/>
  <c r="S319" i="4"/>
  <c r="S317" i="4"/>
  <c r="S266" i="4"/>
  <c r="S351" i="4"/>
  <c r="S43" i="4"/>
  <c r="S294" i="4"/>
  <c r="S117" i="4"/>
  <c r="S143" i="4"/>
  <c r="S234" i="4"/>
  <c r="S338" i="4"/>
  <c r="S163" i="4"/>
  <c r="S251" i="4"/>
  <c r="S216" i="4"/>
  <c r="S284" i="4"/>
  <c r="S85" i="4"/>
  <c r="S376" i="4"/>
  <c r="S122" i="4"/>
  <c r="S231" i="4"/>
  <c r="S404" i="4"/>
  <c r="S290" i="4"/>
  <c r="S229" i="4"/>
  <c r="S320" i="4"/>
  <c r="S311" i="4"/>
  <c r="S105" i="4"/>
  <c r="S349" i="4"/>
  <c r="S17" i="4"/>
  <c r="S291" i="4"/>
  <c r="S148" i="4"/>
  <c r="S144" i="4"/>
  <c r="S28" i="4"/>
  <c r="S337" i="4"/>
  <c r="S221" i="4"/>
  <c r="S166" i="4"/>
  <c r="S212" i="4"/>
  <c r="S285" i="4"/>
  <c r="S262" i="4"/>
  <c r="S377" i="4"/>
  <c r="S123" i="4"/>
  <c r="S158" i="4"/>
  <c r="S398" i="4"/>
  <c r="S295" i="4"/>
  <c r="S258" i="4"/>
  <c r="S312" i="4"/>
  <c r="S314" i="4"/>
  <c r="S157" i="4"/>
  <c r="S299" i="4"/>
  <c r="S161" i="4"/>
  <c r="S217" i="4"/>
  <c r="S131" i="4"/>
  <c r="S121" i="4"/>
  <c r="S137" i="4"/>
  <c r="S339" i="4"/>
  <c r="S92" i="4"/>
  <c r="S97" i="4"/>
  <c r="S214" i="4"/>
  <c r="S283" i="4"/>
  <c r="S230" i="4"/>
  <c r="S378" i="4"/>
  <c r="S232" i="4"/>
  <c r="S104" i="4"/>
  <c r="S401" i="4"/>
  <c r="S381" i="4"/>
  <c r="S133" i="4"/>
  <c r="S321" i="4"/>
  <c r="S130" i="4"/>
  <c r="S167" i="4"/>
  <c r="S300" i="4"/>
  <c r="S164" i="4"/>
  <c r="S218" i="4"/>
  <c r="S259" i="4"/>
  <c r="S118" i="4"/>
  <c r="S340" i="4"/>
  <c r="S98" i="4"/>
  <c r="S223" i="4"/>
  <c r="S347" i="4"/>
  <c r="S302" i="4"/>
  <c r="S264" i="4"/>
  <c r="S59" i="4"/>
  <c r="S3" i="4"/>
  <c r="T3" i="4" s="1"/>
  <c r="S402" i="4"/>
  <c r="S383" i="4"/>
  <c r="S134" i="4"/>
  <c r="S318" i="4"/>
  <c r="S254" i="4"/>
  <c r="S193" i="4"/>
  <c r="S155" i="4"/>
  <c r="S301" i="4"/>
  <c r="S139" i="4"/>
  <c r="S213" i="4"/>
  <c r="S227" i="4"/>
  <c r="S124" i="4"/>
  <c r="S142" i="4"/>
  <c r="S341" i="4"/>
  <c r="S99" i="4"/>
  <c r="S19" i="4"/>
  <c r="S348" i="4"/>
  <c r="S296" i="4"/>
  <c r="S263" i="4"/>
  <c r="S256" i="4"/>
  <c r="S84" i="4"/>
  <c r="S235" i="4"/>
  <c r="S403" i="4"/>
  <c r="S380" i="4"/>
  <c r="S228" i="4"/>
  <c r="S313" i="4"/>
  <c r="S225" i="4"/>
  <c r="S194" i="4"/>
  <c r="S219" i="4"/>
  <c r="S260" i="4"/>
  <c r="S147" i="4"/>
  <c r="S156" i="4"/>
  <c r="S303" i="4"/>
  <c r="S165" i="4"/>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X33" i="4" l="1"/>
  <c r="AX64" i="4"/>
  <c r="AX36" i="4"/>
  <c r="AX63" i="4"/>
  <c r="AX25" i="4"/>
  <c r="AX61" i="4"/>
  <c r="AX277" i="4"/>
  <c r="AX186" i="4"/>
  <c r="AX202" i="4"/>
  <c r="AX204" i="4"/>
  <c r="AX21" i="4"/>
  <c r="T212" i="4"/>
  <c r="AW212" i="4"/>
  <c r="T231" i="4"/>
  <c r="AW231" i="4"/>
  <c r="T317" i="4"/>
  <c r="AW317" i="4"/>
  <c r="T138" i="4"/>
  <c r="AW138" i="4"/>
  <c r="T344" i="4"/>
  <c r="AW344" i="4"/>
  <c r="T135" i="4"/>
  <c r="AW135" i="4"/>
  <c r="T417" i="4"/>
  <c r="AW417" i="4"/>
  <c r="AX27" i="4"/>
  <c r="T155" i="4"/>
  <c r="AW155" i="4"/>
  <c r="T84" i="4"/>
  <c r="AW84" i="4"/>
  <c r="T137" i="4"/>
  <c r="AW137" i="4"/>
  <c r="T134" i="4"/>
  <c r="AW134" i="4"/>
  <c r="T167" i="4"/>
  <c r="AW167" i="4"/>
  <c r="T121" i="4"/>
  <c r="AW121" i="4"/>
  <c r="T165" i="4"/>
  <c r="AW165" i="4"/>
  <c r="T296" i="4"/>
  <c r="AW296" i="4"/>
  <c r="T383" i="4"/>
  <c r="AW383" i="4"/>
  <c r="T130" i="4"/>
  <c r="AW130" i="4"/>
  <c r="T131" i="4"/>
  <c r="AW131" i="4"/>
  <c r="T166" i="4"/>
  <c r="AW166" i="4"/>
  <c r="T122" i="4"/>
  <c r="AW122" i="4"/>
  <c r="T319" i="4"/>
  <c r="AW319" i="4"/>
  <c r="T125" i="4"/>
  <c r="AW125" i="4"/>
  <c r="T37" i="4"/>
  <c r="AW37" i="4"/>
  <c r="T382" i="4"/>
  <c r="AW382" i="4"/>
  <c r="T413" i="4"/>
  <c r="AW413" i="4"/>
  <c r="T221" i="4"/>
  <c r="AW221" i="4"/>
  <c r="T376" i="4"/>
  <c r="AW376" i="4"/>
  <c r="T103" i="4"/>
  <c r="AW103" i="4"/>
  <c r="T293" i="4"/>
  <c r="AW293" i="4"/>
  <c r="T101" i="4"/>
  <c r="AW101" i="4"/>
  <c r="T405" i="4"/>
  <c r="AW405" i="4"/>
  <c r="T415" i="4"/>
  <c r="AW415" i="4"/>
  <c r="T118" i="4"/>
  <c r="AW118" i="4"/>
  <c r="T92" i="4"/>
  <c r="AW92" i="4"/>
  <c r="T300" i="4"/>
  <c r="AW300" i="4"/>
  <c r="T303" i="4"/>
  <c r="AW303" i="4"/>
  <c r="T402" i="4"/>
  <c r="AW402" i="4"/>
  <c r="T217" i="4"/>
  <c r="AW217" i="4"/>
  <c r="T156" i="4"/>
  <c r="AW156" i="4"/>
  <c r="T19" i="4"/>
  <c r="AW19" i="4"/>
  <c r="T133" i="4"/>
  <c r="AW133" i="4"/>
  <c r="T161" i="4"/>
  <c r="AW161" i="4"/>
  <c r="T337" i="4"/>
  <c r="AW337" i="4"/>
  <c r="T85" i="4"/>
  <c r="AW85" i="4"/>
  <c r="T289" i="4"/>
  <c r="AW289" i="4"/>
  <c r="T222" i="4"/>
  <c r="AW222" i="4"/>
  <c r="T13" i="4"/>
  <c r="AW13" i="4"/>
  <c r="T53" i="4"/>
  <c r="AW53" i="4"/>
  <c r="T419" i="4"/>
  <c r="AW419" i="4"/>
  <c r="T214" i="4"/>
  <c r="AW214" i="4"/>
  <c r="T377" i="4"/>
  <c r="AW377" i="4"/>
  <c r="T256" i="4"/>
  <c r="AW256" i="4"/>
  <c r="T263" i="4"/>
  <c r="AW263" i="4"/>
  <c r="T348" i="4"/>
  <c r="AW348" i="4"/>
  <c r="T321" i="4"/>
  <c r="AW321" i="4"/>
  <c r="T147" i="4"/>
  <c r="AW147" i="4"/>
  <c r="T99" i="4"/>
  <c r="AW99" i="4"/>
  <c r="T59" i="4"/>
  <c r="AW59" i="4"/>
  <c r="T381" i="4"/>
  <c r="AW381" i="4"/>
  <c r="T299" i="4"/>
  <c r="AW299" i="4"/>
  <c r="T28" i="4"/>
  <c r="AW28" i="4"/>
  <c r="T284" i="4"/>
  <c r="AW284" i="4"/>
  <c r="T400" i="4"/>
  <c r="AW400" i="4"/>
  <c r="T345" i="4"/>
  <c r="AW345" i="4"/>
  <c r="T336" i="4"/>
  <c r="AW336" i="4"/>
  <c r="T261" i="4"/>
  <c r="AW261" i="4"/>
  <c r="T418" i="4"/>
  <c r="AW418" i="4"/>
  <c r="AX175" i="4"/>
  <c r="AX278" i="4"/>
  <c r="T380" i="4"/>
  <c r="AW380" i="4"/>
  <c r="T218" i="4"/>
  <c r="AW218" i="4"/>
  <c r="T341" i="4"/>
  <c r="AW341" i="4"/>
  <c r="T144" i="4"/>
  <c r="AW144" i="4"/>
  <c r="T54" i="4"/>
  <c r="AW54" i="4"/>
  <c r="T224" i="4"/>
  <c r="AW224" i="4"/>
  <c r="T412" i="4"/>
  <c r="AW412" i="4"/>
  <c r="T301" i="4"/>
  <c r="AW301" i="4"/>
  <c r="T235" i="4"/>
  <c r="AW235" i="4"/>
  <c r="T164" i="4"/>
  <c r="AW164" i="4"/>
  <c r="T157" i="4"/>
  <c r="AW157" i="4"/>
  <c r="T219" i="4"/>
  <c r="AW219" i="4"/>
  <c r="T142" i="4"/>
  <c r="AW142" i="4"/>
  <c r="T302" i="4"/>
  <c r="AW302" i="4"/>
  <c r="T104" i="4"/>
  <c r="AW104" i="4"/>
  <c r="T314" i="4"/>
  <c r="AW314" i="4"/>
  <c r="T148" i="4"/>
  <c r="AW148" i="4"/>
  <c r="T251" i="4"/>
  <c r="AW251" i="4"/>
  <c r="T119" i="4"/>
  <c r="AW119" i="4"/>
  <c r="T195" i="4"/>
  <c r="AW195" i="4"/>
  <c r="T145" i="4"/>
  <c r="AW145" i="4"/>
  <c r="T132" i="4"/>
  <c r="AW132" i="4"/>
  <c r="T414" i="4"/>
  <c r="AW414" i="4"/>
  <c r="AX333" i="4"/>
  <c r="T403" i="4"/>
  <c r="AW403" i="4"/>
  <c r="T229" i="4"/>
  <c r="AW229" i="4"/>
  <c r="T401" i="4"/>
  <c r="AW401" i="4"/>
  <c r="T194" i="4"/>
  <c r="AW194" i="4"/>
  <c r="T124" i="4"/>
  <c r="AW124" i="4"/>
  <c r="T347" i="4"/>
  <c r="AW347" i="4"/>
  <c r="T232" i="4"/>
  <c r="AW232" i="4"/>
  <c r="T312" i="4"/>
  <c r="AW312" i="4"/>
  <c r="T291" i="4"/>
  <c r="AW291" i="4"/>
  <c r="T163" i="4"/>
  <c r="AW163" i="4"/>
  <c r="T78" i="4"/>
  <c r="AW78" i="4"/>
  <c r="T316" i="4"/>
  <c r="AW316" i="4"/>
  <c r="T146" i="4"/>
  <c r="AW146" i="4"/>
  <c r="T298" i="4"/>
  <c r="AW298" i="4"/>
  <c r="AX305" i="4"/>
  <c r="T193" i="4"/>
  <c r="AW193" i="4"/>
  <c r="T318" i="4"/>
  <c r="AW318" i="4"/>
  <c r="T216" i="4"/>
  <c r="AW216" i="4"/>
  <c r="T225" i="4"/>
  <c r="AW225" i="4"/>
  <c r="T223" i="4"/>
  <c r="AW223" i="4"/>
  <c r="T378" i="4"/>
  <c r="AW378" i="4"/>
  <c r="T258" i="4"/>
  <c r="AW258" i="4"/>
  <c r="T17" i="4"/>
  <c r="AW17" i="4"/>
  <c r="T338" i="4"/>
  <c r="AW338" i="4"/>
  <c r="T379" i="4"/>
  <c r="AW379" i="4"/>
  <c r="T310" i="4"/>
  <c r="AW310" i="4"/>
  <c r="T120" i="4"/>
  <c r="AW120" i="4"/>
  <c r="T346" i="4"/>
  <c r="AW346" i="4"/>
  <c r="T259" i="4"/>
  <c r="AW259" i="4"/>
  <c r="T339" i="4"/>
  <c r="AW339" i="4"/>
  <c r="T264" i="4"/>
  <c r="AW264" i="4"/>
  <c r="T162" i="4"/>
  <c r="AW162" i="4"/>
  <c r="T227" i="4"/>
  <c r="AW227" i="4"/>
  <c r="T313" i="4"/>
  <c r="AW313" i="4"/>
  <c r="T213" i="4"/>
  <c r="AW213" i="4"/>
  <c r="T98" i="4"/>
  <c r="AW98" i="4"/>
  <c r="T230" i="4"/>
  <c r="AW230" i="4"/>
  <c r="T295" i="4"/>
  <c r="AW295" i="4"/>
  <c r="T349" i="4"/>
  <c r="AW349" i="4"/>
  <c r="T234" i="4"/>
  <c r="AW234" i="4"/>
  <c r="T35" i="4"/>
  <c r="AW35" i="4"/>
  <c r="T115" i="4"/>
  <c r="AW115" i="4"/>
  <c r="T292" i="4"/>
  <c r="AW292" i="4"/>
  <c r="T252" i="4"/>
  <c r="AW252" i="4"/>
  <c r="AX203" i="4"/>
  <c r="T97" i="4"/>
  <c r="AW97" i="4"/>
  <c r="T254" i="4"/>
  <c r="AW254" i="4"/>
  <c r="T260" i="4"/>
  <c r="AW260" i="4"/>
  <c r="T236" i="4"/>
  <c r="AW236" i="4"/>
  <c r="T228" i="4"/>
  <c r="AW228" i="4"/>
  <c r="T139" i="4"/>
  <c r="AW139" i="4"/>
  <c r="T340" i="4"/>
  <c r="AW340" i="4"/>
  <c r="T283" i="4"/>
  <c r="AW283" i="4"/>
  <c r="T398" i="4"/>
  <c r="AW398" i="4"/>
  <c r="T105" i="4"/>
  <c r="AW105" i="4"/>
  <c r="T143" i="4"/>
  <c r="AW143" i="4"/>
  <c r="T286" i="4"/>
  <c r="AW286" i="4"/>
  <c r="T288" i="4"/>
  <c r="AW288" i="4"/>
  <c r="T253" i="4"/>
  <c r="AW253" i="4"/>
  <c r="T100" i="4"/>
  <c r="AW100" i="4"/>
  <c r="T158" i="4"/>
  <c r="AW158" i="4"/>
  <c r="T311" i="4"/>
  <c r="AW311" i="4"/>
  <c r="T117" i="4"/>
  <c r="AW117" i="4"/>
  <c r="T215" i="4"/>
  <c r="AW215" i="4"/>
  <c r="T399" i="4"/>
  <c r="AW399" i="4"/>
  <c r="T350" i="4"/>
  <c r="AW350" i="4"/>
  <c r="T255" i="4"/>
  <c r="AW255" i="4"/>
  <c r="AX129" i="4"/>
  <c r="AX188" i="4"/>
  <c r="AX56" i="4"/>
  <c r="AX304" i="4"/>
  <c r="T123" i="4"/>
  <c r="AW123" i="4"/>
  <c r="T320" i="4"/>
  <c r="AW320" i="4"/>
  <c r="T294" i="4"/>
  <c r="AW294" i="4"/>
  <c r="T102" i="4"/>
  <c r="AW102" i="4"/>
  <c r="T160" i="4"/>
  <c r="AW160" i="4"/>
  <c r="T73" i="4"/>
  <c r="AW73" i="4"/>
  <c r="T343" i="4"/>
  <c r="AW343" i="4"/>
  <c r="AX189" i="4"/>
  <c r="AX187" i="4"/>
  <c r="AX306" i="4"/>
  <c r="AX24" i="4"/>
  <c r="T43" i="4"/>
  <c r="AW43" i="4"/>
  <c r="T226" i="4"/>
  <c r="AW226" i="4"/>
  <c r="T257" i="4"/>
  <c r="AW257" i="4"/>
  <c r="T192" i="4"/>
  <c r="AW192" i="4"/>
  <c r="T141" i="4"/>
  <c r="AW141" i="4"/>
  <c r="AX334" i="4"/>
  <c r="T262" i="4"/>
  <c r="AW262" i="4"/>
  <c r="T290" i="4"/>
  <c r="AW290" i="4"/>
  <c r="T351" i="4"/>
  <c r="AW351" i="4"/>
  <c r="T342" i="4"/>
  <c r="AW342" i="4"/>
  <c r="T233" i="4"/>
  <c r="AW233" i="4"/>
  <c r="T12" i="4"/>
  <c r="AW12" i="4"/>
  <c r="T140" i="4"/>
  <c r="AW140" i="4"/>
  <c r="AX174" i="4"/>
  <c r="T285" i="4"/>
  <c r="AW285" i="4"/>
  <c r="T404" i="4"/>
  <c r="AW404" i="4"/>
  <c r="T266" i="4"/>
  <c r="AW266" i="4"/>
  <c r="T265" i="4"/>
  <c r="AW265" i="4"/>
  <c r="T297" i="4"/>
  <c r="AW297" i="4"/>
  <c r="T315" i="4"/>
  <c r="AW315" i="4"/>
  <c r="T416" i="4"/>
  <c r="AW416" i="4"/>
  <c r="AX55" i="4"/>
  <c r="T503" i="4"/>
  <c r="T504" i="4"/>
  <c r="T500" i="4"/>
  <c r="T497" i="4"/>
  <c r="T499" i="4"/>
  <c r="T495" i="4"/>
  <c r="T498" i="4"/>
  <c r="T496" i="4"/>
  <c r="X57" i="4"/>
  <c r="AX57" i="4" s="1"/>
  <c r="P149" i="4"/>
  <c r="AX149" i="4" s="1"/>
  <c r="P151" i="4"/>
  <c r="AX151" i="4" s="1"/>
  <c r="P150" i="4"/>
  <c r="AX150" i="4" s="1"/>
  <c r="T455" i="4"/>
  <c r="T473" i="4"/>
  <c r="T456" i="4"/>
  <c r="T452" i="4"/>
  <c r="T472" i="4"/>
  <c r="T451" i="4"/>
  <c r="T453" i="4"/>
  <c r="T454" i="4"/>
  <c r="X335" i="4"/>
  <c r="AX335" i="4" s="1"/>
  <c r="X276" i="4"/>
  <c r="AX276" i="4" s="1"/>
  <c r="X136" i="4"/>
  <c r="AX136" i="4" s="1"/>
  <c r="I632" i="7"/>
  <c r="H632" i="7"/>
  <c r="S64" i="4" s="1"/>
  <c r="S515" i="4" l="1"/>
  <c r="S513" i="4"/>
  <c r="S518" i="4"/>
  <c r="S508" i="4"/>
  <c r="S510" i="4"/>
  <c r="S505" i="4"/>
  <c r="S506" i="4"/>
  <c r="S509" i="4"/>
  <c r="S507" i="4"/>
  <c r="S511" i="4"/>
  <c r="S516" i="4"/>
  <c r="S517" i="4"/>
  <c r="S514" i="4"/>
  <c r="S512" i="4"/>
  <c r="S355" i="4"/>
  <c r="AW355" i="4" s="1"/>
  <c r="T64" i="4"/>
  <c r="AW64" i="4"/>
  <c r="S481" i="4"/>
  <c r="AW481" i="4" s="1"/>
  <c r="S474" i="4"/>
  <c r="AW474" i="4" s="1"/>
  <c r="S475" i="4"/>
  <c r="AW475" i="4" s="1"/>
  <c r="S476" i="4"/>
  <c r="AW476" i="4" s="1"/>
  <c r="S477" i="4"/>
  <c r="AW477" i="4" s="1"/>
  <c r="S129" i="4"/>
  <c r="S485" i="4"/>
  <c r="AW485" i="4" s="1"/>
  <c r="S494" i="4"/>
  <c r="AW494" i="4" s="1"/>
  <c r="S489" i="4"/>
  <c r="AW489" i="4" s="1"/>
  <c r="S483" i="4"/>
  <c r="AW483" i="4" s="1"/>
  <c r="S490" i="4"/>
  <c r="AW490" i="4" s="1"/>
  <c r="S478" i="4"/>
  <c r="AW478" i="4" s="1"/>
  <c r="S486" i="4"/>
  <c r="AW486" i="4" s="1"/>
  <c r="S480" i="4"/>
  <c r="AW480" i="4" s="1"/>
  <c r="S487" i="4"/>
  <c r="AW487" i="4" s="1"/>
  <c r="S482" i="4"/>
  <c r="AW482" i="4" s="1"/>
  <c r="S484" i="4"/>
  <c r="AW484" i="4" s="1"/>
  <c r="S488" i="4"/>
  <c r="AW488" i="4" s="1"/>
  <c r="S493" i="4"/>
  <c r="AW493" i="4" s="1"/>
  <c r="S491" i="4"/>
  <c r="AW491" i="4" s="1"/>
  <c r="S479" i="4"/>
  <c r="AW479" i="4" s="1"/>
  <c r="S492" i="4"/>
  <c r="AW492" i="4" s="1"/>
  <c r="S25" i="4"/>
  <c r="S390" i="4"/>
  <c r="S397" i="4"/>
  <c r="S391" i="4"/>
  <c r="S305" i="4"/>
  <c r="S56" i="4"/>
  <c r="S203" i="4"/>
  <c r="S434" i="4"/>
  <c r="AW434" i="4" s="1"/>
  <c r="S429" i="4"/>
  <c r="AW429" i="4" s="1"/>
  <c r="S77" i="4"/>
  <c r="S69" i="4"/>
  <c r="S48" i="4"/>
  <c r="S44" i="4"/>
  <c r="S159" i="4"/>
  <c r="S242" i="4"/>
  <c r="S72" i="4"/>
  <c r="S62" i="4"/>
  <c r="S246" i="4"/>
  <c r="S14" i="4"/>
  <c r="S126" i="4"/>
  <c r="S87" i="4"/>
  <c r="S10" i="4"/>
  <c r="S435" i="4"/>
  <c r="AW435" i="4" s="1"/>
  <c r="S81" i="4"/>
  <c r="S237" i="4"/>
  <c r="S245" i="4"/>
  <c r="S373" i="4"/>
  <c r="S267" i="4"/>
  <c r="S16" i="4"/>
  <c r="S352" i="4"/>
  <c r="S439" i="4"/>
  <c r="AW439" i="4" s="1"/>
  <c r="S374" i="4"/>
  <c r="S358" i="4"/>
  <c r="S375" i="4"/>
  <c r="S359" i="4"/>
  <c r="S370" i="4"/>
  <c r="S361" i="4"/>
  <c r="S371" i="4"/>
  <c r="S362" i="4"/>
  <c r="S184" i="4"/>
  <c r="S185" i="4"/>
  <c r="S433" i="4"/>
  <c r="AW433" i="4" s="1"/>
  <c r="S22" i="4"/>
  <c r="S76" i="4"/>
  <c r="S11" i="4"/>
  <c r="S108" i="4"/>
  <c r="S68" i="4"/>
  <c r="S32" i="4"/>
  <c r="S174" i="4"/>
  <c r="S275" i="4"/>
  <c r="S440" i="4"/>
  <c r="T440" i="4" s="1"/>
  <c r="S363" i="4"/>
  <c r="S170" i="4"/>
  <c r="S190" i="4"/>
  <c r="S209" i="4"/>
  <c r="S191" i="4"/>
  <c r="S208" i="4"/>
  <c r="S250" i="4"/>
  <c r="S210" i="4"/>
  <c r="S116" i="4"/>
  <c r="S360" i="4"/>
  <c r="S372" i="4"/>
  <c r="S153" i="4"/>
  <c r="S82" i="4"/>
  <c r="S239" i="4"/>
  <c r="S431" i="4"/>
  <c r="AW431" i="4" s="1"/>
  <c r="S154" i="4"/>
  <c r="S169" i="4"/>
  <c r="S168" i="4"/>
  <c r="S388" i="4"/>
  <c r="S396" i="4"/>
  <c r="S384" i="4"/>
  <c r="S152" i="4"/>
  <c r="S4" i="4"/>
  <c r="S211" i="4"/>
  <c r="S189" i="4"/>
  <c r="S327" i="4"/>
  <c r="S325" i="4"/>
  <c r="S180" i="4"/>
  <c r="S6" i="4"/>
  <c r="S178" i="4"/>
  <c r="S128" i="4"/>
  <c r="S57" i="4"/>
  <c r="S45" i="4"/>
  <c r="S86" i="4"/>
  <c r="S112" i="4"/>
  <c r="S93" i="4"/>
  <c r="S334" i="4"/>
  <c r="S407" i="4"/>
  <c r="S367" i="4"/>
  <c r="S58" i="4"/>
  <c r="S95" i="4"/>
  <c r="S79" i="4"/>
  <c r="S171" i="4"/>
  <c r="S15" i="4"/>
  <c r="S369" i="4"/>
  <c r="S197" i="4"/>
  <c r="S240" i="4"/>
  <c r="S111" i="4"/>
  <c r="S436" i="4"/>
  <c r="AW436" i="4" s="1"/>
  <c r="S7" i="4"/>
  <c r="S182" i="4"/>
  <c r="S70" i="4"/>
  <c r="S322" i="4"/>
  <c r="S269" i="4"/>
  <c r="S323" i="4"/>
  <c r="S270" i="4"/>
  <c r="S395" i="4"/>
  <c r="S8" i="4"/>
  <c r="S385" i="4"/>
  <c r="S268" i="4"/>
  <c r="S271" i="4"/>
  <c r="S136" i="4"/>
  <c r="S26" i="4"/>
  <c r="S66" i="4"/>
  <c r="S5" i="4"/>
  <c r="S94" i="4"/>
  <c r="S20" i="4"/>
  <c r="S29" i="4"/>
  <c r="S49" i="4"/>
  <c r="S421" i="4"/>
  <c r="AW421" i="4" s="1"/>
  <c r="S428" i="4"/>
  <c r="AW428" i="4" s="1"/>
  <c r="S326" i="4"/>
  <c r="S272" i="4"/>
  <c r="S183" i="4"/>
  <c r="S50" i="4"/>
  <c r="S422" i="4"/>
  <c r="AW422" i="4" s="1"/>
  <c r="S71" i="4"/>
  <c r="S88" i="4"/>
  <c r="S324" i="4"/>
  <c r="S23" i="4"/>
  <c r="S365" i="4"/>
  <c r="S430" i="4"/>
  <c r="AW430" i="4" s="1"/>
  <c r="S114" i="4"/>
  <c r="S172" i="4"/>
  <c r="S149" i="4"/>
  <c r="S151" i="4"/>
  <c r="S446" i="4"/>
  <c r="AW446" i="4" s="1"/>
  <c r="S127" i="4"/>
  <c r="S181" i="4"/>
  <c r="S51" i="4"/>
  <c r="S177" i="4"/>
  <c r="S39" i="4"/>
  <c r="S179" i="4"/>
  <c r="S243" i="4"/>
  <c r="S38" i="4"/>
  <c r="S74" i="4"/>
  <c r="S75" i="4"/>
  <c r="S248" i="4"/>
  <c r="S420" i="4"/>
  <c r="AW420" i="4" s="1"/>
  <c r="S150" i="4"/>
  <c r="S33" i="4"/>
  <c r="S368" i="4"/>
  <c r="S438" i="4"/>
  <c r="AW438" i="4" s="1"/>
  <c r="S83" i="4"/>
  <c r="S249" i="4"/>
  <c r="S110" i="4"/>
  <c r="S18" i="4"/>
  <c r="S201" i="4"/>
  <c r="S89" i="4"/>
  <c r="S200" i="4"/>
  <c r="S40" i="4"/>
  <c r="S34" i="4"/>
  <c r="S47" i="4"/>
  <c r="S199" i="4"/>
  <c r="S244" i="4"/>
  <c r="S109" i="4"/>
  <c r="S46" i="4"/>
  <c r="S364" i="4"/>
  <c r="S406" i="4"/>
  <c r="S273" i="4"/>
  <c r="S274" i="4"/>
  <c r="S21" i="4"/>
  <c r="S36" i="4"/>
  <c r="S173" i="4"/>
  <c r="S442" i="4"/>
  <c r="T442" i="4" s="1"/>
  <c r="S409" i="4"/>
  <c r="S67" i="4"/>
  <c r="S31" i="4"/>
  <c r="S106" i="4"/>
  <c r="S247" i="4"/>
  <c r="S198" i="4"/>
  <c r="S427" i="4"/>
  <c r="AW427" i="4" s="1"/>
  <c r="S408" i="4"/>
  <c r="S366" i="4"/>
  <c r="S91" i="4"/>
  <c r="S196" i="4"/>
  <c r="S65" i="4"/>
  <c r="S107" i="4"/>
  <c r="S9" i="4"/>
  <c r="S41" i="4"/>
  <c r="S80" i="4"/>
  <c r="S432" i="4"/>
  <c r="AW432" i="4" s="1"/>
  <c r="S410" i="4"/>
  <c r="S30" i="4"/>
  <c r="S60" i="4"/>
  <c r="S330" i="4"/>
  <c r="S331" i="4"/>
  <c r="S332" i="4"/>
  <c r="S238" i="4"/>
  <c r="S42" i="4"/>
  <c r="S205" i="4"/>
  <c r="S444" i="4"/>
  <c r="T444" i="4" s="1"/>
  <c r="S411" i="4"/>
  <c r="S353" i="4"/>
  <c r="S354" i="4"/>
  <c r="S307" i="4"/>
  <c r="S52" i="4"/>
  <c r="S309" i="4"/>
  <c r="S241" i="4"/>
  <c r="S308" i="4"/>
  <c r="S207" i="4"/>
  <c r="S206" i="4"/>
  <c r="S61" i="4"/>
  <c r="S96" i="4"/>
  <c r="S437" i="4"/>
  <c r="AW437" i="4" s="1"/>
  <c r="S90" i="4"/>
  <c r="S113" i="4"/>
  <c r="S276" i="4"/>
  <c r="S386" i="4"/>
  <c r="S55" i="4"/>
  <c r="S306" i="4"/>
  <c r="S27" i="4"/>
  <c r="S392" i="4"/>
  <c r="S389" i="4"/>
  <c r="S333" i="4"/>
  <c r="S393" i="4"/>
  <c r="S387" i="4"/>
  <c r="S335" i="4"/>
  <c r="S24" i="4"/>
  <c r="S394" i="4"/>
  <c r="S304" i="4"/>
  <c r="S277" i="4"/>
  <c r="S63" i="4"/>
  <c r="S278" i="4"/>
  <c r="S204" i="4"/>
  <c r="S188" i="4"/>
  <c r="S186" i="4"/>
  <c r="S357" i="4"/>
  <c r="AW357" i="4" s="1"/>
  <c r="S356" i="4"/>
  <c r="S187" i="4"/>
  <c r="AW187" i="4" s="1"/>
  <c r="S202" i="4"/>
  <c r="AW202" i="4" s="1"/>
  <c r="S175" i="4"/>
  <c r="E553" i="7" a="1"/>
  <c r="E553" i="7" s="1"/>
  <c r="E552" i="7" a="1"/>
  <c r="E552" i="7" s="1"/>
  <c r="E551" i="7" a="1"/>
  <c r="E551" i="7" s="1"/>
  <c r="E550" i="7" a="1"/>
  <c r="E550" i="7" s="1"/>
  <c r="E561" i="7" a="1"/>
  <c r="E561" i="7" s="1"/>
  <c r="E524" i="7" a="1"/>
  <c r="E524" i="7" s="1"/>
  <c r="E560" i="7" a="1"/>
  <c r="E560" i="7" s="1"/>
  <c r="E523" i="7" a="1"/>
  <c r="E523" i="7" s="1"/>
  <c r="AW3" i="4"/>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AW512" i="4"/>
  <c r="T512" i="4"/>
  <c r="AW514" i="4"/>
  <c r="T514" i="4"/>
  <c r="T517" i="4"/>
  <c r="AW517" i="4"/>
  <c r="AW516" i="4"/>
  <c r="T516" i="4"/>
  <c r="AW511" i="4"/>
  <c r="T511" i="4"/>
  <c r="AW507" i="4"/>
  <c r="T507" i="4"/>
  <c r="AW509" i="4"/>
  <c r="T509" i="4"/>
  <c r="AW506" i="4"/>
  <c r="T506" i="4"/>
  <c r="AW505" i="4"/>
  <c r="T505" i="4"/>
  <c r="AW510" i="4"/>
  <c r="T510" i="4"/>
  <c r="AW508" i="4"/>
  <c r="T508" i="4"/>
  <c r="AW518" i="4"/>
  <c r="T518" i="4"/>
  <c r="T513" i="4"/>
  <c r="AW513" i="4"/>
  <c r="AW515" i="4"/>
  <c r="T515" i="4"/>
  <c r="T331" i="4"/>
  <c r="AW331" i="4"/>
  <c r="T198" i="4"/>
  <c r="AW198" i="4"/>
  <c r="T244" i="4"/>
  <c r="AW244" i="4"/>
  <c r="T114" i="4"/>
  <c r="AW114" i="4"/>
  <c r="T20" i="4"/>
  <c r="AW20" i="4"/>
  <c r="T182" i="4"/>
  <c r="AW182" i="4"/>
  <c r="T112" i="4"/>
  <c r="AW112" i="4"/>
  <c r="T388" i="4"/>
  <c r="AW388" i="4"/>
  <c r="T190" i="4"/>
  <c r="AW190" i="4"/>
  <c r="T371" i="4"/>
  <c r="AW371" i="4"/>
  <c r="T10" i="4"/>
  <c r="AW10" i="4"/>
  <c r="T56" i="4"/>
  <c r="AW56" i="4"/>
  <c r="T24" i="4"/>
  <c r="AW24" i="4"/>
  <c r="T61" i="4"/>
  <c r="AW61" i="4"/>
  <c r="T206" i="4"/>
  <c r="AW206" i="4"/>
  <c r="T330" i="4"/>
  <c r="AW330" i="4"/>
  <c r="T247" i="4"/>
  <c r="AW247" i="4"/>
  <c r="T199" i="4"/>
  <c r="AW199" i="4"/>
  <c r="T248" i="4"/>
  <c r="AW248" i="4"/>
  <c r="T94" i="4"/>
  <c r="AW94" i="4"/>
  <c r="T7" i="4"/>
  <c r="AW7" i="4"/>
  <c r="T86" i="4"/>
  <c r="AW86" i="4"/>
  <c r="T168" i="4"/>
  <c r="AW168" i="4"/>
  <c r="T170" i="4"/>
  <c r="AW170" i="4"/>
  <c r="T361" i="4"/>
  <c r="AW361" i="4"/>
  <c r="T87" i="4"/>
  <c r="AW87" i="4"/>
  <c r="T305" i="4"/>
  <c r="AW305" i="4"/>
  <c r="T387" i="4"/>
  <c r="AW387" i="4"/>
  <c r="T207" i="4"/>
  <c r="AW207" i="4"/>
  <c r="T60" i="4"/>
  <c r="AW60" i="4"/>
  <c r="T106" i="4"/>
  <c r="AW106" i="4"/>
  <c r="T47" i="4"/>
  <c r="AW47" i="4"/>
  <c r="T75" i="4"/>
  <c r="AW75" i="4"/>
  <c r="T365" i="4"/>
  <c r="AW365" i="4"/>
  <c r="T5" i="4"/>
  <c r="AW5" i="4"/>
  <c r="T45" i="4"/>
  <c r="AW45" i="4"/>
  <c r="T169" i="4"/>
  <c r="AW169" i="4"/>
  <c r="T363" i="4"/>
  <c r="AW363" i="4"/>
  <c r="T370" i="4"/>
  <c r="AW370" i="4"/>
  <c r="T126" i="4"/>
  <c r="AW126" i="4"/>
  <c r="T391" i="4"/>
  <c r="AW391" i="4"/>
  <c r="T335" i="4"/>
  <c r="AW335" i="4"/>
  <c r="T175" i="4"/>
  <c r="AW175" i="4"/>
  <c r="T393" i="4"/>
  <c r="AW393" i="4"/>
  <c r="T308" i="4"/>
  <c r="AW308" i="4"/>
  <c r="T30" i="4"/>
  <c r="AW30" i="4"/>
  <c r="T31" i="4"/>
  <c r="AW31" i="4"/>
  <c r="T34" i="4"/>
  <c r="AW34" i="4"/>
  <c r="T74" i="4"/>
  <c r="AW74" i="4"/>
  <c r="T23" i="4"/>
  <c r="AW23" i="4"/>
  <c r="T66" i="4"/>
  <c r="AW66" i="4"/>
  <c r="T111" i="4"/>
  <c r="AW111" i="4"/>
  <c r="T57" i="4"/>
  <c r="AW57" i="4"/>
  <c r="T154" i="4"/>
  <c r="AW154" i="4"/>
  <c r="T359" i="4"/>
  <c r="AW359" i="4"/>
  <c r="T14" i="4"/>
  <c r="AW14" i="4"/>
  <c r="T397" i="4"/>
  <c r="AW397" i="4"/>
  <c r="T333" i="4"/>
  <c r="AW333" i="4"/>
  <c r="T241" i="4"/>
  <c r="AW241" i="4"/>
  <c r="T410" i="4"/>
  <c r="AW410" i="4"/>
  <c r="T67" i="4"/>
  <c r="AW67" i="4"/>
  <c r="T40" i="4"/>
  <c r="AW40" i="4"/>
  <c r="T38" i="4"/>
  <c r="AW38" i="4"/>
  <c r="T324" i="4"/>
  <c r="AW324" i="4"/>
  <c r="T26" i="4"/>
  <c r="AW26" i="4"/>
  <c r="T240" i="4"/>
  <c r="AW240" i="4"/>
  <c r="T128" i="4"/>
  <c r="AW128" i="4"/>
  <c r="T275" i="4"/>
  <c r="AW275" i="4"/>
  <c r="T375" i="4"/>
  <c r="AW375" i="4"/>
  <c r="T246" i="4"/>
  <c r="AW246" i="4"/>
  <c r="T390" i="4"/>
  <c r="AW390" i="4"/>
  <c r="T389" i="4"/>
  <c r="AW389" i="4"/>
  <c r="T309" i="4"/>
  <c r="AW309" i="4"/>
  <c r="T409" i="4"/>
  <c r="AW409" i="4"/>
  <c r="T200" i="4"/>
  <c r="AW200" i="4"/>
  <c r="T243" i="4"/>
  <c r="AW243" i="4"/>
  <c r="T88" i="4"/>
  <c r="AW88" i="4"/>
  <c r="T136" i="4"/>
  <c r="AW136" i="4"/>
  <c r="T197" i="4"/>
  <c r="AW197" i="4"/>
  <c r="T178" i="4"/>
  <c r="AW178" i="4"/>
  <c r="T239" i="4"/>
  <c r="AW239" i="4"/>
  <c r="T174" i="4"/>
  <c r="AW174" i="4"/>
  <c r="T358" i="4"/>
  <c r="AW358" i="4"/>
  <c r="T62" i="4"/>
  <c r="AW62" i="4"/>
  <c r="T25" i="4"/>
  <c r="AW25" i="4"/>
  <c r="T356" i="4"/>
  <c r="AW356" i="4"/>
  <c r="T392" i="4"/>
  <c r="AW392" i="4"/>
  <c r="T52" i="4"/>
  <c r="AW52" i="4"/>
  <c r="T80" i="4"/>
  <c r="AW80" i="4"/>
  <c r="T89" i="4"/>
  <c r="AW89" i="4"/>
  <c r="T179" i="4"/>
  <c r="AW179" i="4"/>
  <c r="T71" i="4"/>
  <c r="AW71" i="4"/>
  <c r="T271" i="4"/>
  <c r="AW271" i="4"/>
  <c r="T369" i="4"/>
  <c r="AW369" i="4"/>
  <c r="T6" i="4"/>
  <c r="AW6" i="4"/>
  <c r="T82" i="4"/>
  <c r="AW82" i="4"/>
  <c r="T32" i="4"/>
  <c r="AW32" i="4"/>
  <c r="T374" i="4"/>
  <c r="AW374" i="4"/>
  <c r="T72" i="4"/>
  <c r="AW72" i="4"/>
  <c r="T129" i="4"/>
  <c r="AW129" i="4"/>
  <c r="T27" i="4"/>
  <c r="AW27" i="4"/>
  <c r="T307" i="4"/>
  <c r="AW307" i="4"/>
  <c r="T41" i="4"/>
  <c r="AW41" i="4"/>
  <c r="T173" i="4"/>
  <c r="AW173" i="4"/>
  <c r="T201" i="4"/>
  <c r="AW201" i="4"/>
  <c r="T39" i="4"/>
  <c r="AW39" i="4"/>
  <c r="T268" i="4"/>
  <c r="AW268" i="4"/>
  <c r="T15" i="4"/>
  <c r="AW15" i="4"/>
  <c r="T180" i="4"/>
  <c r="AW180" i="4"/>
  <c r="T153" i="4"/>
  <c r="AW153" i="4"/>
  <c r="T68" i="4"/>
  <c r="AW68" i="4"/>
  <c r="T242" i="4"/>
  <c r="AW242" i="4"/>
  <c r="T306" i="4"/>
  <c r="AW306" i="4"/>
  <c r="T354" i="4"/>
  <c r="AW354" i="4"/>
  <c r="T9" i="4"/>
  <c r="AW9" i="4"/>
  <c r="T36" i="4"/>
  <c r="AW36" i="4"/>
  <c r="T18" i="4"/>
  <c r="AW18" i="4"/>
  <c r="T177" i="4"/>
  <c r="AW177" i="4"/>
  <c r="T50" i="4"/>
  <c r="AW50" i="4"/>
  <c r="T385" i="4"/>
  <c r="AW385" i="4"/>
  <c r="T171" i="4"/>
  <c r="AW171" i="4"/>
  <c r="T325" i="4"/>
  <c r="AW325" i="4"/>
  <c r="T372" i="4"/>
  <c r="AW372" i="4"/>
  <c r="T108" i="4"/>
  <c r="AW108" i="4"/>
  <c r="T352" i="4"/>
  <c r="AW352" i="4"/>
  <c r="T159" i="4"/>
  <c r="AW159" i="4"/>
  <c r="T55" i="4"/>
  <c r="AW55" i="4"/>
  <c r="T353" i="4"/>
  <c r="AW353" i="4"/>
  <c r="T107" i="4"/>
  <c r="AW107" i="4"/>
  <c r="T21" i="4"/>
  <c r="AW21" i="4"/>
  <c r="T110" i="4"/>
  <c r="AW110" i="4"/>
  <c r="T51" i="4"/>
  <c r="AW51" i="4"/>
  <c r="T183" i="4"/>
  <c r="AW183" i="4"/>
  <c r="T8" i="4"/>
  <c r="AW8" i="4"/>
  <c r="T79" i="4"/>
  <c r="AW79" i="4"/>
  <c r="T327" i="4"/>
  <c r="AW327" i="4"/>
  <c r="T360" i="4"/>
  <c r="AW360" i="4"/>
  <c r="T11" i="4"/>
  <c r="AW11" i="4"/>
  <c r="T16" i="4"/>
  <c r="AW16" i="4"/>
  <c r="T44" i="4"/>
  <c r="AW44" i="4"/>
  <c r="T204" i="4"/>
  <c r="AW204" i="4"/>
  <c r="T386" i="4"/>
  <c r="AW386" i="4"/>
  <c r="T411" i="4"/>
  <c r="AW411" i="4"/>
  <c r="T65" i="4"/>
  <c r="AW65" i="4"/>
  <c r="T274" i="4"/>
  <c r="AW274" i="4"/>
  <c r="T249" i="4"/>
  <c r="AW249" i="4"/>
  <c r="T181" i="4"/>
  <c r="AW181" i="4"/>
  <c r="T272" i="4"/>
  <c r="AW272" i="4"/>
  <c r="T395" i="4"/>
  <c r="AW395" i="4"/>
  <c r="T95" i="4"/>
  <c r="AW95" i="4"/>
  <c r="T189" i="4"/>
  <c r="AW189" i="4"/>
  <c r="T116" i="4"/>
  <c r="AW116" i="4"/>
  <c r="T76" i="4"/>
  <c r="AW76" i="4"/>
  <c r="T267" i="4"/>
  <c r="AW267" i="4"/>
  <c r="T48" i="4"/>
  <c r="AW48" i="4"/>
  <c r="T188" i="4"/>
  <c r="AW188" i="4"/>
  <c r="T278" i="4"/>
  <c r="AW278" i="4"/>
  <c r="T276" i="4"/>
  <c r="AW276" i="4"/>
  <c r="T196" i="4"/>
  <c r="AW196" i="4"/>
  <c r="T273" i="4"/>
  <c r="AW273" i="4"/>
  <c r="T83" i="4"/>
  <c r="AW83" i="4"/>
  <c r="T127" i="4"/>
  <c r="AW127" i="4"/>
  <c r="T326" i="4"/>
  <c r="AW326" i="4"/>
  <c r="T270" i="4"/>
  <c r="AW270" i="4"/>
  <c r="T58" i="4"/>
  <c r="AW58" i="4"/>
  <c r="T211" i="4"/>
  <c r="AW211" i="4"/>
  <c r="T210" i="4"/>
  <c r="AW210" i="4"/>
  <c r="T22" i="4"/>
  <c r="AW22" i="4"/>
  <c r="T373" i="4"/>
  <c r="AW373" i="4"/>
  <c r="T69" i="4"/>
  <c r="AW69" i="4"/>
  <c r="T63" i="4"/>
  <c r="AW63" i="4"/>
  <c r="T113" i="4"/>
  <c r="AW113" i="4"/>
  <c r="T205" i="4"/>
  <c r="AW205" i="4"/>
  <c r="T91" i="4"/>
  <c r="AW91" i="4"/>
  <c r="T406" i="4"/>
  <c r="AW406" i="4"/>
  <c r="T323" i="4"/>
  <c r="AW323" i="4"/>
  <c r="T367" i="4"/>
  <c r="AW367" i="4"/>
  <c r="T4" i="4"/>
  <c r="AW4" i="4"/>
  <c r="T250" i="4"/>
  <c r="AW250" i="4"/>
  <c r="T245" i="4"/>
  <c r="AW245" i="4"/>
  <c r="T77" i="4"/>
  <c r="AW77" i="4"/>
  <c r="T277" i="4"/>
  <c r="AW277" i="4"/>
  <c r="T90" i="4"/>
  <c r="AW90" i="4"/>
  <c r="T42" i="4"/>
  <c r="AW42" i="4"/>
  <c r="T364" i="4"/>
  <c r="AW364" i="4"/>
  <c r="T368" i="4"/>
  <c r="AW368" i="4"/>
  <c r="T151" i="4"/>
  <c r="AW151" i="4"/>
  <c r="T269" i="4"/>
  <c r="AW269" i="4"/>
  <c r="T407" i="4"/>
  <c r="AW407" i="4"/>
  <c r="T152" i="4"/>
  <c r="AW152" i="4"/>
  <c r="T208" i="4"/>
  <c r="AW208" i="4"/>
  <c r="T185" i="4"/>
  <c r="AW185" i="4"/>
  <c r="T237" i="4"/>
  <c r="AW237" i="4"/>
  <c r="T366" i="4"/>
  <c r="AW366" i="4"/>
  <c r="T304" i="4"/>
  <c r="AW304" i="4"/>
  <c r="T238" i="4"/>
  <c r="AW238" i="4"/>
  <c r="T408" i="4"/>
  <c r="AW408" i="4"/>
  <c r="T46" i="4"/>
  <c r="AW46" i="4"/>
  <c r="T33" i="4"/>
  <c r="AW33" i="4"/>
  <c r="T149" i="4"/>
  <c r="AW149" i="4"/>
  <c r="T49" i="4"/>
  <c r="AW49" i="4"/>
  <c r="T322" i="4"/>
  <c r="AW322" i="4"/>
  <c r="T334" i="4"/>
  <c r="AW334" i="4"/>
  <c r="T384" i="4"/>
  <c r="AW384" i="4"/>
  <c r="T191" i="4"/>
  <c r="AW191" i="4"/>
  <c r="T184" i="4"/>
  <c r="AW184" i="4"/>
  <c r="T81" i="4"/>
  <c r="AW81" i="4"/>
  <c r="T186" i="4"/>
  <c r="AW186" i="4"/>
  <c r="T394" i="4"/>
  <c r="AW394" i="4"/>
  <c r="T96" i="4"/>
  <c r="AW96" i="4"/>
  <c r="T332" i="4"/>
  <c r="AW332" i="4"/>
  <c r="T109" i="4"/>
  <c r="AW109" i="4"/>
  <c r="T150" i="4"/>
  <c r="AW150" i="4"/>
  <c r="T172" i="4"/>
  <c r="AW172" i="4"/>
  <c r="T29" i="4"/>
  <c r="AW29" i="4"/>
  <c r="T70" i="4"/>
  <c r="AW70" i="4"/>
  <c r="T93" i="4"/>
  <c r="AW93" i="4"/>
  <c r="T396" i="4"/>
  <c r="AW396" i="4"/>
  <c r="T209" i="4"/>
  <c r="AW209" i="4"/>
  <c r="T362" i="4"/>
  <c r="AW362" i="4"/>
  <c r="T203" i="4"/>
  <c r="AW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<sst xmlns="http://schemas.openxmlformats.org/spreadsheetml/2006/main" count="8021" uniqueCount="2711">
  <si>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</si>
  <si>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</si>
  <si>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</si>
  <si>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</si>
  <si>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</si>
  <si>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</si>
  <si>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</si>
  <si>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</si>
  <si>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</si>
  <si>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</si>
  <si>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</si>
  <si>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</si>
  <si>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</si>
  <si>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</si>
  <si>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</si>
  <si>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</si>
  <si>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</si>
  <si>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</si>
  <si>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</si>
  <si>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</si>
  <si>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</si>
  <si>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</si>
  <si>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</si>
  <si>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</si>
  <si>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</si>
  <si>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</si>
  <si>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</si>
  <si>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</si>
  <si>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</si>
  <si>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</si>
  <si>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</si>
  <si>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</si>
  <si>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</si>
  <si>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</si>
  <si>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</si>
  <si>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</si>
  <si>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</si>
  <si>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</si>
  <si>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</si>
  <si>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</si>
  <si>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</si>
  <si>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</si>
  <si>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</si>
  <si>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</si>
  <si>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</si>
  <si>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</si>
  <si>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</si>
  <si>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</si>
  <si>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</si>
  <si>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</si>
  <si>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</si>
  <si>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</si>
  <si>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</si>
  <si>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</si>
  <si>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</si>
  <si>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</si>
  <si>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</si>
  <si>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</si>
  <si>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</si>
  <si>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</si>
  <si>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</si>
  <si>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</si>
  <si>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</si>
  <si>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</si>
  <si>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</si>
  <si>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</si>
  <si>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</si>
  <si>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</si>
  <si>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</si>
  <si>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</si>
  <si>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</si>
  <si>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</si>
  <si>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</si>
  <si>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</si>
  <si>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</si>
  <si>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</si>
  <si>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</si>
  <si>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</si>
  <si>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</si>
  <si>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</si>
  <si>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</si>
  <si>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</si>
  <si>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</si>
  <si>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</si>
  <si>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</si>
  <si>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</si>
  <si>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</si>
  <si>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</si>
  <si>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</si>
  <si>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</si>
  <si>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</si>
  <si>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</si>
  <si>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</si>
  <si>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</si>
  <si>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</si>
  <si>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</si>
  <si>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</si>
  <si>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</si>
  <si>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</si>
  <si>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</si>
  <si>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</si>
  <si>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</si>
  <si>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</si>
  <si>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</si>
  <si>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</si>
  <si>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</si>
  <si>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</si>
  <si>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</si>
  <si>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</si>
  <si>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</si>
  <si>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</si>
  <si>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</si>
  <si>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</si>
  <si>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</si>
  <si>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</si>
  <si>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</si>
  <si>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</si>
  <si>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</si>
  <si>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</si>
  <si>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</si>
  <si>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</si>
  <si>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</si>
  <si>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</si>
  <si>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</si>
  <si>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</si>
  <si>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</si>
  <si>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</si>
  <si>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</si>
  <si>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</si>
  <si>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</si>
  <si>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</si>
  <si>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</si>
  <si>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</si>
  <si>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</si>
  <si>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</si>
  <si>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</si>
  <si>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</si>
  <si>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</si>
  <si>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</si>
  <si>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</si>
  <si>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</si>
  <si>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</si>
  <si>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</si>
  <si>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</si>
  <si>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</si>
  <si>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</si>
  <si>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</si>
  <si>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</si>
  <si>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</si>
  <si>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</si>
  <si>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</si>
  <si>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</si>
  <si>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</si>
  <si>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</si>
  <si>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</si>
  <si>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</si>
  <si>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</si>
  <si>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</si>
  <si>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</si>
  <si>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</si>
  <si>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</si>
  <si>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</si>
  <si>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</si>
  <si>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</si>
  <si>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</si>
  <si>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</si>
  <si>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</si>
  <si>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</si>
  <si>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</si>
  <si>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</si>
  <si>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</si>
  <si>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</si>
  <si>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</si>
  <si>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</si>
  <si>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</si>
  <si>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</si>
  <si>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</si>
  <si>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</si>
  <si>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</si>
  <si>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</si>
  <si>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</si>
  <si>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</si>
  <si>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</si>
  <si>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</si>
  <si>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</si>
  <si>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</si>
  <si>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</si>
  <si>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</si>
  <si>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</si>
  <si>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</si>
  <si>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</si>
  <si>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</si>
  <si>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</si>
  <si>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</si>
  <si>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</si>
  <si>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</si>
  <si>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</si>
  <si>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</si>
  <si>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</si>
  <si>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</si>
  <si>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</si>
  <si>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</si>
  <si>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</si>
  <si>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</si>
  <si>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</si>
  <si>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</si>
  <si>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</si>
  <si>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</si>
  <si>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</si>
  <si>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</si>
  <si>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</si>
  <si>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</si>
  <si>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</si>
  <si>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</si>
  <si>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</si>
  <si>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</si>
  <si>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</si>
  <si>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</si>
  <si>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</si>
  <si>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</si>
  <si>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</si>
  <si>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</si>
  <si>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</si>
  <si>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</si>
  <si>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</si>
  <si>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</si>
  <si>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</si>
  <si>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</si>
  <si>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</si>
  <si>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</si>
  <si>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</si>
  <si>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</si>
  <si>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</si>
  <si>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</si>
  <si>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</si>
  <si>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</si>
  <si>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</si>
  <si>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</si>
  <si>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</si>
  <si>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</si>
  <si>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</si>
  <si>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</si>
  <si>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</si>
  <si>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</si>
  <si>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</si>
  <si>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</si>
  <si>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</si>
  <si>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</si>
  <si>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</si>
  <si>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</si>
  <si>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</si>
  <si>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</si>
  <si>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</si>
  <si>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</si>
  <si>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</si>
  <si>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</si>
  <si>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</si>
  <si>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</si>
  <si>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</si>
  <si>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</si>
  <si>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</si>
  <si>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</si>
  <si>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</si>
  <si>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</si>
  <si>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</si>
  <si>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</si>
  <si>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</si>
  <si>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</si>
  <si>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</si>
  <si>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</si>
  <si>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</si>
  <si>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</si>
  <si>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</si>
  <si>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</si>
  <si>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</si>
  <si>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</si>
  <si>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</si>
  <si>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</si>
  <si>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</si>
  <si>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</si>
  <si>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</si>
  <si>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</si>
  <si>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</si>
  <si>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</si>
  <si>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</si>
  <si>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</si>
  <si>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</si>
  <si>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</si>
  <si>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</si>
  <si>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</si>
  <si>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</si>
  <si>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</si>
  <si>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</si>
  <si>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</si>
  <si>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</si>
  <si>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</si>
  <si>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</si>
  <si>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</si>
  <si>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</si>
  <si>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</si>
  <si>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</si>
  <si>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</si>
  <si>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</si>
  <si>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</si>
  <si>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</si>
  <si>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</si>
  <si>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</si>
  <si>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</si>
  <si>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</si>
  <si>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</si>
  <si>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</si>
  <si>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</si>
  <si>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</si>
  <si>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</si>
  <si>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</si>
  <si>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</si>
  <si>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</si>
  <si>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</si>
  <si>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</si>
  <si>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</si>
  <si>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</si>
  <si>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</si>
  <si>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</si>
  <si>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</si>
  <si>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</si>
  <si>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</si>
  <si>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</si>
  <si>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</si>
  <si>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</si>
  <si>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</si>
  <si>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</si>
  <si>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</si>
  <si>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</si>
  <si>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</si>
  <si>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</si>
  <si>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</si>
  <si>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</si>
  <si>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</si>
  <si>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</si>
  <si>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</si>
  <si>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</si>
  <si>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</si>
  <si>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</si>
  <si>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</si>
  <si>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</si>
  <si>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</si>
  <si>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</si>
  <si>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</si>
  <si>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</si>
  <si>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</si>
  <si>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</si>
  <si>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</si>
  <si>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</si>
  <si>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</si>
  <si>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</si>
  <si>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</si>
  <si>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</si>
  <si>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</si>
  <si>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</si>
  <si>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</si>
  <si>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</si>
  <si>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</si>
  <si>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</si>
  <si>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</si>
  <si>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</si>
  <si>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</si>
  <si>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</si>
  <si>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</si>
  <si>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</si>
  <si>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</si>
  <si>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</si>
  <si>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</si>
  <si>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</si>
  <si>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</si>
  <si>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</si>
  <si>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</si>
  <si>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</si>
  <si>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</si>
  <si>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</si>
  <si>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</si>
  <si>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</si>
  <si>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</si>
  <si>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</si>
  <si>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</si>
  <si>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</si>
  <si>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</si>
  <si>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</si>
  <si>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</si>
  <si>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</si>
  <si>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</si>
  <si>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</si>
  <si>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</si>
  <si>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</si>
  <si>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</si>
  <si>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</si>
  <si>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</si>
  <si>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</si>
  <si>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</si>
  <si>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</si>
  <si>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</si>
  <si>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</si>
  <si>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</si>
  <si>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</si>
  <si>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</si>
  <si>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</si>
  <si>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</si>
  <si>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</si>
  <si>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</si>
  <si>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</si>
  <si>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</si>
  <si>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</si>
  <si>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</si>
  <si>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</si>
  <si>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</si>
  <si>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</si>
  <si>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</si>
  <si>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</si>
  <si>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</si>
  <si>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</si>
  <si>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</si>
  <si>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</si>
  <si>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</si>
  <si>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</si>
  <si>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</si>
  <si>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</si>
  <si>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</si>
  <si>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</si>
  <si>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</si>
  <si>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</si>
  <si>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</si>
  <si>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</si>
  <si>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</si>
  <si>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</si>
  <si>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</si>
  <si>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</si>
  <si>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</si>
  <si>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</si>
  <si>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</si>
  <si>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</si>
  <si>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</si>
  <si>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</si>
  <si>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</si>
  <si>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</si>
  <si>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</si>
  <si>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</si>
  <si>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</si>
  <si>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</si>
  <si>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</si>
  <si>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</si>
  <si>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</si>
  <si>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</si>
  <si>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</si>
  <si>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</si>
  <si>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</si>
  <si>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</si>
  <si>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</si>
  <si>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</si>
  <si>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</si>
  <si>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</si>
  <si>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</si>
  <si>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</si>
  <si>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</si>
  <si>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</si>
  <si>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</si>
  <si>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</si>
  <si>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</si>
  <si>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</si>
  <si>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</si>
  <si>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</si>
  <si>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</si>
  <si>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</si>
  <si>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</si>
  <si>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</si>
  <si>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</si>
  <si>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</si>
  <si>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</si>
  <si>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</si>
  <si>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</si>
  <si>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</si>
  <si>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</si>
  <si>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</si>
  <si>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</si>
  <si>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</si>
  <si>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</si>
  <si>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</si>
  <si>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</si>
  <si>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</si>
  <si>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</si>
  <si>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</si>
  <si>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</si>
  <si>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</si>
  <si>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</si>
  <si>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</si>
  <si>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</si>
  <si>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</si>
  <si>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</si>
  <si>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</si>
  <si>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</si>
  <si>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</si>
  <si>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</si>
  <si>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</si>
  <si>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</si>
  <si>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</si>
  <si>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</si>
  <si>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</si>
  <si>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</si>
  <si>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</si>
  <si>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</si>
  <si>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</si>
  <si>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</si>
  <si>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</si>
  <si>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</si>
  <si>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</si>
  <si>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</si>
  <si>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</si>
  <si>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</si>
  <si>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</si>
  <si>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</si>
  <si>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</si>
  <si>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</si>
  <si>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</si>
  <si>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</si>
  <si>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</si>
  <si>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</si>
  <si>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</si>
  <si>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</si>
  <si>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</si>
  <si>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</si>
  <si>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</si>
  <si>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</si>
  <si>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</si>
  <si>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</si>
  <si>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</si>
  <si>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</si>
  <si>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</si>
  <si>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</si>
  <si>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</si>
  <si>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</si>
  <si>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</si>
  <si>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</si>
  <si>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</si>
  <si>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</si>
  <si>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</si>
  <si>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</si>
  <si>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</si>
  <si>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</si>
  <si>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</si>
  <si>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</si>
  <si>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</si>
  <si>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</si>
  <si>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</si>
  <si>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</si>
  <si>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</si>
  <si>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</si>
  <si>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</si>
  <si>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</si>
  <si>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</si>
  <si>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</si>
  <si>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</si>
  <si>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</si>
  <si>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</si>
  <si>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</si>
  <si>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</si>
  <si>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</si>
  <si>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</si>
  <si>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</si>
  <si>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</si>
  <si>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</si>
  <si>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</si>
  <si>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</si>
  <si>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</si>
  <si>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</si>
  <si>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</si>
  <si>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</si>
  <si>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</si>
  <si>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</si>
  <si>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</si>
  <si>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</si>
  <si>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</si>
  <si>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</si>
  <si>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</si>
  <si>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</si>
  <si>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</si>
  <si>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</si>
  <si>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</si>
  <si>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</si>
  <si>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</si>
  <si>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</si>
  <si>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</si>
  <si>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</si>
  <si>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</si>
  <si>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</si>
  <si>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</si>
  <si>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</si>
  <si>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</si>
  <si>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</si>
  <si>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</si>
  <si>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</si>
  <si>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</si>
  <si>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</si>
  <si>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</si>
  <si>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</si>
  <si>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</si>
  <si>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</si>
  <si>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</si>
  <si>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</si>
  <si>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</si>
  <si>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</si>
  <si>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</si>
  <si>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</si>
  <si>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</si>
  <si>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</si>
  <si>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</si>
  <si>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</si>
  <si>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</si>
  <si>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</si>
  <si>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</si>
  <si>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</si>
  <si>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</si>
  <si>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</si>
  <si>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</si>
  <si>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</si>
  <si>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</si>
  <si>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</si>
  <si>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</si>
  <si>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</si>
  <si>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</si>
  <si>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</si>
  <si>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</si>
  <si>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</si>
  <si>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</si>
  <si>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</si>
  <si>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</si>
  <si>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</si>
  <si>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</si>
  <si>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</si>
  <si>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</si>
  <si>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</si>
  <si>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</si>
  <si>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</si>
  <si>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</si>
  <si>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</si>
  <si>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</si>
  <si>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</si>
  <si>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</si>
  <si>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</si>
  <si>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</si>
  <si>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</si>
  <si>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</si>
  <si>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</si>
  <si>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</si>
  <si>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</si>
  <si>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</si>
  <si>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</si>
  <si>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</si>
  <si>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</si>
  <si>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</si>
  <si>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</si>
  <si>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</si>
  <si>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</si>
  <si>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</si>
  <si>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</si>
  <si>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</si>
  <si>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</si>
  <si>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</si>
  <si>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</si>
  <si>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</si>
  <si>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</si>
  <si>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</si>
  <si>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</si>
  <si>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</si>
  <si>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</si>
  <si>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</si>
  <si>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</si>
  <si>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</si>
  <si>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</si>
  <si>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</si>
  <si>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</si>
  <si>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</si>
  <si>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</si>
  <si>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</si>
  <si>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</si>
  <si>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</si>
  <si>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</si>
  <si>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</si>
  <si>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</si>
  <si>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</si>
  <si>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</si>
  <si>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</si>
  <si>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</si>
  <si>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</si>
  <si>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</si>
  <si>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</si>
  <si>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</si>
  <si>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</si>
  <si>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</si>
  <si>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</si>
  <si>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</si>
  <si>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</si>
  <si>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</si>
  <si>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</si>
  <si>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</si>
  <si>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</si>
  <si>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</si>
  <si>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</si>
  <si>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</si>
  <si>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</si>
  <si>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</si>
  <si>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</si>
  <si>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</si>
  <si>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</si>
  <si>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</si>
  <si>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</si>
  <si>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</si>
  <si>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</si>
  <si>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</si>
  <si>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</si>
  <si>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</si>
  <si>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</si>
  <si>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</si>
  <si>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</si>
  <si>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</si>
  <si>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</si>
  <si>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</si>
  <si>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</si>
  <si>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</si>
  <si>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</si>
  <si>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</si>
  <si>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</si>
  <si>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</si>
  <si>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</si>
  <si>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</si>
  <si>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</si>
  <si>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</si>
  <si>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</si>
  <si>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</si>
  <si>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</si>
  <si>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</si>
  <si>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</si>
  <si>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</si>
  <si>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</si>
  <si>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</si>
  <si>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</si>
  <si>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</si>
  <si>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</si>
  <si>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</si>
  <si>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</si>
  <si>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</si>
  <si>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</si>
  <si>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</si>
  <si>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</si>
  <si>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</si>
  <si>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</si>
  <si>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</si>
  <si>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</si>
  <si>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</si>
  <si>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</si>
  <si>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</si>
  <si>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</si>
  <si>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</si>
  <si>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</si>
  <si>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</si>
  <si>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</si>
  <si>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</si>
  <si>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</si>
  <si>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</si>
  <si>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</si>
  <si>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</si>
  <si>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</si>
  <si>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</si>
  <si>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</si>
  <si>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</si>
  <si>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</si>
  <si>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</si>
  <si>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</si>
  <si>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</si>
  <si>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</si>
  <si>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</si>
  <si>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</si>
  <si>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</si>
  <si>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</si>
  <si>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</si>
  <si>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</si>
  <si>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</si>
  <si>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</si>
  <si>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</si>
  <si>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</si>
  <si>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</si>
  <si>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</si>
  <si>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</si>
  <si>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</si>
  <si>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</si>
  <si>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</si>
  <si>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</si>
  <si>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</si>
  <si>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</si>
  <si>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</si>
  <si>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</si>
  <si>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</si>
  <si>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</si>
  <si>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</si>
  <si>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</si>
  <si>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</si>
  <si>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</si>
  <si>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</si>
  <si>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</si>
  <si>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</si>
  <si>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</si>
  <si>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</si>
  <si>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</si>
  <si>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</si>
  <si>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</si>
  <si>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</si>
  <si>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</si>
  <si>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</si>
  <si>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</si>
  <si>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</si>
  <si>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</si>
  <si>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</si>
  <si>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</si>
  <si>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</si>
  <si>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</si>
  <si>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</si>
  <si>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</si>
  <si>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</si>
  <si>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</si>
  <si>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</si>
  <si>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</si>
  <si>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</si>
  <si>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</si>
  <si>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</si>
  <si>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</si>
  <si>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</si>
  <si>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</si>
  <si>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</si>
  <si>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</si>
  <si>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</si>
  <si>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</si>
  <si>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</si>
  <si>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</si>
  <si>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</si>
  <si>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</si>
  <si>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</si>
  <si>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</si>
  <si>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</si>
  <si>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</si>
  <si>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</si>
  <si>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</si>
  <si>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</si>
  <si>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</si>
  <si>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</si>
  <si>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</si>
  <si>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</si>
  <si>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</si>
  <si>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</si>
  <si>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</si>
  <si>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</si>
  <si>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</si>
  <si>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</si>
  <si>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</si>
  <si>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</si>
  <si>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</si>
  <si>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</si>
  <si>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</si>
  <si>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</si>
  <si>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</si>
  <si>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</si>
  <si>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</si>
  <si>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</si>
  <si>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</si>
  <si>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</si>
  <si>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</si>
  <si>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</si>
  <si>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</si>
  <si>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</si>
  <si>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</si>
  <si>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</si>
  <si>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</si>
  <si>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</si>
  <si>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</si>
  <si>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</si>
  <si>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</si>
  <si>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</si>
  <si>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</si>
  <si>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</si>
  <si>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</si>
  <si>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</si>
  <si>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</si>
  <si>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</si>
  <si>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</si>
  <si>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</si>
  <si>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</si>
  <si>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</si>
  <si>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</si>
  <si>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</si>
  <si>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</si>
  <si>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</si>
  <si>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</si>
  <si>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</si>
  <si>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</si>
  <si>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</si>
  <si>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</si>
  <si>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</si>
  <si>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</si>
  <si>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</si>
  <si>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</si>
  <si>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</si>
  <si>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</si>
  <si>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</si>
  <si>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</si>
  <si>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</si>
  <si>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</si>
  <si>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</si>
  <si>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</si>
  <si>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</si>
  <si>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</si>
  <si>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</si>
  <si>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</si>
  <si>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</si>
  <si>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</si>
  <si>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</si>
  <si>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</si>
  <si>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</si>
  <si>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</si>
  <si>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</si>
  <si>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</si>
  <si>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</si>
  <si>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</si>
  <si>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</si>
  <si>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</si>
  <si>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</si>
  <si>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</si>
  <si>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</si>
  <si>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</si>
  <si>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</si>
  <si>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</si>
  <si>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</si>
  <si>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</si>
  <si>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</si>
  <si>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</si>
  <si>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</si>
  <si>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</si>
  <si>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</si>
  <si>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</si>
  <si>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</si>
  <si>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</si>
  <si>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</si>
  <si>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</si>
  <si>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</si>
  <si>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</si>
  <si>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</si>
  <si>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</si>
  <si>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</si>
  <si>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</si>
  <si>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</si>
  <si>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</si>
  <si>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</si>
  <si>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</si>
  <si>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</si>
  <si>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</si>
  <si>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</si>
  <si>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</si>
  <si>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</si>
  <si>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</si>
  <si>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</si>
  <si>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</si>
  <si>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</si>
  <si>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</si>
  <si>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</si>
  <si>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</si>
  <si>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</si>
  <si>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</si>
  <si>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</si>
  <si>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</si>
  <si>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</si>
  <si>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</si>
  <si>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</si>
  <si>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</si>
  <si>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</si>
  <si>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</si>
  <si>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</si>
  <si>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</si>
  <si>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</si>
  <si>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</si>
  <si>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</si>
  <si>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</si>
  <si>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</si>
  <si>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</si>
  <si>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</si>
  <si>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</si>
  <si>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</si>
  <si>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</si>
  <si>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</si>
  <si>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</si>
  <si>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</si>
  <si>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</si>
  <si>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</si>
  <si>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</si>
  <si>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</si>
  <si>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</si>
  <si>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</si>
  <si>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</si>
  <si>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</si>
  <si>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</si>
  <si>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</si>
  <si>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</si>
  <si>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</si>
  <si>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</si>
  <si>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</si>
  <si>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</si>
  <si>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</si>
  <si>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</si>
  <si>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</si>
  <si>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</si>
  <si>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</si>
  <si>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</si>
  <si>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</si>
  <si>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</si>
  <si>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</si>
  <si>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</si>
  <si>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</si>
  <si>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</si>
  <si>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</si>
  <si>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</si>
  <si>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</si>
  <si>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</si>
  <si>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</si>
  <si>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</si>
  <si>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</si>
  <si>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</si>
  <si>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</si>
  <si>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</si>
  <si>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</si>
  <si>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</si>
  <si>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</si>
  <si>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</si>
  <si>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</si>
  <si>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</si>
  <si>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</si>
  <si>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</si>
  <si>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</si>
  <si>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</si>
  <si>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</si>
  <si>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</si>
  <si>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</si>
  <si>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</si>
  <si>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</si>
  <si>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</si>
  <si>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</si>
  <si>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</si>
  <si>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</si>
  <si>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</si>
  <si>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</si>
  <si>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</si>
  <si>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</si>
  <si>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</si>
  <si>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</si>
  <si>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</si>
  <si>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</si>
  <si>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</si>
  <si>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</si>
  <si>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</si>
  <si>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</si>
  <si>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</si>
  <si>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</si>
  <si>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</si>
  <si>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</si>
  <si>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</si>
  <si>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</si>
  <si>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</si>
  <si>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</si>
  <si>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</si>
  <si>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</si>
  <si>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</si>
  <si>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</si>
  <si>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</si>
  <si>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</si>
  <si>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</si>
  <si>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</si>
  <si>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</si>
  <si>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</si>
  <si>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</si>
  <si>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</si>
  <si>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</si>
  <si>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</si>
  <si>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</si>
  <si>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</si>
  <si>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</si>
  <si>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</si>
  <si>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</si>
  <si>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</si>
  <si>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</si>
  <si>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</si>
  <si>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</si>
  <si>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</si>
  <si>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</si>
  <si>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</si>
  <si>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</si>
  <si>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</si>
  <si>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</si>
  <si>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</si>
  <si>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</si>
  <si>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</si>
  <si>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</si>
  <si>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</si>
  <si>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</si>
  <si>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</si>
  <si>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</si>
  <si>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</si>
  <si>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</si>
  <si>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</si>
  <si>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</si>
  <si>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</si>
  <si>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</si>
  <si>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</si>
  <si>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</si>
  <si>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</si>
  <si>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</si>
  <si>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</si>
  <si>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</si>
  <si>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</si>
  <si>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</si>
  <si>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</si>
  <si>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</si>
  <si>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</si>
  <si>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</si>
  <si>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</si>
  <si>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</si>
  <si>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</si>
  <si>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</si>
  <si>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</si>
  <si>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</si>
  <si>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</si>
  <si>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</si>
  <si>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</si>
  <si>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</si>
  <si>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</si>
  <si>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</si>
  <si>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</si>
  <si>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</si>
  <si>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</si>
  <si>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</si>
  <si>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</si>
  <si>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</si>
  <si>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</si>
  <si>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</si>
  <si>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</si>
  <si>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</si>
  <si>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</si>
  <si>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</si>
  <si>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</si>
  <si>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</si>
  <si>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</si>
  <si>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</si>
  <si>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</si>
  <si>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</si>
  <si>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</si>
  <si>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</si>
  <si>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</si>
  <si>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</si>
  <si>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</si>
  <si>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</si>
  <si>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</si>
  <si>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</si>
  <si>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</si>
  <si>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</si>
  <si>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</si>
  <si>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</si>
  <si>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</si>
  <si>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</si>
  <si>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</si>
  <si>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</si>
  <si>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</si>
  <si>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</si>
  <si>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</si>
  <si>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</si>
  <si>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</si>
  <si>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</si>
  <si>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</si>
  <si>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</si>
  <si>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</si>
  <si>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</si>
  <si>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</si>
  <si>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</si>
  <si>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</si>
  <si>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</si>
  <si>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</si>
  <si>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</si>
  <si>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</si>
  <si>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</si>
  <si>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</si>
  <si>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</si>
  <si>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</si>
  <si>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</si>
  <si>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</si>
  <si>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</si>
  <si>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</si>
  <si>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</si>
  <si>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</si>
  <si>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</si>
  <si>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</si>
  <si>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</si>
  <si>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</si>
  <si>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</si>
  <si>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</si>
  <si>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</si>
  <si>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</si>
  <si>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</si>
  <si>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</si>
  <si>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</si>
  <si>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</si>
  <si>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</si>
  <si>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</si>
  <si>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</si>
  <si>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</si>
  <si>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</si>
  <si>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</si>
  <si>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</si>
  <si>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</si>
  <si>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</si>
  <si>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</si>
  <si>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</si>
  <si>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</si>
  <si>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</si>
  <si>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</si>
  <si>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</si>
  <si>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</si>
  <si>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</si>
  <si>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</si>
  <si>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</si>
  <si>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</si>
  <si>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</si>
  <si>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</si>
  <si>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</si>
  <si>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</si>
  <si>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</si>
  <si>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</si>
  <si>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</si>
  <si>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</si>
  <si>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</si>
  <si>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</si>
  <si>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</si>
  <si>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</si>
  <si>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</si>
  <si>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</si>
  <si>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</si>
  <si>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</si>
  <si>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</si>
  <si>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</si>
  <si>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</si>
  <si>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</si>
  <si>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</si>
  <si>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</si>
  <si>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</si>
  <si>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</si>
  <si>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</si>
  <si>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</si>
  <si>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</si>
  <si>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</si>
  <si>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</si>
  <si>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</si>
  <si>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</si>
  <si>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</si>
  <si>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</si>
  <si>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</si>
  <si>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</si>
  <si>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</si>
  <si>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</si>
  <si>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</si>
  <si>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</si>
  <si>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</si>
  <si>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</si>
  <si>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</si>
  <si>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</si>
  <si>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</si>
  <si>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</si>
  <si>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</si>
  <si>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</si>
  <si>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</si>
  <si>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</si>
  <si>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</si>
  <si>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</si>
  <si>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</si>
  <si>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</si>
  <si>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</si>
  <si>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</si>
  <si>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</si>
  <si>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</si>
  <si>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</si>
  <si>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</si>
  <si>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</si>
  <si>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</si>
  <si>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</si>
  <si>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</si>
  <si>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</si>
  <si>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</si>
  <si>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</si>
  <si>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</si>
  <si>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</si>
  <si>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</si>
  <si>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</si>
  <si>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</si>
  <si>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</si>
  <si>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</si>
  <si>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</si>
  <si>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</si>
  <si>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</si>
  <si>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</si>
  <si>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</si>
  <si>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</si>
  <si>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</si>
  <si>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</si>
  <si>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</si>
  <si>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</si>
  <si>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</si>
  <si>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</si>
  <si>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</si>
  <si>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</si>
  <si>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</si>
  <si>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</si>
  <si>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</si>
  <si>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</si>
  <si>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</si>
  <si>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</si>
  <si>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</si>
  <si>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</si>
  <si>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</si>
  <si>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</si>
  <si>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</si>
  <si>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</si>
  <si>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</si>
  <si>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</si>
  <si>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</si>
  <si>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</si>
  <si>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</si>
  <si>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</si>
  <si>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</si>
  <si>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</si>
  <si>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</si>
  <si>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</si>
  <si>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</si>
  <si>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</si>
  <si>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</si>
  <si>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</si>
  <si>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</si>
  <si>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</si>
  <si>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</si>
  <si>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</si>
  <si>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</si>
  <si>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</si>
  <si>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</si>
  <si>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</si>
  <si>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</si>
  <si>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</si>
  <si>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</si>
  <si>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</si>
  <si>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</si>
  <si>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</si>
  <si>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</si>
  <si>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</si>
  <si>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</si>
  <si>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</si>
  <si>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</si>
  <si>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</si>
  <si>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</si>
  <si>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</si>
  <si>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</si>
  <si>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</si>
  <si>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</si>
  <si>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</si>
  <si>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</si>
  <si>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</si>
  <si>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</si>
  <si>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</si>
  <si>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</si>
  <si>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</si>
  <si>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</si>
  <si>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</si>
  <si>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</si>
  <si>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</si>
  <si>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</si>
  <si>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</si>
  <si>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</si>
  <si>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</si>
  <si>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</si>
  <si>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</si>
  <si>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</si>
  <si>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</si>
  <si>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</si>
  <si>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</si>
  <si>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</si>
  <si>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</si>
  <si>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</si>
  <si>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</si>
  <si>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</si>
  <si>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</si>
  <si>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</si>
  <si>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</si>
  <si>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</si>
  <si>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</si>
  <si>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</si>
  <si>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</si>
  <si>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</si>
  <si>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</si>
  <si>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</si>
  <si>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</si>
  <si>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</si>
  <si>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</si>
  <si>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</si>
  <si>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</si>
  <si>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</si>
  <si>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</si>
  <si>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</si>
  <si>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</si>
  <si>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</si>
  <si>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</si>
  <si>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</si>
  <si>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</si>
  <si>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</si>
  <si>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</si>
  <si>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</si>
  <si>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</si>
  <si>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</si>
  <si>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</si>
  <si>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</si>
  <si>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</si>
  <si>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</si>
  <si>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</si>
  <si>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</si>
  <si>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</si>
  <si>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</si>
  <si>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</si>
  <si>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</si>
  <si>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</si>
  <si>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</si>
  <si>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</si>
  <si>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</si>
  <si>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</si>
  <si>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</si>
  <si>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</si>
  <si>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</si>
  <si>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</si>
  <si>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</si>
  <si>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</si>
  <si>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</si>
  <si>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</si>
  <si>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</si>
  <si>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</si>
  <si>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</si>
  <si>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</si>
  <si>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</si>
  <si>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</si>
  <si>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</si>
  <si>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</si>
  <si>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</si>
  <si>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</si>
  <si>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</si>
  <si>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</si>
  <si>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</si>
  <si>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</si>
  <si>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</si>
  <si>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</si>
  <si>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</si>
  <si>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</si>
  <si>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</si>
  <si>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</si>
  <si>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</si>
  <si>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</si>
  <si>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</si>
  <si>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</si>
  <si>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</si>
  <si>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</si>
  <si>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</si>
  <si>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</si>
  <si>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</si>
  <si>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</si>
  <si>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</si>
  <si>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</si>
  <si>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</si>
  <si>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</si>
  <si>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</si>
  <si>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</si>
  <si>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</si>
  <si>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</si>
  <si>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</si>
  <si>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</si>
  <si>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</si>
  <si>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</si>
  <si>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</si>
  <si>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</si>
  <si>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</si>
  <si>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</si>
  <si>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</si>
  <si>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</si>
  <si>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</si>
  <si>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</si>
  <si>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</si>
  <si>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</si>
  <si>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</si>
  <si>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</si>
  <si>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</si>
  <si>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</si>
  <si>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</si>
  <si>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</si>
  <si>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</si>
  <si>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</si>
  <si>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</si>
  <si>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</si>
  <si>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</si>
  <si>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</si>
  <si>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</si>
  <si>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</si>
  <si>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</si>
  <si>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</si>
  <si>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</si>
  <si>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</si>
  <si>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</si>
  <si>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</si>
  <si>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</si>
  <si>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</si>
  <si>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</si>
  <si>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</si>
  <si>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</si>
  <si>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</si>
  <si>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</si>
  <si>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</si>
  <si>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</si>
  <si>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</si>
  <si>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</si>
  <si>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</si>
  <si>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</si>
  <si>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</si>
  <si>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</si>
  <si>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</si>
  <si>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</si>
  <si>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</si>
  <si>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</si>
  <si>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</si>
  <si>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</si>
  <si>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</si>
  <si>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</si>
  <si>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</si>
  <si>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</si>
  <si>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</si>
  <si>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</si>
  <si>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</si>
  <si>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</si>
  <si>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</si>
  <si>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</si>
  <si>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</si>
  <si>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</si>
  <si>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</si>
  <si>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</si>
  <si>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</si>
  <si>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</si>
  <si>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</si>
  <si>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</si>
  <si>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</si>
  <si>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</si>
  <si>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</si>
  <si>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</si>
  <si>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</si>
  <si>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</si>
  <si>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</si>
  <si>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</si>
  <si>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</si>
  <si>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</si>
  <si>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</si>
  <si>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</si>
  <si>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</si>
  <si>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</si>
  <si>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</si>
  <si>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</si>
  <si>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</si>
  <si>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</si>
  <si>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</si>
  <si>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</si>
  <si>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</si>
  <si>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</si>
  <si>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</si>
  <si>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</si>
  <si>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</si>
  <si>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</si>
  <si>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</si>
  <si>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</si>
  <si>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</si>
  <si>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</si>
  <si>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</si>
  <si>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</si>
  <si>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</si>
  <si>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</si>
  <si>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</si>
  <si>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</si>
  <si>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</si>
  <si>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</si>
  <si>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</si>
  <si>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</si>
  <si>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</si>
  <si>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</si>
  <si>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</si>
  <si>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</si>
  <si>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</si>
  <si>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</si>
  <si>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</si>
  <si>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</si>
  <si>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</si>
  <si>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</si>
  <si>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</si>
  <si>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</si>
  <si>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</si>
  <si>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</si>
  <si>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</si>
  <si>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</si>
  <si>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</si>
  <si>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</si>
  <si>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</si>
  <si>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</si>
  <si>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</si>
  <si>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</si>
  <si>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</si>
  <si>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</si>
  <si>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</si>
  <si>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</si>
  <si>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</si>
  <si>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</si>
  <si>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</si>
  <si>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</si>
  <si>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</si>
  <si>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</si>
  <si>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</si>
  <si>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</si>
  <si>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</si>
  <si>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</si>
  <si>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</si>
  <si>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</si>
  <si>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</si>
  <si>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</si>
  <si>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</si>
  <si>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</si>
  <si>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</si>
  <si>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</si>
  <si>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</si>
  <si>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</si>
  <si>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</si>
  <si>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</si>
  <si>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</si>
  <si>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</si>
  <si>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</si>
  <si>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</si>
  <si>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</si>
  <si>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</si>
  <si>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</si>
  <si>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</si>
  <si>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</si>
  <si>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</si>
  <si>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</si>
  <si>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</si>
  <si>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</si>
  <si>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</si>
  <si>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</si>
  <si>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</si>
  <si>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</si>
  <si>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</si>
  <si>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</si>
  <si>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</si>
  <si>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</si>
  <si>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</si>
  <si>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</si>
  <si>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</si>
  <si>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</si>
  <si>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</si>
  <si>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</si>
  <si>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</si>
  <si>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</si>
  <si>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</si>
  <si>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</si>
  <si>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</si>
  <si>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</si>
  <si>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</si>
  <si>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</si>
  <si>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</si>
  <si>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</si>
  <si>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</si>
  <si>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</si>
  <si>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</si>
  <si>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</si>
  <si>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</si>
  <si>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</si>
  <si>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</si>
  <si>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</si>
  <si>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</si>
  <si>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</si>
  <si>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</si>
  <si>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</si>
  <si>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</si>
  <si>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</si>
  <si>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</si>
  <si>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</si>
  <si>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</si>
  <si>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</si>
  <si>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</si>
  <si>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</si>
  <si>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</si>
  <si>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</si>
  <si>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</si>
  <si>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</si>
  <si>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</si>
  <si>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</si>
  <si>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</si>
  <si>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</si>
  <si>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</si>
  <si>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</si>
  <si>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</si>
  <si>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</si>
  <si>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</si>
  <si>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</si>
  <si>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</si>
  <si>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</si>
  <si>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</si>
  <si>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</si>
  <si>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</si>
  <si>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</si>
  <si>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</si>
  <si>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</si>
  <si>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</si>
  <si>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</si>
  <si>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</si>
  <si>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</si>
  <si>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</si>
  <si>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</si>
  <si>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</si>
  <si>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</si>
  <si>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</si>
  <si>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</si>
  <si>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</si>
  <si>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</si>
  <si>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</si>
  <si>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</si>
  <si>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</si>
  <si>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</si>
  <si>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</si>
  <si>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</si>
  <si>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</si>
  <si>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</si>
  <si>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</si>
  <si>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</si>
  <si>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</si>
  <si>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</si>
  <si>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</si>
  <si>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</si>
  <si>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</si>
  <si>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</si>
  <si>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</si>
  <si>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</si>
  <si>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</si>
  <si>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</si>
  <si>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</si>
  <si>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</si>
  <si>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</si>
  <si>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</si>
  <si>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</si>
  <si>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</si>
  <si>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</si>
  <si>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</si>
  <si>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</si>
  <si>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</si>
  <si>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</si>
  <si>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</si>
  <si>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</si>
  <si>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</si>
  <si>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</si>
  <si>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</si>
  <si>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</si>
  <si>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</si>
  <si>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</si>
  <si>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</si>
  <si>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</si>
  <si>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</si>
  <si>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</si>
  <si>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</si>
  <si>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</si>
  <si>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</si>
  <si>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</si>
  <si>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</si>
  <si>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</si>
  <si>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</si>
  <si>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</si>
  <si>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</si>
  <si>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</si>
  <si>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</si>
  <si>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</si>
  <si>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</si>
  <si>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</si>
  <si>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</si>
  <si>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</si>
  <si>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</si>
  <si>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</si>
  <si>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</si>
  <si>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</si>
  <si>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</si>
  <si>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</si>
  <si>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</si>
  <si>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</si>
  <si>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</si>
  <si>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</si>
  <si>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</si>
  <si>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</si>
  <si>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</si>
  <si>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</si>
  <si>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</si>
  <si>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</si>
  <si>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</si>
  <si>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</si>
  <si>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</si>
  <si>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</si>
  <si>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</si>
  <si>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</si>
  <si>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</si>
  <si>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</si>
  <si>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</si>
  <si>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</si>
  <si>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</si>
  <si>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</si>
  <si>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</si>
  <si>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</si>
  <si>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</si>
  <si>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</si>
  <si>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</si>
  <si>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</si>
  <si>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</si>
  <si>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</si>
  <si>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</si>
  <si>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</si>
  <si>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</si>
  <si>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</si>
  <si>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</si>
  <si>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</si>
  <si>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</si>
  <si>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</si>
  <si>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</si>
  <si>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</si>
  <si>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</si>
  <si>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</si>
  <si>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</si>
  <si>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</si>
  <si>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</si>
  <si>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</si>
  <si>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</si>
  <si>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</si>
  <si>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</si>
  <si>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</si>
  <si>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</si>
  <si>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</si>
  <si>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</si>
  <si>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</si>
  <si>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</si>
  <si>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</si>
  <si>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</si>
  <si>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</si>
  <si>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</si>
  <si>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</si>
  <si>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</si>
  <si>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</si>
  <si>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</si>
  <si>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</si>
  <si>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</si>
  <si>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</si>
  <si>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</si>
  <si>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</si>
  <si>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</si>
  <si>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</si>
  <si>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</si>
  <si>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</si>
  <si>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</si>
  <si>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</si>
  <si>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</si>
  <si>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</si>
  <si>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</si>
  <si>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</si>
  <si>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</si>
  <si>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</si>
  <si>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</si>
  <si>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</si>
  <si>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</si>
  <si>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</si>
  <si>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</si>
  <si>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</si>
  <si>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</si>
  <si>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</si>
  <si>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</si>
  <si>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</si>
  <si>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</si>
  <si>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</si>
  <si>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</si>
  <si>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</si>
  <si>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</si>
  <si>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</si>
  <si>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</si>
  <si>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</si>
  <si>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</si>
  <si>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</si>
  <si>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</si>
  <si>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</si>
  <si>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</si>
  <si>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</si>
  <si>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</si>
  <si>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</si>
  <si>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</si>
  <si>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</si>
  <si>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</si>
  <si>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</si>
  <si>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</si>
  <si>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</si>
  <si>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</si>
  <si>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</si>
  <si>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</si>
  <si>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</si>
  <si>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</si>
  <si>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</si>
  <si>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</si>
  <si>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</si>
  <si>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</si>
  <si>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</si>
  <si>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</si>
  <si>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</si>
  <si>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</si>
  <si>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</si>
  <si>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</si>
  <si>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</si>
  <si>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</si>
  <si>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</si>
  <si>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</si>
  <si>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</si>
  <si>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</si>
  <si>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</si>
  <si>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</si>
  <si>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</si>
  <si>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</si>
  <si>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</si>
  <si>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</si>
  <si>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</si>
  <si>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</si>
  <si>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</si>
  <si>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</si>
  <si>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</si>
  <si>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</si>
  <si>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</si>
  <si>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</si>
  <si>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</si>
  <si>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</si>
  <si>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</si>
  <si>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</si>
  <si>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</si>
  <si>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</si>
  <si>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</si>
  <si>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</si>
  <si>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</si>
  <si>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</si>
  <si>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</si>
  <si>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</si>
  <si>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</si>
  <si>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</si>
  <si>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</si>
  <si>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</si>
  <si>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</si>
  <si>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</si>
  <si>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</si>
  <si>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</si>
  <si>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</si>
  <si>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</si>
  <si>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</si>
  <si>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</si>
  <si>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</si>
  <si>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</si>
  <si>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</si>
  <si>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</si>
  <si>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</si>
  <si>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</si>
  <si>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</si>
  <si>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</si>
  <si>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</si>
  <si>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</si>
  <si>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</si>
  <si>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</si>
  <si>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</si>
  <si>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</si>
  <si>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</si>
  <si>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</si>
  <si>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</si>
  <si>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</si>
  <si>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</si>
  <si>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</si>
  <si>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</si>
  <si>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</si>
  <si>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</si>
  <si>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</si>
  <si>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</si>
  <si>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</si>
  <si>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</si>
  <si>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</si>
  <si>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</si>
  <si>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</si>
  <si>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</si>
  <si>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</si>
  <si>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</si>
  <si>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</si>
  <si>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</si>
  <si>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</si>
  <si>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</si>
  <si>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</si>
  <si>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</si>
  <si>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</si>
  <si>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</si>
  <si>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</si>
  <si>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</si>
  <si>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</si>
  <si>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</si>
  <si>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</si>
  <si>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</si>
  <si>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</si>
  <si>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</si>
  <si>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</si>
  <si>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</si>
  <si>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</si>
  <si>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</si>
  <si>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</si>
  <si>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</si>
  <si>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</si>
  <si>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</si>
  <si>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</si>
  <si>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</si>
  <si>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</si>
  <si>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</si>
  <si>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</si>
  <si>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</si>
  <si>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</si>
  <si>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</si>
  <si>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</si>
  <si>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</si>
  <si>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</si>
  <si>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</si>
  <si>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</si>
  <si>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</si>
  <si>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</si>
  <si>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</si>
  <si>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</si>
  <si>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</si>
  <si>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</si>
  <si>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</si>
  <si>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</si>
  <si>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</si>
  <si>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</si>
  <si>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</si>
  <si>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</si>
  <si>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</si>
  <si>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</si>
  <si>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</si>
  <si>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</si>
  <si>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</si>
  <si>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</si>
  <si>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</si>
  <si>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</si>
  <si>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</si>
  <si>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</si>
  <si>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</si>
  <si>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</si>
  <si>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</si>
  <si>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</si>
  <si>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</si>
  <si>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</si>
  <si>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</si>
  <si>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</si>
  <si>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</si>
  <si>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</si>
  <si>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</si>
  <si>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</si>
  <si>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</si>
  <si>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</si>
  <si>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</si>
  <si>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</si>
  <si>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</si>
  <si>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</si>
  <si>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</si>
  <si>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</si>
  <si>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</si>
  <si>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</si>
  <si>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</si>
  <si>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</si>
  <si>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</si>
  <si>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</si>
  <si>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</si>
  <si>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</si>
  <si>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</si>
  <si>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</si>
  <si>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</si>
  <si>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</si>
  <si>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</si>
  <si>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</si>
  <si>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</si>
  <si>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</si>
  <si>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</si>
  <si>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</si>
  <si>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</si>
  <si>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</si>
  <si>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</si>
  <si>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</si>
  <si>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</si>
  <si>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</si>
  <si>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</si>
  <si>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</si>
  <si>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</si>
  <si>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</si>
  <si>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</si>
  <si>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</si>
  <si>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</si>
  <si>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</si>
  <si>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</si>
  <si>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</si>
  <si>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</si>
  <si>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</si>
  <si>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</si>
  <si>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</si>
  <si>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</si>
  <si>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</si>
  <si>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</si>
  <si>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</si>
  <si>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</si>
  <si>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</si>
  <si>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</si>
  <si>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</si>
  <si>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</si>
  <si>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</si>
  <si>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</si>
  <si>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</si>
  <si>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</si>
  <si>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</si>
  <si>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</si>
  <si>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</si>
  <si>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</si>
  <si>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</si>
  <si>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</si>
  <si>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</si>
  <si>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</si>
  <si>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</si>
  <si>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</si>
  <si>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</si>
  <si>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</si>
  <si>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</si>
  <si>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</si>
  <si>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</si>
  <si>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</si>
  <si>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</si>
  <si>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</si>
  <si>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</si>
  <si>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</si>
  <si>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</si>
  <si>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</si>
  <si>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</si>
  <si>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</si>
  <si>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</si>
  <si>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</si>
  <si>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</si>
  <si>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</si>
  <si>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</si>
  <si>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</si>
  <si>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</si>
  <si>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</si>
  <si>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</si>
  <si>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</si>
  <si>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</si>
  <si>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</si>
  <si>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</si>
  <si>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</si>
  <si>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</si>
  <si>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</si>
  <si>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</si>
  <si>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</si>
  <si>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</si>
  <si>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</si>
  <si>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</si>
  <si>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</si>
  <si>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</si>
  <si>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</si>
  <si>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</si>
  <si>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</si>
  <si>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</si>
  <si>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</si>
  <si>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</si>
  <si>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</si>
  <si>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</si>
  <si>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</si>
  <si>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</si>
  <si>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</si>
  <si>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</si>
  <si>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</si>
  <si>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</si>
  <si>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</si>
  <si>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</si>
  <si>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</si>
  <si>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</si>
  <si>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</si>
  <si>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</si>
  <si>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</si>
  <si>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</si>
  <si>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</si>
  <si>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</si>
  <si>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</si>
  <si>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</si>
  <si>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</si>
  <si>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</si>
  <si>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</si>
  <si>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</si>
  <si>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</si>
  <si>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</si>
  <si>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</si>
  <si>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</si>
  <si>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</si>
  <si>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</si>
  <si>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</si>
  <si>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</si>
  <si>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</si>
  <si>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</si>
  <si>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</si>
  <si>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</si>
  <si>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</si>
  <si>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</si>
  <si>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</si>
  <si>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</si>
  <si>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</si>
  <si>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</si>
  <si>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</si>
  <si>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</si>
  <si>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</si>
  <si>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</si>
  <si>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</si>
  <si>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</si>
  <si>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</si>
  <si>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</si>
  <si>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</si>
  <si>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</si>
  <si>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</si>
  <si>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</si>
  <si>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</si>
  <si>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</si>
  <si>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</si>
  <si>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</si>
  <si>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</si>
  <si>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</si>
  <si>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</si>
  <si>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</si>
  <si>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</si>
  <si>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</si>
  <si>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</si>
  <si>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</si>
  <si>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</si>
  <si>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</si>
  <si>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</si>
  <si>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</si>
  <si>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</si>
  <si>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</si>
  <si>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</si>
  <si>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</si>
  <si>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</si>
  <si>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</si>
  <si>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</si>
  <si>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</si>
  <si>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</si>
  <si>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</si>
  <si>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</si>
  <si>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</si>
  <si>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</si>
  <si>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</si>
  <si>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</si>
  <si>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</si>
  <si>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</si>
  <si>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</si>
  <si>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</si>
  <si>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</si>
  <si>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</si>
  <si>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</si>
  <si>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</si>
  <si>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</si>
  <si>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</si>
  <si>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</si>
  <si>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</si>
  <si>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</si>
  <si>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</si>
  <si>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</si>
  <si>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</si>
  <si>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</si>
  <si>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</si>
  <si>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</si>
  <si>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</si>
  <si>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</si>
  <si>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</si>
  <si>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</si>
  <si>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</si>
  <si>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</si>
  <si>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</si>
  <si>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</si>
  <si>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</si>
  <si>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</si>
  <si>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</si>
  <si>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</si>
  <si>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</si>
  <si>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</si>
  <si>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</si>
  <si>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</si>
  <si>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</si>
  <si>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</si>
  <si>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</si>
  <si>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</si>
  <si>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</si>
  <si>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</si>
  <si>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</si>
  <si>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</si>
  <si>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</si>
  <si>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</si>
  <si>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</si>
  <si>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</si>
  <si>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</si>
  <si>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</si>
  <si>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</si>
  <si>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</si>
  <si>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</si>
  <si>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</si>
  <si>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</si>
  <si>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</si>
  <si>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</si>
  <si>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</si>
  <si>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</si>
  <si>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</si>
  <si>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</si>
  <si>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</si>
  <si>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</si>
  <si>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</si>
  <si>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</si>
  <si>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</si>
  <si>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</si>
  <si>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</si>
  <si>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</si>
  <si>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</si>
  <si>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</si>
  <si>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</si>
  <si>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</si>
  <si>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</si>
  <si>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</si>
  <si>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</si>
  <si>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</si>
  <si>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</si>
  <si>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</si>
  <si>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</si>
  <si>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</si>
  <si>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</si>
  <si>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</si>
  <si>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</si>
  <si>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</si>
  <si>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</si>
  <si>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</si>
  <si>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</si>
  <si>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</si>
  <si>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</si>
  <si>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</si>
  <si>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</si>
  <si>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</si>
  <si>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</si>
  <si>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</si>
  <si>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</si>
  <si>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</si>
  <si>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</si>
  <si>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</si>
  <si>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</si>
  <si>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</si>
  <si>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</si>
  <si>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</si>
  <si>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</si>
  <si>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</si>
  <si>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</si>
  <si>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</si>
  <si>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</si>
  <si>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</si>
  <si>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</si>
  <si>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</si>
  <si>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</si>
  <si>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</si>
  <si>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</si>
  <si>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</si>
  <si>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</si>
  <si>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</si>
  <si>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</si>
  <si>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</si>
  <si>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</si>
  <si>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</si>
  <si>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</si>
  <si>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</si>
  <si>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</si>
  <si>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</si>
  <si>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</si>
  <si>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</si>
  <si>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</si>
  <si>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</si>
  <si>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</si>
  <si>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</si>
  <si>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</si>
  <si>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</si>
  <si>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</si>
  <si>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</si>
  <si>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</si>
  <si>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</si>
  <si>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</si>
  <si>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</si>
  <si>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</si>
  <si>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Witch-Knight's Defiance</t>
  </si>
  <si>
    <t>Red Eagle's Fury</t>
  </si>
  <si>
    <t>Legacy of Karth</t>
  </si>
  <si>
    <t>Aetherial Ascension</t>
  </si>
  <si>
    <t>Hex Siphon</t>
  </si>
  <si>
    <t>Pestilent Host</t>
  </si>
  <si>
    <t>Explosive Rebuke</t>
  </si>
  <si>
    <t>Void Bash</t>
  </si>
  <si>
    <t>Frenzied Momentum</t>
  </si>
  <si>
    <t>Point-Blank Snipe</t>
  </si>
  <si>
    <t>Wrath of Elements</t>
  </si>
  <si>
    <t>Executioner's Blade</t>
  </si>
  <si>
    <t>Force Overflow</t>
  </si>
  <si>
    <t>Perfected Executioner's Blade</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</si>
  <si>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</si>
  <si>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</si>
  <si>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</si>
  <si>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</si>
  <si>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</si>
  <si>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</si>
  <si>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</si>
  <si>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</si>
  <si>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</si>
  <si>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</si>
  <si>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</si>
  <si>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</si>
  <si>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</si>
  <si>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</si>
  <si>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</si>
  <si>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</si>
  <si>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</si>
  <si>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</si>
  <si>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</si>
  <si>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</si>
  <si>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</si>
  <si>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</si>
  <si>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</si>
  <si>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</si>
  <si>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</si>
  <si>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</si>
  <si>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</si>
  <si>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</si>
  <si>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</si>
  <si>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</si>
  <si>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</si>
  <si>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</si>
  <si>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</si>
  <si>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</si>
  <si>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</si>
  <si>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</si>
  <si>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</si>
  <si>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</si>
  <si>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</si>
  <si>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</si>
  <si>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</si>
  <si>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</si>
  <si>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</si>
  <si>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</si>
  <si>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</si>
  <si>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</si>
  <si>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</si>
  <si>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</si>
  <si>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</si>
  <si>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</si>
  <si>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</si>
  <si>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</si>
  <si>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</si>
  <si>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</si>
  <si>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</si>
  <si>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</si>
  <si>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</si>
  <si>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</si>
  <si>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</si>
  <si>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</si>
  <si>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</si>
  <si>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</si>
  <si>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</si>
  <si>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</si>
  <si>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</si>
  <si>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</si>
  <si>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</si>
  <si>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</si>
  <si>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</si>
  <si>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</si>
  <si>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</si>
  <si>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</si>
  <si>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</si>
  <si>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</si>
  <si>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</si>
  <si>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</si>
  <si>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</si>
  <si>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</si>
  <si>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</si>
  <si>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</si>
  <si>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</si>
  <si>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</si>
  <si>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</si>
  <si>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</si>
  <si>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</si>
  <si>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</si>
  <si>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</si>
  <si>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</si>
  <si>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</si>
  <si>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</si>
  <si>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</si>
  <si>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</si>
  <si>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</si>
  <si>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</si>
  <si>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</si>
  <si>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</si>
  <si>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</si>
  <si>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</si>
  <si>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</si>
  <si>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</si>
  <si>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</si>
  <si>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</si>
  <si>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</si>
  <si>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</si>
  <si>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</si>
  <si>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</si>
  <si>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</si>
  <si>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</si>
  <si>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</si>
  <si>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</si>
  <si>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</si>
  <si>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</si>
  <si>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</si>
  <si>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</si>
  <si>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</si>
  <si>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</si>
  <si>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</si>
  <si>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</si>
  <si>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</si>
  <si>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</si>
  <si>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</si>
  <si>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</si>
  <si>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</si>
  <si>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</si>
  <si>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</si>
  <si>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</si>
  <si>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</si>
  <si>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</si>
  <si>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</si>
  <si>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Kinras’s Wrath</t>
  </si>
  <si>
    <t>Drake’s Rush</t>
  </si>
  <si>
    <t>Unleashed Ritualist</t>
  </si>
  <si>
    <t>Dagon’s Dominion</t>
  </si>
  <si>
    <t>Foolkiller’s Ward</t>
  </si>
  <si>
    <t>Baron Zaudrus</t>
  </si>
  <si>
    <t>Black Drake Villa</t>
  </si>
  <si>
    <t>The Cauldron</t>
  </si>
  <si>
    <t>Imperial Cache Annex</t>
  </si>
  <si>
    <t>Ne Salas Cache Annex</t>
  </si>
  <si>
    <t>Varlaisvea Ayleid Ruins</t>
  </si>
  <si>
    <t>Kushalit Sanctuary</t>
  </si>
  <si>
    <t>Festival Arena</t>
  </si>
  <si>
    <t>The Deadlands: Testing Grounds</t>
  </si>
  <si>
    <t>Sanuarach Mine</t>
  </si>
  <si>
    <t>Last dumped "map names" on: 2021-01-29, PTS 100034,  via chat /script LibSets.DebugGetAllMapNames(). For the different languages change the language ingame via chat /script SetCVar("language.2", "&lt;lang&gt;") where &lt;lang&gt;= "de",, "en", or "fr" e.g.</t>
  </si>
  <si>
    <t>Rahni'Za, School of Warriors</t>
  </si>
  <si>
    <t>Dungeon: The Cauldron</t>
  </si>
  <si>
    <t>Last dumped "wayshrines" on: 2021-01-29, PTS 100034, via chat /script LibSets.DebugGetAllWayshrineInfo(). For the different languages change the language ingame via chat /script SetCVar("language.2", "&lt;lang&gt;") where &lt;lang&gt;= "de",, "en", or "fr" e.g.</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</si>
  <si>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</si>
  <si>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</si>
  <si>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</si>
  <si>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</si>
  <si>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</si>
  <si>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</si>
  <si>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</si>
  <si>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</si>
  <si>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</si>
  <si>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</si>
  <si>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</si>
  <si>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</si>
  <si>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</si>
  <si>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</si>
  <si>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</si>
  <si>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</si>
  <si>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</si>
  <si>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</si>
  <si>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</si>
  <si>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</si>
  <si>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</si>
  <si>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</si>
  <si>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</si>
  <si>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</si>
  <si>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</si>
  <si>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</si>
  <si>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</si>
  <si>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</si>
  <si>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</si>
  <si>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</si>
  <si>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</si>
  <si>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</si>
  <si>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</si>
  <si>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</si>
  <si>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</si>
  <si>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</si>
  <si>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</si>
  <si>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</si>
  <si>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</si>
  <si>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</si>
  <si>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</si>
  <si>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</si>
  <si>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</si>
  <si>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</si>
  <si>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</si>
  <si>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</si>
  <si>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</si>
  <si>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</si>
  <si>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</si>
  <si>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</si>
  <si>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</si>
  <si>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</si>
  <si>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</si>
  <si>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</si>
  <si>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</si>
  <si>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</si>
  <si>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</si>
  <si>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</si>
  <si>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</si>
  <si>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</si>
  <si>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</si>
  <si>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</si>
  <si>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</si>
  <si>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</si>
  <si>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</si>
  <si>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</si>
  <si>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</si>
  <si>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</si>
  <si>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</si>
  <si>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</si>
  <si>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</si>
  <si>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</si>
  <si>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</si>
  <si>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</si>
  <si>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</si>
  <si>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</si>
  <si>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</si>
  <si>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</si>
  <si>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</si>
  <si>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</si>
  <si>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</si>
  <si>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</si>
  <si>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</si>
  <si>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</si>
  <si>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</si>
  <si>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</si>
  <si>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</si>
  <si>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</si>
  <si>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</si>
  <si>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</si>
  <si>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</si>
  <si>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</si>
  <si>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Scorion’s Feast </t>
  </si>
  <si>
    <t>Dread Cellar</t>
  </si>
  <si>
    <t>Rush of Agony</t>
  </si>
  <si>
    <t>Crimson Oath’s Rive</t>
  </si>
  <si>
    <t>Magma Incarnate</t>
  </si>
  <si>
    <t>Red Petal Bastion</t>
  </si>
  <si>
    <t>Thunder Caller</t>
  </si>
  <si>
    <t>Grisly Gourmet</t>
  </si>
  <si>
    <t>Silver Rose Vigil</t>
  </si>
  <si>
    <t>Prior Thierric</t>
  </si>
  <si>
    <t>Last dumped "dungeon data" on: 2021-07-15, PTS 101031 Waking Flame,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</si>
  <si>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2021-07-16, PTS 101031 Waking Flame, via chat /script LibSets.DebugGetAllZoneInfo(). For the different languages change the language ingame via chat /script SetCVar("language.2", "&lt;lang&gt;") where &lt;lang&gt;= "de",, "en", or "fr" e.g.</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</si>
  <si>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</si>
  <si>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</si>
  <si>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</si>
  <si>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</si>
  <si>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</si>
  <si>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</si>
  <si>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</si>
  <si>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</si>
  <si>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</si>
  <si>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</si>
  <si>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</si>
  <si>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</si>
  <si>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</si>
  <si>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 xml:space="preserve">Last dumped "wayshrine names" on: 2021-07-16, PTS 101031 Waking Flame, via chat /script LibSets.DebugGetAllWayshrineNames(). For the different languages change the language ingame via chat /script SetCVar("language.2", "&lt;lang&gt;") where &lt;lang&gt;= "de",, "en", or "fr" e.g.												</t>
  </si>
  <si>
    <t>Dark Convergence</t>
  </si>
  <si>
    <t>Plaguebreak</t>
  </si>
  <si>
    <t>Hrothgar's Chill</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</si>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</sst>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sz val="12"/>
      <color rgb="FF006600"/>
      <name val="Arial"/>
      <family val="2"/>
    </font>
    <font>
      <sz val="10"/>
      <name val="Courier New"/>
      <family val="3"/>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s>
  <fills count="13">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theme="0"/>
        <bgColor indexed="64"/>
      </patternFill>
    </fill>
    <fill>
      <patternFill patternType="solid">
        <fgColor rgb="FFFFFFFF"/>
        <bgColor indexed="64"/>
      </patternFill>
    </fill>
    <fill>
      <patternFill patternType="solid">
        <fgColor theme="1"/>
        <bgColor indexed="64"/>
      </patternFill>
    </fill>
    <fill>
      <patternFill patternType="solid">
        <fgColor rgb="FFFFC7CE"/>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2" fillId="4" borderId="2" applyNumberFormat="0" applyAlignment="0" applyProtection="0"/>
    <xf numFmtId="0" fontId="29" fillId="12" borderId="0" applyNumberFormat="0" applyBorder="0" applyAlignment="0" applyProtection="0"/>
  </cellStyleXfs>
  <cellXfs count="99">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3" fillId="8" borderId="0" xfId="5" applyNumberFormat="1" applyBorder="1"/>
    <xf numFmtId="0" fontId="0" fillId="6" borderId="0" xfId="0" applyFill="1" applyAlignment="1"/>
    <xf numFmtId="0" fontId="0" fillId="6" borderId="4" xfId="0" applyFill="1" applyBorder="1" applyAlignment="1"/>
    <xf numFmtId="0" fontId="22" fillId="4" borderId="2" xfId="6" applyAlignment="1"/>
    <xf numFmtId="0" fontId="22" fillId="4" borderId="2" xfId="6" applyAlignment="1">
      <alignment wrapText="1"/>
    </xf>
    <xf numFmtId="0" fontId="22" fillId="4" borderId="2" xfId="6"/>
    <xf numFmtId="0" fontId="23" fillId="0" borderId="0" xfId="0" applyFont="1"/>
    <xf numFmtId="0" fontId="24" fillId="9" borderId="0" xfId="0" applyFont="1" applyFill="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6" fillId="10" borderId="0" xfId="0" applyFont="1" applyFill="1" applyAlignment="1">
      <alignment vertical="center"/>
    </xf>
    <xf numFmtId="0" fontId="0" fillId="11"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7" fillId="0" borderId="0" xfId="0" applyFont="1" applyAlignment="1">
      <alignment vertical="center"/>
    </xf>
    <xf numFmtId="0" fontId="28" fillId="10" borderId="0" xfId="0" applyFont="1" applyFill="1" applyAlignment="1">
      <alignment vertical="center"/>
    </xf>
    <xf numFmtId="0" fontId="27" fillId="10" borderId="0" xfId="0" applyFont="1" applyFill="1" applyAlignment="1">
      <alignment vertical="center"/>
    </xf>
    <xf numFmtId="0" fontId="3" fillId="0" borderId="1" xfId="3" applyFill="1"/>
    <xf numFmtId="0" fontId="0" fillId="0" borderId="1" xfId="0" applyFill="1" applyBorder="1"/>
    <xf numFmtId="0" fontId="29" fillId="12" borderId="0" xfId="7" applyAlignment="1">
      <alignment vertical="center"/>
    </xf>
    <xf numFmtId="0" fontId="28" fillId="0" borderId="0" xfId="0" applyFont="1" applyAlignment="1">
      <alignment vertical="center"/>
    </xf>
    <xf numFmtId="0" fontId="31" fillId="0" borderId="0" xfId="0" applyFont="1" applyAlignment="1">
      <alignment vertical="center"/>
    </xf>
    <xf numFmtId="0" fontId="18" fillId="0" borderId="0" xfId="0" applyFont="1" applyFill="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6"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o-sets.com/set/ring-of-the-pale-ord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A537"/>
  <sheetViews>
    <sheetView zoomScale="70" zoomScaleNormal="70" workbookViewId="0">
      <pane xSplit="7" ySplit="2" topLeftCell="H496" activePane="bottomRight" state="frozen"/>
      <selection pane="topRight" activeCell="H1" sqref="H1"/>
      <selection pane="bottomLeft" activeCell="A3" sqref="A3"/>
      <selection pane="bottomRight" activeCell="S511" sqref="S511"/>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bestFit="1" customWidth="1"/>
    <col min="17" max="17" width="26.140625" bestFit="1" customWidth="1"/>
    <col min="18" max="18" width="18.7109375" style="66"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2" t="s">
        <v>1863</v>
      </c>
      <c r="E1" s="62"/>
      <c r="F1" s="62"/>
      <c r="G1" s="62"/>
      <c r="H1" s="62"/>
      <c r="I1" s="62"/>
      <c r="J1" s="62"/>
      <c r="K1" s="62"/>
      <c r="L1" s="62"/>
      <c r="M1" s="62"/>
      <c r="N1" s="62"/>
      <c r="O1" s="64"/>
      <c r="P1" s="62"/>
      <c r="Q1" s="62"/>
      <c r="R1" s="64"/>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3"/>
    </row>
    <row r="2" spans="1:53" s="1" customFormat="1" ht="120" customHeight="1" x14ac:dyDescent="0.25">
      <c r="A2" s="5" t="s">
        <v>89</v>
      </c>
      <c r="B2" s="1" t="s">
        <v>81</v>
      </c>
      <c r="C2" s="1" t="s">
        <v>82</v>
      </c>
      <c r="D2" s="3" t="s">
        <v>1558</v>
      </c>
      <c r="E2" s="1" t="s">
        <v>1444</v>
      </c>
      <c r="F2" s="1" t="s">
        <v>1447</v>
      </c>
      <c r="G2" s="3" t="s">
        <v>1531</v>
      </c>
      <c r="H2" s="11" t="s">
        <v>1492</v>
      </c>
      <c r="I2" s="11" t="s">
        <v>1945</v>
      </c>
      <c r="J2" s="11" t="s">
        <v>1491</v>
      </c>
      <c r="K2" s="11" t="s">
        <v>1560</v>
      </c>
      <c r="L2" s="11" t="s">
        <v>1489</v>
      </c>
      <c r="M2" s="11" t="s">
        <v>1490</v>
      </c>
      <c r="N2" s="11" t="s">
        <v>1488</v>
      </c>
      <c r="O2" s="65" t="s">
        <v>1944</v>
      </c>
      <c r="P2" s="13" t="s">
        <v>1437</v>
      </c>
      <c r="Q2" s="23" t="s">
        <v>1493</v>
      </c>
      <c r="R2" s="65" t="s">
        <v>1939</v>
      </c>
      <c r="S2" s="22" t="s">
        <v>1532</v>
      </c>
      <c r="T2" s="3" t="s">
        <v>75</v>
      </c>
      <c r="U2" s="32" t="s">
        <v>1650</v>
      </c>
      <c r="V2" s="13" t="s">
        <v>1638</v>
      </c>
      <c r="W2" s="13" t="s">
        <v>1639</v>
      </c>
      <c r="X2" s="13" t="s">
        <v>1438</v>
      </c>
      <c r="Y2" s="23" t="s">
        <v>1494</v>
      </c>
      <c r="Z2" s="32" t="s">
        <v>1654</v>
      </c>
      <c r="AA2" s="13" t="s">
        <v>1640</v>
      </c>
      <c r="AB2" s="13" t="s">
        <v>1641</v>
      </c>
      <c r="AC2" s="13" t="s">
        <v>1439</v>
      </c>
      <c r="AD2" s="23" t="s">
        <v>1495</v>
      </c>
      <c r="AE2" s="32" t="s">
        <v>1696</v>
      </c>
      <c r="AF2" s="13" t="s">
        <v>1642</v>
      </c>
      <c r="AG2" s="13" t="s">
        <v>1643</v>
      </c>
      <c r="AH2" s="13" t="s">
        <v>1539</v>
      </c>
      <c r="AI2" s="23" t="s">
        <v>1540</v>
      </c>
      <c r="AJ2" s="32" t="s">
        <v>1697</v>
      </c>
      <c r="AK2" s="13" t="s">
        <v>1644</v>
      </c>
      <c r="AL2" s="13" t="s">
        <v>1645</v>
      </c>
      <c r="AM2" s="13" t="s">
        <v>1541</v>
      </c>
      <c r="AN2" s="23" t="s">
        <v>1542</v>
      </c>
      <c r="AO2" s="32" t="s">
        <v>1698</v>
      </c>
      <c r="AP2" s="13" t="s">
        <v>1646</v>
      </c>
      <c r="AQ2" s="13" t="s">
        <v>1647</v>
      </c>
      <c r="AR2" s="13" t="s">
        <v>1556</v>
      </c>
      <c r="AS2" s="23" t="s">
        <v>1557</v>
      </c>
      <c r="AT2" s="32" t="s">
        <v>1699</v>
      </c>
      <c r="AU2" s="13" t="s">
        <v>1648</v>
      </c>
      <c r="AV2" s="13" t="s">
        <v>1649</v>
      </c>
      <c r="AW2" s="20" t="s">
        <v>1440</v>
      </c>
      <c r="AX2" s="20" t="s">
        <v>1441</v>
      </c>
      <c r="AY2" s="20" t="s">
        <v>1442</v>
      </c>
      <c r="AZ2" s="20"/>
      <c r="BA2" s="20" t="s">
        <v>1443</v>
      </c>
    </row>
    <row r="3" spans="1:53" x14ac:dyDescent="0.25">
      <c r="A3" s="12">
        <v>19</v>
      </c>
      <c r="B3" t="s">
        <v>737</v>
      </c>
      <c r="C3" t="s">
        <v>738</v>
      </c>
      <c r="D3" s="3">
        <f t="shared" ref="D3:D66" si="0">A3</f>
        <v>19</v>
      </c>
      <c r="G3" s="8" t="s">
        <v>1595</v>
      </c>
      <c r="I3" t="s">
        <v>97</v>
      </c>
      <c r="J3" t="s">
        <v>97</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constants'!$B$4:$C$1002,2,FALSE),"")</f>
        <v>Included in base game</v>
      </c>
      <c r="V3" s="43" t="str">
        <f>IF(U3&lt;&gt;"",IF(U3&lt;&gt;"LIBSETS_DROP_MECHANIC_MONSTER_NAME",VLOOKUP(U3,'LibSets constants'!$I$4:$L$1002,3,FALSE),""),"")</f>
        <v/>
      </c>
      <c r="W3" s="43" t="str">
        <f>IF(U3&lt;&gt;"",IF(U3&lt;&gt;"LIBSETS_DROP_MECHANIC_MONSTER_NAME",VLOOKUP(U3,'LibSets constants'!$I$4:$L$1002,4,FALSE),""),"")</f>
        <v/>
      </c>
      <c r="X3" s="3" t="str">
        <f>IF(G3&lt;&gt;"LIBSETS_SETTYPE_BATTLEGROUND",IF(G3&lt;&gt;"LIBSETS_SETTYPE_SPECIAL",IF(Y3&lt;&gt;"",VLOOKUP(Y3,'ESO zone constants'!$D$3:$H$4953,5,FALSE),""),""),"")</f>
        <v/>
      </c>
      <c r="Y3" t="str">
        <f>IF(AND(O3&lt;&gt;"",NOT(ISERROR(O3))),"",IF(AND(L3&lt;&gt;"",L3&gt;0,NOT(ISERROR(L3))),VLOOKUP(L3,'ESO dumped WayshrineInfo'!$K$3:$N$9999,4,FALSE),""))</f>
        <v/>
      </c>
      <c r="Z3" s="44"/>
      <c r="AA3" s="43" t="str">
        <f>IF(Z3&lt;&gt;"",IF(Z3&lt;&gt;"LIBSETS_DROP_MECHANIC_MONSTER_NAME",VLOOKUP(Z3,'LibSets constants'!$I$4:$L$1002,3,FALSE),""),"")</f>
        <v/>
      </c>
      <c r="AB3" s="43" t="str">
        <f>IF(Z3&lt;&gt;"",IF(Z3&lt;&gt;"LIBSETS_DROP_MECHANIC_MONSTER_NAME",VLOOKUP(Z3,'LibSets constants'!$I$4:$L$1002,4,FALSE),""),"")</f>
        <v/>
      </c>
      <c r="AC3" s="3" t="str">
        <f>IF(G3&lt;&gt;"LIBSETS_SETTYPE_BATTLEGROUND",IF(G3&lt;&gt;"LIBSETS_SETTYPE_SPECIAL",IF(AD3&lt;&gt;"",VLOOKUP(AD3,'ESO zone constants'!$D$3:$H$4953,5,FALSE),""),""),"")</f>
        <v/>
      </c>
      <c r="AD3" t="str">
        <f>IF(AND(O3&lt;&gt;"",NOT(ISERROR(O3))),"",IF(AND(M3&lt;&gt;"",M3&gt;0,NOT(ISERROR(M3))),VLOOKUP(M3,'ESO dumped WayshrineInfo'!$K$3:$N$9999,4,FALSE),""))</f>
        <v/>
      </c>
      <c r="AE3" s="44"/>
      <c r="AF3" s="43" t="str">
        <f>IF(AE3&lt;&gt;"",IF(AE3&lt;&gt;"LIBSETS_DROP_MECHANIC_MONSTER_NAME",VLOOKUP(AE3,'LibSets constants'!$I$4:$L$1002,3,FALSE),""),"")</f>
        <v/>
      </c>
      <c r="AG3" s="43" t="str">
        <f>IF(AE3&lt;&gt;"",IF(AE3&lt;&gt;"LIBSETS_DROP_MECHANIC_MONSTER_NAME",VLOOKUP(AE3,'LibSets constants'!$I$4:$L$1002,4,FALSE),""),"")</f>
        <v/>
      </c>
      <c r="AH3" s="3" t="str">
        <f>IF(G3&lt;&gt;"LIBSETS_SETTYPE_BATTLEGROUND",IF(G3&lt;&gt;"LIBSETS_SETTYPE_SPECIAL",IF(AI3&lt;&gt;"",VLOOKUP(AI3,'ESO zone constants'!$D$3:$H$4953,5,FALSE),""),""),"")</f>
        <v/>
      </c>
      <c r="AJ3" s="44"/>
      <c r="AK3" s="43" t="str">
        <f>IF(AJ3&lt;&gt;"",IF(AJ3&lt;&gt;"LIBSETS_DROP_MECHANIC_MONSTER_NAME",VLOOKUP(AJ3,'LibSets constants'!$I$4:$L$1002,3,FALSE),""),"")</f>
        <v/>
      </c>
      <c r="AL3" s="43" t="str">
        <f>IF(AJ3&lt;&gt;"",IF(AJ3&lt;&gt;"LIBSETS_DROP_MECHANIC_MONSTER_NAME",VLOOKUP(AJ3,'LibSets constants'!$I$4:$L$1002,4,FALSE),""),"")</f>
        <v/>
      </c>
      <c r="AM3" s="3" t="str">
        <f>IF(G3&lt;&gt;"LIBSETS_SETTYPE_BATTLEGROUND",IF(G3&lt;&gt;"LIBSETS_SETTYPE_SPECIAL",IF(AN3&lt;&gt;"",VLOOKUP(AN3,'ESO zone constants'!$D$3:$H$4953,5,FALSE),""),""),"")</f>
        <v/>
      </c>
      <c r="AO3" s="44"/>
      <c r="AP3" s="43" t="str">
        <f>IF(AO3&lt;&gt;"",IF(AO3&lt;&gt;"LIBSETS_DROP_MECHANIC_MONSTER_NAME",VLOOKUP(AO3,'LibSets constants'!$I$4:$L$1002,3,FALSE),""),"")</f>
        <v/>
      </c>
      <c r="AQ3" s="43" t="str">
        <f>IF(AO3&lt;&gt;"",IF(AO3&lt;&gt;"LIBSETS_DROP_MECHANIC_MONSTER_NAME",VLOOKUP(AO3,'LibSets constants'!$I$4:$L$1002,4,FALSE),""),"")</f>
        <v/>
      </c>
      <c r="AR3" s="3" t="str">
        <f>IF(G3&lt;&gt;"LIBSETS_SETTYPE_BATTLEGROUND",IF(G3&lt;&gt;"LIBSETS_SETTYPE_SPECIAL",IF(AS3&lt;&gt;"",VLOOKUP(AS3,'ESO zone constants'!$D$3:$H$4953,5,FALSE),""),""),"")</f>
        <v/>
      </c>
      <c r="AT3" s="44"/>
      <c r="AU3" s="43" t="str">
        <f>IF(AT3&lt;&gt;"",IF(AT3&lt;&gt;"LIBSETS_DROP_MECHANIC_MONSTER_NAME",VLOOKUP(AT3,'LibSets constants'!$I$4:$L$1002,3,FALSE),""),"")</f>
        <v/>
      </c>
      <c r="AV3" s="43" t="str">
        <f>IF(AT3&lt;&gt;"",IF(AT3&lt;&gt;"LIBSETS_DROP_MECHANIC_MONSTER_NAME",VLOOKUP(AT3,'LibSets constants'!$I$4:$L$1002,4,FALSE),""),"")</f>
        <v/>
      </c>
      <c r="AW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X3" s="21" t="str">
        <f>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Y3" s="21" t="str">
        <f>IF(F3&lt;&gt;"Not in the game (anymore)",IF(A3&lt;&gt;"",", setType="&amp;G3,"")&amp;IF(J3="true",", multiTrialSet=true",""),"")</f>
        <v>, setType=LIBSETS_SETTYPE_DUNGEON</v>
      </c>
      <c r="AZ3" s="21" t="str">
        <f>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IF(F3&lt;&gt;"Not in the game (anymore)",IF(C3&lt;&gt;"",CONCATENATE(" --",C3," / ",B3,"   [",IF(Q3&lt;&gt;"",Q3,""),IF(Y3&lt;&gt;"",", "&amp;Y3,""),IF(AD3&lt;&gt;"",", "&amp;AD3,""),IF(AI3&lt;&gt;"",", "&amp;AI3,""),IF(AN3&lt;&gt;"",", "&amp;AN3,""),IF(AS3&lt;&gt;"",", "&amp;AS3,""),"]")),"")</f>
        <v xml:space="preserve"> --Vestments of the Warlock / Gewänder des Hexers   [Selene's Web]</v>
      </c>
    </row>
    <row r="4" spans="1:53" x14ac:dyDescent="0.25">
      <c r="A4" s="12">
        <v>20</v>
      </c>
      <c r="B4" t="s">
        <v>739</v>
      </c>
      <c r="C4" t="s">
        <v>740</v>
      </c>
      <c r="D4" s="3">
        <f t="shared" si="0"/>
        <v>20</v>
      </c>
      <c r="G4" s="8" t="s">
        <v>1598</v>
      </c>
      <c r="I4" t="s">
        <v>97</v>
      </c>
      <c r="J4" t="s">
        <v>97</v>
      </c>
      <c r="K4">
        <v>-1</v>
      </c>
      <c r="L4">
        <v>-1</v>
      </c>
      <c r="M4">
        <v>-1</v>
      </c>
      <c r="N4">
        <v>0</v>
      </c>
      <c r="O4" s="66" t="s">
        <v>117</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constants'!$B$4:$C$1002,2,FALSE),"")</f>
        <v>Included in base game</v>
      </c>
      <c r="U4" s="33" t="s">
        <v>1684</v>
      </c>
      <c r="V4" s="43" t="str">
        <f>IF(U4&lt;&gt;"",IF(U4&lt;&gt;"LIBSETS_DROP_MECHANIC_MONSTER_NAME",VLOOKUP(U4,'LibSets constants'!$I$4:$L$1002,3,FALSE),""),"")</f>
        <v>Delve bosses have a chance to drop a waist or feet.</v>
      </c>
      <c r="W4" s="43" t="str">
        <f>IF(U4&lt;&gt;"",IF(U4&lt;&gt;"LIBSETS_DROP_MECHANIC_MONSTER_NAME",VLOOKUP(U4,'LibSets constants'!$I$4:$L$1002,4,FALSE),""),"")</f>
        <v>Bosse in Gewölben haben die Chance, eine Taille oder Füße fallen zu lassen.</v>
      </c>
      <c r="X4" s="3" t="str">
        <f>IF(G4&lt;&gt;"LIBSETS_SETTYPE_BATTLEGROUND",IF(G4&lt;&gt;"LIBSETS_SETTYPE_SPECIAL",IF(Y4&lt;&gt;"",VLOOKUP(Y4,'ESO zone constants'!$D$3:$H$4953,5,FALSE),""),""),"")</f>
        <v/>
      </c>
      <c r="Y4" t="str">
        <f>IF(AND(O4&lt;&gt;"",NOT(ISERROR(O4))),"",IF(AND(L4&lt;&gt;"",L4&gt;0,NOT(ISERROR(L4))),VLOOKUP(L4,'ESO dumped WayshrineInfo'!$K$3:$N$9999,4,FALSE),""))</f>
        <v/>
      </c>
      <c r="Z4" s="44" t="s">
        <v>1685</v>
      </c>
      <c r="AA4" s="43" t="str">
        <f>IF(Z4&lt;&gt;"",IF(Z4&lt;&gt;"LIBSETS_DROP_MECHANIC_MONSTER_NAME",VLOOKUP(Z4,'LibSets constants'!$I$4:$L$1002,3,FALSE),""),"")</f>
        <v>Overland group bosses have a 100% chance to drop head, chest, legs, or weapon.</v>
      </c>
      <c r="AB4" s="43" t="str">
        <f>IF(Z4&lt;&gt;"",IF(Z4&lt;&gt;"LIBSETS_DROP_MECHANIC_MONSTER_NAME",VLOOKUP(Z4,'LibSets constants'!$I$4:$L$1002,4,FALSE),""),"")</f>
        <v>Überland Gruppenbosse haben eine Chance von 100%, Kopf, Brust, Beine oder Waffen fallen zu lassen.</v>
      </c>
      <c r="AC4" s="3" t="str">
        <f>IF(G4&lt;&gt;"LIBSETS_SETTYPE_BATTLEGROUND",IF(G4&lt;&gt;"LIBSETS_SETTYPE_SPECIAL",IF(AD4&lt;&gt;"",VLOOKUP(AD4,'ESO zone constants'!$D$3:$H$4953,5,FALSE),""),""),"")</f>
        <v/>
      </c>
      <c r="AD4" t="str">
        <f>IF(AND(O4&lt;&gt;"",NOT(ISERROR(O4))),"",IF(AND(M4&lt;&gt;"",M4&gt;0,NOT(ISERROR(M4))),VLOOKUP(M4,'ESO dumped WayshrineInfo'!$K$3:$N$9999,4,FALSE),""))</f>
        <v/>
      </c>
      <c r="AE4" s="44" t="s">
        <v>1686</v>
      </c>
      <c r="AF4" s="43" t="str">
        <f>IF(AE4&lt;&gt;"",IF(AE4&lt;&gt;"LIBSETS_DROP_MECHANIC_MONSTER_NAME",VLOOKUP(AE4,'LibSets constants'!$I$4:$L$1002,3,FALSE),""),"")</f>
        <v>Public dungeon bosses have a chance to drop a shoulder, hand, or weapon.</v>
      </c>
      <c r="AG4" s="43" t="str">
        <f>IF(AE4&lt;&gt;"",IF(AE4&lt;&gt;"LIBSETS_DROP_MECHANIC_MONSTER_NAME",VLOOKUP(AE4,'LibSets constants'!$I$4:$L$1002,4,FALSE),""),"")</f>
        <v>Öffentliche Dungeon-Bosse haben die Möglichkeit, eine Schulter, Handschuhe oder eine Waffe fallen zu lassen.</v>
      </c>
      <c r="AH4" s="3" t="str">
        <f>IF(G4&lt;&gt;"LIBSETS_SETTYPE_BATTLEGROUND",IF(G4&lt;&gt;"LIBSETS_SETTYPE_SPECIAL",IF(AI4&lt;&gt;"",VLOOKUP(AI4,'ESO zone constants'!$D$3:$H$4953,5,FALSE),""),""),"")</f>
        <v/>
      </c>
      <c r="AJ4" s="44" t="s">
        <v>1687</v>
      </c>
      <c r="AK4" s="43" t="str">
        <f>IF(AJ4&lt;&gt;"",IF(AJ4&lt;&gt;"LIBSETS_DROP_MECHANIC_MONSTER_NAME",VLOOKUP(AJ4,'LibSets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3" t="str">
        <f>IF(AJ4&lt;&gt;"",IF(AJ4&lt;&gt;"LIBSETS_DROP_MECHANIC_MONSTER_NAME",VLOOKUP(AJ4,'LibSets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constants'!$D$3:$H$4953,5,FALSE),""),""),"")</f>
        <v/>
      </c>
      <c r="AO4" s="44"/>
      <c r="AP4" s="43" t="str">
        <f>IF(AO4&lt;&gt;"",IF(AO4&lt;&gt;"LIBSETS_DROP_MECHANIC_MONSTER_NAME",VLOOKUP(AO4,'LibSets constants'!$I$4:$L$1002,3,FALSE),""),"")</f>
        <v/>
      </c>
      <c r="AQ4" s="43" t="str">
        <f>IF(AO4&lt;&gt;"",IF(AO4&lt;&gt;"LIBSETS_DROP_MECHANIC_MONSTER_NAME",VLOOKUP(AO4,'LibSets constants'!$I$4:$L$1002,4,FALSE),""),"")</f>
        <v/>
      </c>
      <c r="AR4" s="3" t="str">
        <f>IF(G4&lt;&gt;"LIBSETS_SETTYPE_BATTLEGROUND",IF(G4&lt;&gt;"LIBSETS_SETTYPE_SPECIAL",IF(AS4&lt;&gt;"",VLOOKUP(AS4,'ESO zone constants'!$D$3:$H$4953,5,FALSE),""),""),"")</f>
        <v/>
      </c>
      <c r="AT4" s="44"/>
      <c r="AU4" s="43" t="str">
        <f>IF(AT4&lt;&gt;"",IF(AT4&lt;&gt;"LIBSETS_DROP_MECHANIC_MONSTER_NAME",VLOOKUP(AT4,'LibSets constants'!$I$4:$L$1002,3,FALSE),""),"")</f>
        <v/>
      </c>
      <c r="AV4" s="43" t="str">
        <f>IF(AT4&lt;&gt;"",IF(AT4&lt;&gt;"LIBSETS_DROP_MECHANIC_MONSTER_NAME",VLOOKUP(AT4,'LibSets constants'!$I$4:$L$1002,4,FALSE),""),"")</f>
        <v/>
      </c>
      <c r="AW4" s="21" t="str">
        <f t="shared" ref="AW4:AW67" si="1">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X4" s="21" t="str">
        <f t="shared" ref="AX4:AX67" si="2">IF(F4&lt;&gt;"Not in the game (anymore)",IF(A4&lt;&gt;"",IF(P4&lt;&gt;"",CONCATENATE(", zoneIds={",P4),"")&amp;IF(X4&lt;&gt;"",CONCATENATE(",",X4),"")&amp;IF(AC4&lt;&gt;"",CONCATENATE(",",AC4),"")&amp;IF(AH4&lt;&gt;"",CONCATENATE(",",AH4),"")&amp;IF(AM4&lt;&gt;"",CONCATENATE(",",AM4),"")&amp;IF(AR4&lt;&gt;"",CONCATENATE(",",AR4),"")&amp;IF(P4&lt;&gt;"",CONCATENATE("}",""),"")&amp;IF(OR(I4="true",I4="false",I4&lt;&gt;""), CONCATENATE(", veteran=", I4), ""),""),"")</f>
        <v>, zoneIds={103}, veteran=false</v>
      </c>
      <c r="AY4" s="21" t="str">
        <f t="shared" ref="AY4:AY67" si="3">IF(F4&lt;&gt;"Not in the game (anymore)",IF(A4&lt;&gt;"",", setType="&amp;G4,"")&amp;IF(J4="true",", multiTrialSet=true",""),"")</f>
        <v>, setType=LIBSETS_SETTYPE_OVERLAND</v>
      </c>
      <c r="AZ4" s="21" t="str">
        <f t="shared" ref="AZ4:AZ67" si="4">IF(F4&lt;&gt;"Not in the game (anymore)",IF(U4&lt;&gt;"",", dropMechanic={"&amp;U4&amp;IF(Z4&lt;&gt;"",","&amp;Z4,"")&amp;IF(AE4&lt;&gt;"",","&amp;AE4,"")&amp;IF(AJ4&lt;&gt;"",","&amp;AJ4,"")&amp;IF(AO4&lt;&gt;"",","&amp;AO4,"")&amp;IF(AT4&lt;&gt;"",","&amp;AT4,"")&amp;"}"&amp;IF(U4="LIBSETS_DROP_MECHANIC_MONSTER_NAME",",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A4" s="21" t="str">
        <f t="shared" ref="BA4:BA67" si="5">IF(F4&lt;&gt;"Not in the game (anymore)",IF(C4&lt;&gt;"",CONCATENATE(" --",C4," / ",B4,"   [",IF(Q4&lt;&gt;"",Q4,""),IF(Y4&lt;&gt;"",", "&amp;Y4,""),IF(AD4&lt;&gt;"",", "&amp;AD4,""),IF(AI4&lt;&gt;"",", "&amp;AI4,""),IF(AN4&lt;&gt;"",", "&amp;AN4,""),IF(AS4&lt;&gt;"",", "&amp;AS4,""),"]")),"")</f>
        <v xml:space="preserve"> --Witchman Armor / Hexenwerk   [The Rift]</v>
      </c>
    </row>
    <row r="5" spans="1:53" x14ac:dyDescent="0.25">
      <c r="A5" s="12">
        <v>21</v>
      </c>
      <c r="B5" t="s">
        <v>741</v>
      </c>
      <c r="C5" t="s">
        <v>742</v>
      </c>
      <c r="D5" s="3">
        <f t="shared" si="0"/>
        <v>21</v>
      </c>
      <c r="G5" s="8" t="s">
        <v>1598</v>
      </c>
      <c r="I5" t="s">
        <v>97</v>
      </c>
      <c r="J5" t="s">
        <v>97</v>
      </c>
      <c r="K5">
        <v>-1</v>
      </c>
      <c r="L5">
        <v>-1</v>
      </c>
      <c r="M5">
        <v>-1</v>
      </c>
      <c r="N5">
        <v>0</v>
      </c>
      <c r="O5" s="66" t="s">
        <v>116</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constants'!$B$4:$C$1002,2,FALSE),"")</f>
        <v>Included in base game</v>
      </c>
      <c r="U5" s="33" t="s">
        <v>1684</v>
      </c>
      <c r="V5" s="43" t="str">
        <f>IF(U5&lt;&gt;"",IF(U5&lt;&gt;"LIBSETS_DROP_MECHANIC_MONSTER_NAME",VLOOKUP(U5,'LibSets constants'!$I$4:$L$1002,3,FALSE),""),"")</f>
        <v>Delve bosses have a chance to drop a waist or feet.</v>
      </c>
      <c r="W5" s="43" t="str">
        <f>IF(U5&lt;&gt;"",IF(U5&lt;&gt;"LIBSETS_DROP_MECHANIC_MONSTER_NAME",VLOOKUP(U5,'LibSets constants'!$I$4:$L$1002,4,FALSE),""),"")</f>
        <v>Bosse in Gewölben haben die Chance, eine Taille oder Füße fallen zu lassen.</v>
      </c>
      <c r="X5" s="3" t="str">
        <f>IF(G5&lt;&gt;"LIBSETS_SETTYPE_BATTLEGROUND",IF(G5&lt;&gt;"LIBSETS_SETTYPE_SPECIAL",IF(Y5&lt;&gt;"",VLOOKUP(Y5,'ESO zone constants'!$D$3:$H$4953,5,FALSE),""),""),"")</f>
        <v/>
      </c>
      <c r="Y5" t="str">
        <f>IF(AND(O5&lt;&gt;"",NOT(ISERROR(O5))),"",IF(AND(L5&lt;&gt;"",L5&gt;0,NOT(ISERROR(L5))),VLOOKUP(L5,'ESO dumped WayshrineInfo'!$K$3:$N$9999,4,FALSE),""))</f>
        <v/>
      </c>
      <c r="Z5" s="44" t="s">
        <v>1685</v>
      </c>
      <c r="AA5" s="43" t="str">
        <f>IF(Z5&lt;&gt;"",IF(Z5&lt;&gt;"LIBSETS_DROP_MECHANIC_MONSTER_NAME",VLOOKUP(Z5,'LibSets constants'!$I$4:$L$1002,3,FALSE),""),"")</f>
        <v>Overland group bosses have a 100% chance to drop head, chest, legs, or weapon.</v>
      </c>
      <c r="AB5" s="43" t="str">
        <f>IF(Z5&lt;&gt;"",IF(Z5&lt;&gt;"LIBSETS_DROP_MECHANIC_MONSTER_NAME",VLOOKUP(Z5,'LibSets constants'!$I$4:$L$1002,4,FALSE),""),"")</f>
        <v>Überland Gruppenbosse haben eine Chance von 100%, Kopf, Brust, Beine oder Waffen fallen zu lassen.</v>
      </c>
      <c r="AC5" s="3" t="str">
        <f>IF(G5&lt;&gt;"LIBSETS_SETTYPE_BATTLEGROUND",IF(G5&lt;&gt;"LIBSETS_SETTYPE_SPECIAL",IF(AD5&lt;&gt;"",VLOOKUP(AD5,'ESO zone constants'!$D$3:$H$4953,5,FALSE),""),""),"")</f>
        <v/>
      </c>
      <c r="AD5" t="str">
        <f>IF(AND(O5&lt;&gt;"",NOT(ISERROR(O5))),"",IF(AND(M5&lt;&gt;"",M5&gt;0,NOT(ISERROR(M5))),VLOOKUP(M5,'ESO dumped WayshrineInfo'!$K$3:$N$9999,4,FALSE),""))</f>
        <v/>
      </c>
      <c r="AE5" s="44" t="s">
        <v>1686</v>
      </c>
      <c r="AF5" s="43" t="str">
        <f>IF(AE5&lt;&gt;"",IF(AE5&lt;&gt;"LIBSETS_DROP_MECHANIC_MONSTER_NAME",VLOOKUP(AE5,'LibSets constants'!$I$4:$L$1002,3,FALSE),""),"")</f>
        <v>Public dungeon bosses have a chance to drop a shoulder, hand, or weapon.</v>
      </c>
      <c r="AG5" s="43" t="str">
        <f>IF(AE5&lt;&gt;"",IF(AE5&lt;&gt;"LIBSETS_DROP_MECHANIC_MONSTER_NAME",VLOOKUP(AE5,'LibSets constants'!$I$4:$L$1002,4,FALSE),""),"")</f>
        <v>Öffentliche Dungeon-Bosse haben die Möglichkeit, eine Schulter, Handschuhe oder eine Waffe fallen zu lassen.</v>
      </c>
      <c r="AH5" s="3" t="str">
        <f>IF(G5&lt;&gt;"LIBSETS_SETTYPE_BATTLEGROUND",IF(G5&lt;&gt;"LIBSETS_SETTYPE_SPECIAL",IF(AI5&lt;&gt;"",VLOOKUP(AI5,'ESO zone constants'!$D$3:$H$4953,5,FALSE),""),""),"")</f>
        <v/>
      </c>
      <c r="AJ5" s="44" t="s">
        <v>1687</v>
      </c>
      <c r="AK5" s="43" t="str">
        <f>IF(AJ5&lt;&gt;"",IF(AJ5&lt;&gt;"LIBSETS_DROP_MECHANIC_MONSTER_NAME",VLOOKUP(AJ5,'LibSets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43" t="str">
        <f>IF(AJ5&lt;&gt;"",IF(AJ5&lt;&gt;"LIBSETS_DROP_MECHANIC_MONSTER_NAME",VLOOKUP(AJ5,'LibSets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constants'!$D$3:$H$4953,5,FALSE),""),""),"")</f>
        <v/>
      </c>
      <c r="AO5" s="44"/>
      <c r="AP5" s="43" t="str">
        <f>IF(AO5&lt;&gt;"",IF(AO5&lt;&gt;"LIBSETS_DROP_MECHANIC_MONSTER_NAME",VLOOKUP(AO5,'LibSets constants'!$I$4:$L$1002,3,FALSE),""),"")</f>
        <v/>
      </c>
      <c r="AQ5" s="43" t="str">
        <f>IF(AO5&lt;&gt;"",IF(AO5&lt;&gt;"LIBSETS_DROP_MECHANIC_MONSTER_NAME",VLOOKUP(AO5,'LibSets constants'!$I$4:$L$1002,4,FALSE),""),"")</f>
        <v/>
      </c>
      <c r="AR5" s="3" t="str">
        <f>IF(G5&lt;&gt;"LIBSETS_SETTYPE_BATTLEGROUND",IF(G5&lt;&gt;"LIBSETS_SETTYPE_SPECIAL",IF(AS5&lt;&gt;"",VLOOKUP(AS5,'ESO zone constants'!$D$3:$H$4953,5,FALSE),""),""),"")</f>
        <v/>
      </c>
      <c r="AT5" s="44"/>
      <c r="AU5" s="43" t="str">
        <f>IF(AT5&lt;&gt;"",IF(AT5&lt;&gt;"LIBSETS_DROP_MECHANIC_MONSTER_NAME",VLOOKUP(AT5,'LibSets constants'!$I$4:$L$1002,3,FALSE),""),"")</f>
        <v/>
      </c>
      <c r="AV5" s="43" t="str">
        <f>IF(AT5&lt;&gt;"",IF(AT5&lt;&gt;"LIBSETS_DROP_MECHANIC_MONSTER_NAME",VLOOKUP(AT5,'LibSets constants'!$I$4:$L$1002,4,FALSE),""),"")</f>
        <v/>
      </c>
      <c r="AW5" s="21" t="str">
        <f t="shared" si="1"/>
        <v>[21] = {wayshrines={-1,-1,-1,}, dlcId=DLC_BASE_GAME</v>
      </c>
      <c r="AX5" s="21" t="str">
        <f t="shared" si="2"/>
        <v>, zoneIds={101}, veteran=false</v>
      </c>
      <c r="AY5" s="21" t="str">
        <f t="shared" si="3"/>
        <v>, setType=LIBSETS_SETTYPE_OVERLAND</v>
      </c>
      <c r="AZ5" s="21" t="str">
        <f t="shared" si="4"/>
        <v>, dropMechanic={LIBSETS_DROP_MECHANIC_OVERLAND_BOSS_DELVE,LIBSETS_DROP_MECHANIC_OVERLAND_WORLDBOSS,LIBSETS_DROP_MECHANIC_OVERLAND_BOSS_PUBLIC_DUNGEON,LIBSETS_DROP_MECHANIC_OVERLAND_CHEST}},</v>
      </c>
      <c r="BA5" s="21" t="str">
        <f t="shared" si="5"/>
        <v xml:space="preserve"> --Akaviri Dragonguard / Akavirische Drachengarde   [Eastmarch]</v>
      </c>
    </row>
    <row r="6" spans="1:53" x14ac:dyDescent="0.25">
      <c r="A6" s="12">
        <v>22</v>
      </c>
      <c r="B6" t="s">
        <v>743</v>
      </c>
      <c r="C6" t="s">
        <v>744</v>
      </c>
      <c r="D6" s="3">
        <f t="shared" si="0"/>
        <v>22</v>
      </c>
      <c r="G6" s="8" t="s">
        <v>1598</v>
      </c>
      <c r="I6" t="s">
        <v>97</v>
      </c>
      <c r="J6" t="s">
        <v>97</v>
      </c>
      <c r="K6">
        <v>-1</v>
      </c>
      <c r="L6">
        <v>-1</v>
      </c>
      <c r="M6">
        <v>-1</v>
      </c>
      <c r="N6">
        <v>0</v>
      </c>
      <c r="O6" s="66" t="s">
        <v>110</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constants'!$B$4:$C$1002,2,FALSE),"")</f>
        <v>Included in base game</v>
      </c>
      <c r="U6" s="33" t="s">
        <v>1684</v>
      </c>
      <c r="V6" s="43" t="str">
        <f>IF(U6&lt;&gt;"",IF(U6&lt;&gt;"LIBSETS_DROP_MECHANIC_MONSTER_NAME",VLOOKUP(U6,'LibSets constants'!$I$4:$L$1002,3,FALSE),""),"")</f>
        <v>Delve bosses have a chance to drop a waist or feet.</v>
      </c>
      <c r="W6" s="43" t="str">
        <f>IF(U6&lt;&gt;"",IF(U6&lt;&gt;"LIBSETS_DROP_MECHANIC_MONSTER_NAME",VLOOKUP(U6,'LibSets constants'!$I$4:$L$1002,4,FALSE),""),"")</f>
        <v>Bosse in Gewölben haben die Chance, eine Taille oder Füße fallen zu lassen.</v>
      </c>
      <c r="X6" s="3" t="str">
        <f>IF(G6&lt;&gt;"LIBSETS_SETTYPE_BATTLEGROUND",IF(G6&lt;&gt;"LIBSETS_SETTYPE_SPECIAL",IF(Y6&lt;&gt;"",VLOOKUP(Y6,'ESO zone constants'!$D$3:$H$4953,5,FALSE),""),""),"")</f>
        <v/>
      </c>
      <c r="Y6" t="str">
        <f>IF(AND(O6&lt;&gt;"",NOT(ISERROR(O6))),"",IF(AND(L6&lt;&gt;"",L6&gt;0,NOT(ISERROR(L6))),VLOOKUP(L6,'ESO dumped WayshrineInfo'!$K$3:$N$9999,4,FALSE),""))</f>
        <v/>
      </c>
      <c r="Z6" s="44" t="s">
        <v>1685</v>
      </c>
      <c r="AA6" s="43" t="str">
        <f>IF(Z6&lt;&gt;"",IF(Z6&lt;&gt;"LIBSETS_DROP_MECHANIC_MONSTER_NAME",VLOOKUP(Z6,'LibSets constants'!$I$4:$L$1002,3,FALSE),""),"")</f>
        <v>Overland group bosses have a 100% chance to drop head, chest, legs, or weapon.</v>
      </c>
      <c r="AB6" s="43" t="str">
        <f>IF(Z6&lt;&gt;"",IF(Z6&lt;&gt;"LIBSETS_DROP_MECHANIC_MONSTER_NAME",VLOOKUP(Z6,'LibSets constants'!$I$4:$L$1002,4,FALSE),""),"")</f>
        <v>Überland Gruppenbosse haben eine Chance von 100%, Kopf, Brust, Beine oder Waffen fallen zu lassen.</v>
      </c>
      <c r="AC6" s="3" t="str">
        <f>IF(G6&lt;&gt;"LIBSETS_SETTYPE_BATTLEGROUND",IF(G6&lt;&gt;"LIBSETS_SETTYPE_SPECIAL",IF(AD6&lt;&gt;"",VLOOKUP(AD6,'ESO zone constants'!$D$3:$H$4953,5,FALSE),""),""),"")</f>
        <v/>
      </c>
      <c r="AD6" t="str">
        <f>IF(AND(O6&lt;&gt;"",NOT(ISERROR(O6))),"",IF(AND(M6&lt;&gt;"",M6&gt;0,NOT(ISERROR(M6))),VLOOKUP(M6,'ESO dumped WayshrineInfo'!$K$3:$N$9999,4,FALSE),""))</f>
        <v/>
      </c>
      <c r="AE6" s="44" t="s">
        <v>1686</v>
      </c>
      <c r="AF6" s="43" t="str">
        <f>IF(AE6&lt;&gt;"",IF(AE6&lt;&gt;"LIBSETS_DROP_MECHANIC_MONSTER_NAME",VLOOKUP(AE6,'LibSets constants'!$I$4:$L$1002,3,FALSE),""),"")</f>
        <v>Public dungeon bosses have a chance to drop a shoulder, hand, or weapon.</v>
      </c>
      <c r="AG6" s="43" t="str">
        <f>IF(AE6&lt;&gt;"",IF(AE6&lt;&gt;"LIBSETS_DROP_MECHANIC_MONSTER_NAME",VLOOKUP(AE6,'LibSets constants'!$I$4:$L$1002,4,FALSE),""),"")</f>
        <v>Öffentliche Dungeon-Bosse haben die Möglichkeit, eine Schulter, Handschuhe oder eine Waffe fallen zu lassen.</v>
      </c>
      <c r="AH6" s="3" t="str">
        <f>IF(G6&lt;&gt;"LIBSETS_SETTYPE_BATTLEGROUND",IF(G6&lt;&gt;"LIBSETS_SETTYPE_SPECIAL",IF(AI6&lt;&gt;"",VLOOKUP(AI6,'ESO zone constants'!$D$3:$H$4953,5,FALSE),""),""),"")</f>
        <v/>
      </c>
      <c r="AJ6" s="44" t="s">
        <v>1687</v>
      </c>
      <c r="AK6" s="43" t="str">
        <f>IF(AJ6&lt;&gt;"",IF(AJ6&lt;&gt;"LIBSETS_DROP_MECHANIC_MONSTER_NAME",VLOOKUP(AJ6,'LibSets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43" t="str">
        <f>IF(AJ6&lt;&gt;"",IF(AJ6&lt;&gt;"LIBSETS_DROP_MECHANIC_MONSTER_NAME",VLOOKUP(AJ6,'LibSets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constants'!$D$3:$H$4953,5,FALSE),""),""),"")</f>
        <v/>
      </c>
      <c r="AO6" s="44"/>
      <c r="AP6" s="43" t="str">
        <f>IF(AO6&lt;&gt;"",IF(AO6&lt;&gt;"LIBSETS_DROP_MECHANIC_MONSTER_NAME",VLOOKUP(AO6,'LibSets constants'!$I$4:$L$1002,3,FALSE),""),"")</f>
        <v/>
      </c>
      <c r="AQ6" s="43" t="str">
        <f>IF(AO6&lt;&gt;"",IF(AO6&lt;&gt;"LIBSETS_DROP_MECHANIC_MONSTER_NAME",VLOOKUP(AO6,'LibSets constants'!$I$4:$L$1002,4,FALSE),""),"")</f>
        <v/>
      </c>
      <c r="AR6" s="3" t="str">
        <f>IF(G6&lt;&gt;"LIBSETS_SETTYPE_BATTLEGROUND",IF(G6&lt;&gt;"LIBSETS_SETTYPE_SPECIAL",IF(AS6&lt;&gt;"",VLOOKUP(AS6,'ESO zone constants'!$D$3:$H$4953,5,FALSE),""),""),"")</f>
        <v/>
      </c>
      <c r="AT6" s="44"/>
      <c r="AU6" s="43" t="str">
        <f>IF(AT6&lt;&gt;"",IF(AT6&lt;&gt;"LIBSETS_DROP_MECHANIC_MONSTER_NAME",VLOOKUP(AT6,'LibSets constants'!$I$4:$L$1002,3,FALSE),""),"")</f>
        <v/>
      </c>
      <c r="AV6" s="43" t="str">
        <f>IF(AT6&lt;&gt;"",IF(AT6&lt;&gt;"LIBSETS_DROP_MECHANIC_MONSTER_NAME",VLOOKUP(AT6,'LibSets constants'!$I$4:$L$1002,4,FALSE),""),"")</f>
        <v/>
      </c>
      <c r="AW6" s="21" t="str">
        <f t="shared" si="1"/>
        <v>[22] = {wayshrines={-1,-1,-1,}, dlcId=DLC_BASE_GAME</v>
      </c>
      <c r="AX6" s="21" t="str">
        <f t="shared" si="2"/>
        <v>, zoneIds={19}, veteran=false</v>
      </c>
      <c r="AY6" s="21" t="str">
        <f t="shared" si="3"/>
        <v>, setType=LIBSETS_SETTYPE_OVERLAND</v>
      </c>
      <c r="AZ6" s="21" t="str">
        <f t="shared" si="4"/>
        <v>, dropMechanic={LIBSETS_DROP_MECHANIC_OVERLAND_BOSS_DELVE,LIBSETS_DROP_MECHANIC_OVERLAND_WORLDBOSS,LIBSETS_DROP_MECHANIC_OVERLAND_BOSS_PUBLIC_DUNGEON,LIBSETS_DROP_MECHANIC_OVERLAND_CHEST}},</v>
      </c>
      <c r="BA6" s="21" t="str">
        <f t="shared" si="5"/>
        <v xml:space="preserve"> --Dreamer's Mantle / Mantel des Träumers   [Stormhaven]</v>
      </c>
    </row>
    <row r="7" spans="1:53" x14ac:dyDescent="0.25">
      <c r="A7" s="12">
        <v>23</v>
      </c>
      <c r="B7" t="s">
        <v>745</v>
      </c>
      <c r="C7" t="s">
        <v>746</v>
      </c>
      <c r="D7" s="3">
        <f t="shared" si="0"/>
        <v>23</v>
      </c>
      <c r="G7" s="8" t="s">
        <v>1590</v>
      </c>
      <c r="I7" t="s">
        <v>97</v>
      </c>
      <c r="J7" t="s">
        <v>97</v>
      </c>
      <c r="K7">
        <v>270</v>
      </c>
      <c r="L7">
        <v>270</v>
      </c>
      <c r="M7">
        <v>270</v>
      </c>
      <c r="N7">
        <v>0</v>
      </c>
      <c r="O7" s="66" t="s">
        <v>447</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constants'!$B$4:$C$1002,2,FALSE),"")</f>
        <v>Included in base game</v>
      </c>
      <c r="U7" s="33" t="s">
        <v>1680</v>
      </c>
      <c r="V7" s="3" t="str">
        <f>IF(U7&lt;&gt;"",IF(U7&lt;&gt;"LIBSETS_DROP_MECHANIC_MONSTER_NAME",VLOOKUP(U7,'LibSets constants'!$I$4:$L$1002,3,FALSE),""),"")</f>
        <v>Arena stage chest</v>
      </c>
      <c r="W7" s="3" t="str">
        <f>IF(U7&lt;&gt;"",IF(U7&lt;&gt;"LIBSETS_DROP_MECHANIC_MONSTER_NAME",VLOOKUP(U7,'LibSets constants'!$I$4:$L$1002,4,FALSE),""),"")</f>
        <v>Arena-Phasen Schatztruhe</v>
      </c>
      <c r="X7" s="3" t="str">
        <f>IF(G7&lt;&gt;"LIBSETS_SETTYPE_BATTLEGROUND",IF(G7&lt;&gt;"LIBSETS_SETTYPE_SPECIAL",IF(Y7&lt;&gt;"",VLOOKUP(Y7,'ESO zone constants'!$D$3:$H$4953,5,FALSE),""),""),"")</f>
        <v/>
      </c>
      <c r="Y7" t="str">
        <f>IF(AND(O7&lt;&gt;"",NOT(ISERROR(O7))),"",IF(AND(L7&lt;&gt;"",L7&gt;0,NOT(ISERROR(L7))),VLOOKUP(L7,'ESO dumped WayshrineInfo'!$K$3:$N$9999,4,FALSE),""))</f>
        <v/>
      </c>
      <c r="AA7" s="3" t="str">
        <f>IF(Z7&lt;&gt;"",IF(Z7&lt;&gt;"LIBSETS_DROP_MECHANIC_MONSTER_NAME",VLOOKUP(Z7,'LibSets constants'!$I$4:$L$1002,3,FALSE),""),"")</f>
        <v/>
      </c>
      <c r="AB7" s="3" t="str">
        <f>IF(Z7&lt;&gt;"",IF(Z7&lt;&gt;"LIBSETS_DROP_MECHANIC_MONSTER_NAME",VLOOKUP(Z7,'LibSets constants'!$I$4:$L$1002,4,FALSE),""),"")</f>
        <v/>
      </c>
      <c r="AC7" s="3" t="str">
        <f>IF(G7&lt;&gt;"LIBSETS_SETTYPE_BATTLEGROUND",IF(G7&lt;&gt;"LIBSETS_SETTYPE_SPECIAL",IF(AD7&lt;&gt;"",VLOOKUP(AD7,'ESO zone constants'!$D$3:$H$4953,5,FALSE),""),""),"")</f>
        <v/>
      </c>
      <c r="AD7" t="str">
        <f>IF(AND(O7&lt;&gt;"",NOT(ISERROR(O7))),"",IF(AND(M7&lt;&gt;"",M7&gt;0,NOT(ISERROR(M7))),VLOOKUP(M7,'ESO dumped WayshrineInfo'!$K$3:$N$9999,4,FALSE),""))</f>
        <v/>
      </c>
      <c r="AF7" s="3" t="str">
        <f>IF(AE7&lt;&gt;"",IF(AE7&lt;&gt;"LIBSETS_DROP_MECHANIC_MONSTER_NAME",VLOOKUP(AE7,'LibSets constants'!$I$4:$L$1002,3,FALSE),""),"")</f>
        <v/>
      </c>
      <c r="AG7" s="3" t="str">
        <f>IF(AE7&lt;&gt;"",IF(AE7&lt;&gt;"LIBSETS_DROP_MECHANIC_MONSTER_NAME",VLOOKUP(AE7,'LibSets constants'!$I$4:$L$1002,4,FALSE),""),"")</f>
        <v/>
      </c>
      <c r="AH7" s="3" t="str">
        <f>IF(G7&lt;&gt;"LIBSETS_SETTYPE_BATTLEGROUND",IF(G7&lt;&gt;"LIBSETS_SETTYPE_SPECIAL",IF(AI7&lt;&gt;"",VLOOKUP(AI7,'ESO zone constants'!$D$3:$H$4953,5,FALSE),""),""),"")</f>
        <v/>
      </c>
      <c r="AK7" s="3" t="str">
        <f>IF(AJ7&lt;&gt;"",IF(AJ7&lt;&gt;"LIBSETS_DROP_MECHANIC_MONSTER_NAME",VLOOKUP(AJ7,'LibSets constants'!$I$4:$L$1002,3,FALSE),""),"")</f>
        <v/>
      </c>
      <c r="AL7" s="3" t="str">
        <f>IF(AJ7&lt;&gt;"",IF(AJ7&lt;&gt;"LIBSETS_DROP_MECHANIC_MONSTER_NAME",VLOOKUP(AJ7,'LibSets constants'!$I$4:$L$1002,4,FALSE),""),"")</f>
        <v/>
      </c>
      <c r="AM7" s="3" t="str">
        <f>IF(G7&lt;&gt;"LIBSETS_SETTYPE_BATTLEGROUND",IF(G7&lt;&gt;"LIBSETS_SETTYPE_SPECIAL",IF(AN7&lt;&gt;"",VLOOKUP(AN7,'ESO zone constants'!$D$3:$H$4953,5,FALSE),""),""),"")</f>
        <v/>
      </c>
      <c r="AP7" s="3" t="str">
        <f>IF(AO7&lt;&gt;"",IF(AO7&lt;&gt;"LIBSETS_DROP_MECHANIC_MONSTER_NAME",VLOOKUP(AO7,'LibSets constants'!$I$4:$L$1002,3,FALSE),""),"")</f>
        <v/>
      </c>
      <c r="AQ7" s="3" t="str">
        <f>IF(AO7&lt;&gt;"",IF(AO7&lt;&gt;"LIBSETS_DROP_MECHANIC_MONSTER_NAME",VLOOKUP(AO7,'LibSets constants'!$I$4:$L$1002,4,FALSE),""),"")</f>
        <v/>
      </c>
      <c r="AR7" s="3" t="str">
        <f>IF(G7&lt;&gt;"LIBSETS_SETTYPE_BATTLEGROUND",IF(G7&lt;&gt;"LIBSETS_SETTYPE_SPECIAL",IF(AS7&lt;&gt;"",VLOOKUP(AS7,'ESO zone constants'!$D$3:$H$4953,5,FALSE),""),""),"")</f>
        <v/>
      </c>
      <c r="AU7" s="3" t="str">
        <f>IF(AT7&lt;&gt;"",IF(AT7&lt;&gt;"LIBSETS_DROP_MECHANIC_MONSTER_NAME",VLOOKUP(AT7,'LibSets constants'!$I$4:$L$1002,3,FALSE),""),"")</f>
        <v/>
      </c>
      <c r="AV7" s="3" t="str">
        <f>IF(AT7&lt;&gt;"",IF(AT7&lt;&gt;"LIBSETS_DROP_MECHANIC_MONSTER_NAME",VLOOKUP(AT7,'LibSets constants'!$I$4:$L$1002,4,FALSE),""),"")</f>
        <v/>
      </c>
      <c r="AW7" s="21" t="str">
        <f t="shared" si="1"/>
        <v>[23] = {wayshrines={270,270,270,}, dlcId=DLC_BASE_GAME</v>
      </c>
      <c r="AX7" s="21" t="str">
        <f t="shared" si="2"/>
        <v>, zoneIds={635}, veteran=false</v>
      </c>
      <c r="AY7" s="21" t="str">
        <f t="shared" si="3"/>
        <v>, setType=LIBSETS_SETTYPE_ARENA</v>
      </c>
      <c r="AZ7" s="21" t="str">
        <f t="shared" si="4"/>
        <v>, dropMechanic={LIBSETS_DROP_MECHANIC_ARENA_STAGE_CHEST}},</v>
      </c>
      <c r="BA7" s="21" t="str">
        <f t="shared" si="5"/>
        <v xml:space="preserve"> --Archer's Mind / Schützensinn   [Dragonstar Arena]</v>
      </c>
    </row>
    <row r="8" spans="1:53" x14ac:dyDescent="0.25">
      <c r="A8" s="12">
        <v>24</v>
      </c>
      <c r="B8" t="s">
        <v>747</v>
      </c>
      <c r="C8" t="s">
        <v>748</v>
      </c>
      <c r="D8" s="3">
        <f t="shared" si="0"/>
        <v>24</v>
      </c>
      <c r="G8" s="8" t="s">
        <v>1590</v>
      </c>
      <c r="I8" t="s">
        <v>97</v>
      </c>
      <c r="J8" t="s">
        <v>97</v>
      </c>
      <c r="K8">
        <v>270</v>
      </c>
      <c r="L8">
        <v>270</v>
      </c>
      <c r="M8">
        <v>270</v>
      </c>
      <c r="N8">
        <v>0</v>
      </c>
      <c r="O8" s="66" t="s">
        <v>447</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constants'!$B$4:$C$1002,2,FALSE),"")</f>
        <v>Included in base game</v>
      </c>
      <c r="U8" s="33" t="s">
        <v>1680</v>
      </c>
      <c r="V8" s="3" t="str">
        <f>IF(U8&lt;&gt;"",IF(U8&lt;&gt;"LIBSETS_DROP_MECHANIC_MONSTER_NAME",VLOOKUP(U8,'LibSets constants'!$I$4:$L$1002,3,FALSE),""),"")</f>
        <v>Arena stage chest</v>
      </c>
      <c r="W8" s="3" t="str">
        <f>IF(U8&lt;&gt;"",IF(U8&lt;&gt;"LIBSETS_DROP_MECHANIC_MONSTER_NAME",VLOOKUP(U8,'LibSets constants'!$I$4:$L$1002,4,FALSE),""),"")</f>
        <v>Arena-Phasen Schatztruhe</v>
      </c>
      <c r="X8" s="3" t="str">
        <f>IF(G8&lt;&gt;"LIBSETS_SETTYPE_BATTLEGROUND",IF(G8&lt;&gt;"LIBSETS_SETTYPE_SPECIAL",IF(Y8&lt;&gt;"",VLOOKUP(Y8,'ESO zone constants'!$D$3:$H$4953,5,FALSE),""),""),"")</f>
        <v/>
      </c>
      <c r="Y8" t="str">
        <f>IF(AND(O8&lt;&gt;"",NOT(ISERROR(O8))),"",IF(AND(L8&lt;&gt;"",L8&gt;0,NOT(ISERROR(L8))),VLOOKUP(L8,'ESO dumped WayshrineInfo'!$K$3:$N$9999,4,FALSE),""))</f>
        <v/>
      </c>
      <c r="AA8" s="3" t="str">
        <f>IF(Z8&lt;&gt;"",IF(Z8&lt;&gt;"LIBSETS_DROP_MECHANIC_MONSTER_NAME",VLOOKUP(Z8,'LibSets constants'!$I$4:$L$1002,3,FALSE),""),"")</f>
        <v/>
      </c>
      <c r="AB8" s="3" t="str">
        <f>IF(Z8&lt;&gt;"",IF(Z8&lt;&gt;"LIBSETS_DROP_MECHANIC_MONSTER_NAME",VLOOKUP(Z8,'LibSets constants'!$I$4:$L$1002,4,FALSE),""),"")</f>
        <v/>
      </c>
      <c r="AC8" s="3" t="str">
        <f>IF(G8&lt;&gt;"LIBSETS_SETTYPE_BATTLEGROUND",IF(G8&lt;&gt;"LIBSETS_SETTYPE_SPECIAL",IF(AD8&lt;&gt;"",VLOOKUP(AD8,'ESO zone constants'!$D$3:$H$4953,5,FALSE),""),""),"")</f>
        <v/>
      </c>
      <c r="AD8" t="str">
        <f>IF(AND(O8&lt;&gt;"",NOT(ISERROR(O8))),"",IF(AND(M8&lt;&gt;"",M8&gt;0,NOT(ISERROR(M8))),VLOOKUP(M8,'ESO dumped WayshrineInfo'!$K$3:$N$9999,4,FALSE),""))</f>
        <v/>
      </c>
      <c r="AF8" s="3" t="str">
        <f>IF(AE8&lt;&gt;"",IF(AE8&lt;&gt;"LIBSETS_DROP_MECHANIC_MONSTER_NAME",VLOOKUP(AE8,'LibSets constants'!$I$4:$L$1002,3,FALSE),""),"")</f>
        <v/>
      </c>
      <c r="AG8" s="3" t="str">
        <f>IF(AE8&lt;&gt;"",IF(AE8&lt;&gt;"LIBSETS_DROP_MECHANIC_MONSTER_NAME",VLOOKUP(AE8,'LibSets constants'!$I$4:$L$1002,4,FALSE),""),"")</f>
        <v/>
      </c>
      <c r="AH8" s="3" t="str">
        <f>IF(G8&lt;&gt;"LIBSETS_SETTYPE_BATTLEGROUND",IF(G8&lt;&gt;"LIBSETS_SETTYPE_SPECIAL",IF(AI8&lt;&gt;"",VLOOKUP(AI8,'ESO zone constants'!$D$3:$H$4953,5,FALSE),""),""),"")</f>
        <v/>
      </c>
      <c r="AK8" s="3" t="str">
        <f>IF(AJ8&lt;&gt;"",IF(AJ8&lt;&gt;"LIBSETS_DROP_MECHANIC_MONSTER_NAME",VLOOKUP(AJ8,'LibSets constants'!$I$4:$L$1002,3,FALSE),""),"")</f>
        <v/>
      </c>
      <c r="AL8" s="3" t="str">
        <f>IF(AJ8&lt;&gt;"",IF(AJ8&lt;&gt;"LIBSETS_DROP_MECHANIC_MONSTER_NAME",VLOOKUP(AJ8,'LibSets constants'!$I$4:$L$1002,4,FALSE),""),"")</f>
        <v/>
      </c>
      <c r="AM8" s="3" t="str">
        <f>IF(G8&lt;&gt;"LIBSETS_SETTYPE_BATTLEGROUND",IF(G8&lt;&gt;"LIBSETS_SETTYPE_SPECIAL",IF(AN8&lt;&gt;"",VLOOKUP(AN8,'ESO zone constants'!$D$3:$H$4953,5,FALSE),""),""),"")</f>
        <v/>
      </c>
      <c r="AP8" s="3" t="str">
        <f>IF(AO8&lt;&gt;"",IF(AO8&lt;&gt;"LIBSETS_DROP_MECHANIC_MONSTER_NAME",VLOOKUP(AO8,'LibSets constants'!$I$4:$L$1002,3,FALSE),""),"")</f>
        <v/>
      </c>
      <c r="AQ8" s="3" t="str">
        <f>IF(AO8&lt;&gt;"",IF(AO8&lt;&gt;"LIBSETS_DROP_MECHANIC_MONSTER_NAME",VLOOKUP(AO8,'LibSets constants'!$I$4:$L$1002,4,FALSE),""),"")</f>
        <v/>
      </c>
      <c r="AR8" s="3" t="str">
        <f>IF(G8&lt;&gt;"LIBSETS_SETTYPE_BATTLEGROUND",IF(G8&lt;&gt;"LIBSETS_SETTYPE_SPECIAL",IF(AS8&lt;&gt;"",VLOOKUP(AS8,'ESO zone constants'!$D$3:$H$4953,5,FALSE),""),""),"")</f>
        <v/>
      </c>
      <c r="AU8" s="3" t="str">
        <f>IF(AT8&lt;&gt;"",IF(AT8&lt;&gt;"LIBSETS_DROP_MECHANIC_MONSTER_NAME",VLOOKUP(AT8,'LibSets constants'!$I$4:$L$1002,3,FALSE),""),"")</f>
        <v/>
      </c>
      <c r="AV8" s="3" t="str">
        <f>IF(AT8&lt;&gt;"",IF(AT8&lt;&gt;"LIBSETS_DROP_MECHANIC_MONSTER_NAME",VLOOKUP(AT8,'LibSets constants'!$I$4:$L$1002,4,FALSE),""),"")</f>
        <v/>
      </c>
      <c r="AW8" s="21" t="str">
        <f t="shared" si="1"/>
        <v>[24] = {wayshrines={270,270,270,}, dlcId=DLC_BASE_GAME</v>
      </c>
      <c r="AX8" s="21" t="str">
        <f t="shared" si="2"/>
        <v>, zoneIds={635}, veteran=false</v>
      </c>
      <c r="AY8" s="21" t="str">
        <f t="shared" si="3"/>
        <v>, setType=LIBSETS_SETTYPE_ARENA</v>
      </c>
      <c r="AZ8" s="21" t="str">
        <f t="shared" si="4"/>
        <v>, dropMechanic={LIBSETS_DROP_MECHANIC_ARENA_STAGE_CHEST}},</v>
      </c>
      <c r="BA8" s="21" t="str">
        <f t="shared" si="5"/>
        <v xml:space="preserve"> --Footman's Fortune / Geschick des Fußsoldaten   [Dragonstar Arena]</v>
      </c>
    </row>
    <row r="9" spans="1:53" x14ac:dyDescent="0.25">
      <c r="A9" s="12">
        <v>25</v>
      </c>
      <c r="B9" t="s">
        <v>749</v>
      </c>
      <c r="C9" t="s">
        <v>750</v>
      </c>
      <c r="D9" s="3">
        <f t="shared" si="0"/>
        <v>25</v>
      </c>
      <c r="G9" s="8" t="s">
        <v>1593</v>
      </c>
      <c r="I9" t="s">
        <v>97</v>
      </c>
      <c r="J9" t="s">
        <v>97</v>
      </c>
      <c r="K9">
        <v>-1</v>
      </c>
      <c r="L9">
        <v>-1</v>
      </c>
      <c r="M9">
        <v>-1</v>
      </c>
      <c r="N9">
        <v>0</v>
      </c>
      <c r="O9" s="66" t="s">
        <v>131</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constants'!$B$4:$C$1002,2,FALSE),"")</f>
        <v>Included in base game</v>
      </c>
      <c r="U9" s="33" t="s">
        <v>1665</v>
      </c>
      <c r="V9" s="3" t="str">
        <f>IF(U9&lt;&gt;"",IF(U9&lt;&gt;"LIBSETS_DROP_MECHANIC_MONSTER_NAME",VLOOKUP(U9,'LibSets constants'!$I$4:$L$1002,3,FALSE),""),"")</f>
        <v>Rewards for the worthy (Cyrodiil/Battleground mail)</v>
      </c>
      <c r="W9" s="3" t="str">
        <f>IF(U9&lt;&gt;"",IF(U9&lt;&gt;"LIBSETS_DROP_MECHANIC_MONSTER_NAME",VLOOKUP(U9,'LibSets constants'!$I$4:$L$1002,4,FALSE),""),"")</f>
        <v>Gerechter Lohn (Cyrodiil/Schlachtfeld Mail)</v>
      </c>
      <c r="X9" s="3" t="str">
        <f>IF(G9&lt;&gt;"LIBSETS_SETTYPE_BATTLEGROUND",IF(G9&lt;&gt;"LIBSETS_SETTYPE_SPECIAL",IF(Y9&lt;&gt;"",VLOOKUP(Y9,'ESO zone constants'!$D$3:$H$4953,5,FALSE),""),""),"")</f>
        <v/>
      </c>
      <c r="Y9" t="str">
        <f>IF(AND(O9&lt;&gt;"",NOT(ISERROR(O9))),"",IF(AND(L9&lt;&gt;"",L9&gt;0,NOT(ISERROR(L9))),VLOOKUP(L9,'ESO dumped WayshrineInfo'!$K$3:$N$9999,4,FALSE),""))</f>
        <v/>
      </c>
      <c r="Z9" s="33" t="s">
        <v>1655</v>
      </c>
      <c r="AA9" s="3" t="str">
        <f>IF(Z9&lt;&gt;"",IF(Z9&lt;&gt;"LIBSETS_DROP_MECHANIC_MONSTER_NAME",VLOOKUP(Z9,'LibSets constants'!$I$4:$L$1002,3,FALSE),""),"")</f>
        <v>City Erntefurt (quartermaster)</v>
      </c>
      <c r="AB9" s="3" t="str">
        <f>IF(Z9&lt;&gt;"",IF(Z9&lt;&gt;"LIBSETS_DROP_MECHANIC_MONSTER_NAME",VLOOKUP(Z9,'LibSets constants'!$I$4:$L$1002,4,FALSE),""),"")</f>
        <v>Stadt Erntefurt (Quartiermeister)</v>
      </c>
      <c r="AC9" s="3" t="str">
        <f>IF(G9&lt;&gt;"LIBSETS_SETTYPE_BATTLEGROUND",IF(G9&lt;&gt;"LIBSETS_SETTYPE_SPECIAL",IF(AD9&lt;&gt;"",VLOOKUP(AD9,'ESO zone constants'!$D$3:$H$4953,5,FALSE),""),""),"")</f>
        <v/>
      </c>
      <c r="AD9" t="str">
        <f>IF(AND(O9&lt;&gt;"",NOT(ISERROR(O9))),"",IF(AND(M9&lt;&gt;"",M9&gt;0,NOT(ISERROR(M9))),VLOOKUP(M9,'ESO dumped WayshrineInfo'!$K$3:$N$9999,4,FALSE),""))</f>
        <v/>
      </c>
      <c r="AF9" s="3" t="str">
        <f>IF(AE9&lt;&gt;"",IF(AE9&lt;&gt;"LIBSETS_DROP_MECHANIC_MONSTER_NAME",VLOOKUP(AE9,'LibSets constants'!$I$4:$L$1002,3,FALSE),""),"")</f>
        <v/>
      </c>
      <c r="AG9" s="3" t="str">
        <f>IF(AE9&lt;&gt;"",IF(AE9&lt;&gt;"LIBSETS_DROP_MECHANIC_MONSTER_NAME",VLOOKUP(AE9,'LibSets constants'!$I$4:$L$1002,4,FALSE),""),"")</f>
        <v/>
      </c>
      <c r="AH9" s="3" t="str">
        <f>IF(G9&lt;&gt;"LIBSETS_SETTYPE_BATTLEGROUND",IF(G9&lt;&gt;"LIBSETS_SETTYPE_SPECIAL",IF(AI9&lt;&gt;"",VLOOKUP(AI9,'ESO zone constants'!$D$3:$H$4953,5,FALSE),""),""),"")</f>
        <v/>
      </c>
      <c r="AK9" s="3" t="str">
        <f>IF(AJ9&lt;&gt;"",IF(AJ9&lt;&gt;"LIBSETS_DROP_MECHANIC_MONSTER_NAME",VLOOKUP(AJ9,'LibSets constants'!$I$4:$L$1002,3,FALSE),""),"")</f>
        <v/>
      </c>
      <c r="AL9" s="3" t="str">
        <f>IF(AJ9&lt;&gt;"",IF(AJ9&lt;&gt;"LIBSETS_DROP_MECHANIC_MONSTER_NAME",VLOOKUP(AJ9,'LibSets constants'!$I$4:$L$1002,4,FALSE),""),"")</f>
        <v/>
      </c>
      <c r="AM9" s="3" t="str">
        <f>IF(G9&lt;&gt;"LIBSETS_SETTYPE_BATTLEGROUND",IF(G9&lt;&gt;"LIBSETS_SETTYPE_SPECIAL",IF(AN9&lt;&gt;"",VLOOKUP(AN9,'ESO zone constants'!$D$3:$H$4953,5,FALSE),""),""),"")</f>
        <v/>
      </c>
      <c r="AP9" s="3" t="str">
        <f>IF(AO9&lt;&gt;"",IF(AO9&lt;&gt;"LIBSETS_DROP_MECHANIC_MONSTER_NAME",VLOOKUP(AO9,'LibSets constants'!$I$4:$L$1002,3,FALSE),""),"")</f>
        <v/>
      </c>
      <c r="AQ9" s="3" t="str">
        <f>IF(AO9&lt;&gt;"",IF(AO9&lt;&gt;"LIBSETS_DROP_MECHANIC_MONSTER_NAME",VLOOKUP(AO9,'LibSets constants'!$I$4:$L$1002,4,FALSE),""),"")</f>
        <v/>
      </c>
      <c r="AR9" s="3" t="str">
        <f>IF(G9&lt;&gt;"LIBSETS_SETTYPE_BATTLEGROUND",IF(G9&lt;&gt;"LIBSETS_SETTYPE_SPECIAL",IF(AS9&lt;&gt;"",VLOOKUP(AS9,'ESO zone constants'!$D$3:$H$4953,5,FALSE),""),""),"")</f>
        <v/>
      </c>
      <c r="AU9" s="3" t="str">
        <f>IF(AT9&lt;&gt;"",IF(AT9&lt;&gt;"LIBSETS_DROP_MECHANIC_MONSTER_NAME",VLOOKUP(AT9,'LibSets constants'!$I$4:$L$1002,3,FALSE),""),"")</f>
        <v/>
      </c>
      <c r="AV9" s="3" t="str">
        <f>IF(AT9&lt;&gt;"",IF(AT9&lt;&gt;"LIBSETS_DROP_MECHANIC_MONSTER_NAME",VLOOKUP(AT9,'LibSets constants'!$I$4:$L$1002,4,FALSE),""),"")</f>
        <v/>
      </c>
      <c r="AW9" s="21" t="str">
        <f t="shared" si="1"/>
        <v>[25] = {wayshrines={-1,-1,-1,}, dlcId=DLC_BASE_GAME</v>
      </c>
      <c r="AX9" s="21" t="str">
        <f t="shared" si="2"/>
        <v>, zoneIds={181}, veteran=false</v>
      </c>
      <c r="AY9" s="21" t="str">
        <f t="shared" si="3"/>
        <v>, setType=LIBSETS_SETTYPE_CYRODIIL</v>
      </c>
      <c r="AZ9" s="21" t="str">
        <f t="shared" si="4"/>
        <v>, dropMechanic={LIBSETS_DROP_MECHANIC_MAIL_PVP_REWARDS_FOR_THE_WORTHY,LIBSETS_DROP_MECHANIC_CITY_CYRODIIL_ERNTEFURT}},</v>
      </c>
      <c r="BA9" s="21" t="str">
        <f t="shared" si="5"/>
        <v xml:space="preserve"> --Desert Rose / Wüstenrose   [Cyrodiil]</v>
      </c>
    </row>
    <row r="10" spans="1:53" x14ac:dyDescent="0.25">
      <c r="A10" s="12">
        <v>26</v>
      </c>
      <c r="B10" t="s">
        <v>751</v>
      </c>
      <c r="C10" t="s">
        <v>752</v>
      </c>
      <c r="D10" s="3">
        <f t="shared" si="0"/>
        <v>26</v>
      </c>
      <c r="G10" s="8" t="s">
        <v>1598</v>
      </c>
      <c r="I10" t="s">
        <v>97</v>
      </c>
      <c r="J10" t="s">
        <v>97</v>
      </c>
      <c r="K10">
        <v>-1</v>
      </c>
      <c r="L10">
        <v>-1</v>
      </c>
      <c r="M10">
        <v>-1</v>
      </c>
      <c r="N10">
        <v>0</v>
      </c>
      <c r="O10" s="66" t="s">
        <v>247</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constants'!$B$4:$C$1002,2,FALSE),"")</f>
        <v>Included in base game</v>
      </c>
      <c r="U10" s="33" t="s">
        <v>1684</v>
      </c>
      <c r="V10" s="43" t="str">
        <f>IF(U10&lt;&gt;"",IF(U10&lt;&gt;"LIBSETS_DROP_MECHANIC_MONSTER_NAME",VLOOKUP(U10,'LibSets constants'!$I$4:$L$1002,3,FALSE),""),"")</f>
        <v>Delve bosses have a chance to drop a waist or feet.</v>
      </c>
      <c r="W10" s="43" t="str">
        <f>IF(U10&lt;&gt;"",IF(U10&lt;&gt;"LIBSETS_DROP_MECHANIC_MONSTER_NAME",VLOOKUP(U10,'LibSets constants'!$I$4:$L$1002,4,FALSE),""),"")</f>
        <v>Bosse in Gewölben haben die Chance, eine Taille oder Füße fallen zu lassen.</v>
      </c>
      <c r="X10" s="3" t="str">
        <f>IF(G10&lt;&gt;"LIBSETS_SETTYPE_BATTLEGROUND",IF(G10&lt;&gt;"LIBSETS_SETTYPE_SPECIAL",IF(Y10&lt;&gt;"",VLOOKUP(Y10,'ESO zone constants'!$D$3:$H$4953,5,FALSE),""),""),"")</f>
        <v/>
      </c>
      <c r="Y10" t="str">
        <f>IF(AND(O10&lt;&gt;"",NOT(ISERROR(O10))),"",IF(AND(L10&lt;&gt;"",L10&gt;0,NOT(ISERROR(L10))),VLOOKUP(L10,'ESO dumped WayshrineInfo'!$K$3:$N$9999,4,FALSE),""))</f>
        <v/>
      </c>
      <c r="Z10" s="44" t="s">
        <v>1685</v>
      </c>
      <c r="AA10" s="43" t="str">
        <f>IF(Z10&lt;&gt;"",IF(Z10&lt;&gt;"LIBSETS_DROP_MECHANIC_MONSTER_NAME",VLOOKUP(Z10,'LibSets constants'!$I$4:$L$1002,3,FALSE),""),"")</f>
        <v>Overland group bosses have a 100% chance to drop head, chest, legs, or weapon.</v>
      </c>
      <c r="AB10" s="43" t="str">
        <f>IF(Z10&lt;&gt;"",IF(Z10&lt;&gt;"LIBSETS_DROP_MECHANIC_MONSTER_NAME",VLOOKUP(Z10,'LibSets constants'!$I$4:$L$1002,4,FALSE),""),"")</f>
        <v>Überland Gruppenbosse haben eine Chance von 100%, Kopf, Brust, Beine oder Waffen fallen zu lassen.</v>
      </c>
      <c r="AC10" s="3" t="str">
        <f>IF(G10&lt;&gt;"LIBSETS_SETTYPE_BATTLEGROUND",IF(G10&lt;&gt;"LIBSETS_SETTYPE_SPECIAL",IF(AD10&lt;&gt;"",VLOOKUP(AD10,'ESO zone constants'!$D$3:$H$4953,5,FALSE),""),""),"")</f>
        <v/>
      </c>
      <c r="AD10" t="str">
        <f>IF(AND(O10&lt;&gt;"",NOT(ISERROR(O10))),"",IF(AND(M10&lt;&gt;"",M10&gt;0,NOT(ISERROR(M10))),VLOOKUP(M10,'ESO dumped WayshrineInfo'!$K$3:$N$9999,4,FALSE),""))</f>
        <v/>
      </c>
      <c r="AE10" s="44" t="s">
        <v>1686</v>
      </c>
      <c r="AF10" s="43" t="str">
        <f>IF(AE10&lt;&gt;"",IF(AE10&lt;&gt;"LIBSETS_DROP_MECHANIC_MONSTER_NAME",VLOOKUP(AE10,'LibSets constants'!$I$4:$L$1002,3,FALSE),""),"")</f>
        <v>Public dungeon bosses have a chance to drop a shoulder, hand, or weapon.</v>
      </c>
      <c r="AG10" s="43" t="str">
        <f>IF(AE10&lt;&gt;"",IF(AE10&lt;&gt;"LIBSETS_DROP_MECHANIC_MONSTER_NAME",VLOOKUP(AE10,'LibSets constants'!$I$4:$L$1002,4,FALSE),""),"")</f>
        <v>Öffentliche Dungeon-Bosse haben die Möglichkeit, eine Schulter, Handschuhe oder eine Waffe fallen zu lassen.</v>
      </c>
      <c r="AH10" s="3" t="str">
        <f>IF(G10&lt;&gt;"LIBSETS_SETTYPE_BATTLEGROUND",IF(G10&lt;&gt;"LIBSETS_SETTYPE_SPECIAL",IF(AI10&lt;&gt;"",VLOOKUP(AI10,'ESO zone constants'!$D$3:$H$4953,5,FALSE),""),""),"")</f>
        <v/>
      </c>
      <c r="AJ10" s="44" t="s">
        <v>1687</v>
      </c>
      <c r="AK10" s="43" t="str">
        <f>IF(AJ10&lt;&gt;"",IF(AJ10&lt;&gt;"LIBSETS_DROP_MECHANIC_MONSTER_NAME",VLOOKUP(AJ10,'LibSets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43" t="str">
        <f>IF(AJ10&lt;&gt;"",IF(AJ10&lt;&gt;"LIBSETS_DROP_MECHANIC_MONSTER_NAME",VLOOKUP(AJ10,'LibSets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constants'!$D$3:$H$4953,5,FALSE),""),""),"")</f>
        <v/>
      </c>
      <c r="AO10" s="44"/>
      <c r="AP10" s="43" t="str">
        <f>IF(AO10&lt;&gt;"",IF(AO10&lt;&gt;"LIBSETS_DROP_MECHANIC_MONSTER_NAME",VLOOKUP(AO10,'LibSets constants'!$I$4:$L$1002,3,FALSE),""),"")</f>
        <v/>
      </c>
      <c r="AQ10" s="43" t="str">
        <f>IF(AO10&lt;&gt;"",IF(AO10&lt;&gt;"LIBSETS_DROP_MECHANIC_MONSTER_NAME",VLOOKUP(AO10,'LibSets constants'!$I$4:$L$1002,4,FALSE),""),"")</f>
        <v/>
      </c>
      <c r="AR10" s="3" t="str">
        <f>IF(G10&lt;&gt;"LIBSETS_SETTYPE_BATTLEGROUND",IF(G10&lt;&gt;"LIBSETS_SETTYPE_SPECIAL",IF(AS10&lt;&gt;"",VLOOKUP(AS10,'ESO zone constants'!$D$3:$H$4953,5,FALSE),""),""),"")</f>
        <v/>
      </c>
      <c r="AT10" s="44"/>
      <c r="AU10" s="43" t="str">
        <f>IF(AT10&lt;&gt;"",IF(AT10&lt;&gt;"LIBSETS_DROP_MECHANIC_MONSTER_NAME",VLOOKUP(AT10,'LibSets constants'!$I$4:$L$1002,3,FALSE),""),"")</f>
        <v/>
      </c>
      <c r="AV10" s="43" t="str">
        <f>IF(AT10&lt;&gt;"",IF(AT10&lt;&gt;"LIBSETS_DROP_MECHANIC_MONSTER_NAME",VLOOKUP(AT10,'LibSets constants'!$I$4:$L$1002,4,FALSE),""),"")</f>
        <v/>
      </c>
      <c r="AW10" s="21" t="str">
        <f t="shared" si="1"/>
        <v>[26] = {wayshrines={-1,-1,-1,}, dlcId=DLC_BASE_GAME</v>
      </c>
      <c r="AX10" s="21" t="str">
        <f t="shared" si="2"/>
        <v>, zoneIds={347}, veteran=false</v>
      </c>
      <c r="AY10" s="21" t="str">
        <f t="shared" si="3"/>
        <v>, setType=LIBSETS_SETTYPE_OVERLAND</v>
      </c>
      <c r="AZ10" s="21" t="str">
        <f t="shared" si="4"/>
        <v>, dropMechanic={LIBSETS_DROP_MECHANIC_OVERLAND_BOSS_DELVE,LIBSETS_DROP_MECHANIC_OVERLAND_WORLDBOSS,LIBSETS_DROP_MECHANIC_OVERLAND_BOSS_PUBLIC_DUNGEON,LIBSETS_DROP_MECHANIC_OVERLAND_CHEST}},</v>
      </c>
      <c r="BA10" s="21" t="str">
        <f t="shared" si="5"/>
        <v xml:space="preserve"> --Prisoner's Rags / Lumpen des Gefangenen   [Coldharbour]</v>
      </c>
    </row>
    <row r="11" spans="1:53" x14ac:dyDescent="0.25">
      <c r="A11" s="12">
        <v>27</v>
      </c>
      <c r="B11" t="s">
        <v>753</v>
      </c>
      <c r="C11" t="s">
        <v>754</v>
      </c>
      <c r="D11" s="3">
        <f t="shared" si="0"/>
        <v>27</v>
      </c>
      <c r="G11" s="8" t="s">
        <v>1598</v>
      </c>
      <c r="I11" t="s">
        <v>97</v>
      </c>
      <c r="J11" t="s">
        <v>97</v>
      </c>
      <c r="K11">
        <v>-1</v>
      </c>
      <c r="L11">
        <v>-1</v>
      </c>
      <c r="M11">
        <v>-1</v>
      </c>
      <c r="N11">
        <v>0</v>
      </c>
      <c r="O11" s="66" t="s">
        <v>116</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constants'!$B$4:$C$1002,2,FALSE),"")</f>
        <v>Included in base game</v>
      </c>
      <c r="U11" s="33" t="s">
        <v>1684</v>
      </c>
      <c r="V11" s="43" t="str">
        <f>IF(U11&lt;&gt;"",IF(U11&lt;&gt;"LIBSETS_DROP_MECHANIC_MONSTER_NAME",VLOOKUP(U11,'LibSets constants'!$I$4:$L$1002,3,FALSE),""),"")</f>
        <v>Delve bosses have a chance to drop a waist or feet.</v>
      </c>
      <c r="W11" s="43" t="str">
        <f>IF(U11&lt;&gt;"",IF(U11&lt;&gt;"LIBSETS_DROP_MECHANIC_MONSTER_NAME",VLOOKUP(U11,'LibSets constants'!$I$4:$L$1002,4,FALSE),""),"")</f>
        <v>Bosse in Gewölben haben die Chance, eine Taille oder Füße fallen zu lassen.</v>
      </c>
      <c r="X11" s="3" t="str">
        <f>IF(G11&lt;&gt;"LIBSETS_SETTYPE_BATTLEGROUND",IF(G11&lt;&gt;"LIBSETS_SETTYPE_SPECIAL",IF(Y11&lt;&gt;"",VLOOKUP(Y11,'ESO zone constants'!$D$3:$H$4953,5,FALSE),""),""),"")</f>
        <v/>
      </c>
      <c r="Y11" t="str">
        <f>IF(AND(O11&lt;&gt;"",NOT(ISERROR(O11))),"",IF(AND(L11&lt;&gt;"",L11&gt;0,NOT(ISERROR(L11))),VLOOKUP(L11,'ESO dumped WayshrineInfo'!$K$3:$N$9999,4,FALSE),""))</f>
        <v/>
      </c>
      <c r="Z11" s="44" t="s">
        <v>1685</v>
      </c>
      <c r="AA11" s="43" t="str">
        <f>IF(Z11&lt;&gt;"",IF(Z11&lt;&gt;"LIBSETS_DROP_MECHANIC_MONSTER_NAME",VLOOKUP(Z11,'LibSets constants'!$I$4:$L$1002,3,FALSE),""),"")</f>
        <v>Overland group bosses have a 100% chance to drop head, chest, legs, or weapon.</v>
      </c>
      <c r="AB11" s="43" t="str">
        <f>IF(Z11&lt;&gt;"",IF(Z11&lt;&gt;"LIBSETS_DROP_MECHANIC_MONSTER_NAME",VLOOKUP(Z11,'LibSets constants'!$I$4:$L$1002,4,FALSE),""),"")</f>
        <v>Überland Gruppenbosse haben eine Chance von 100%, Kopf, Brust, Beine oder Waffen fallen zu lassen.</v>
      </c>
      <c r="AC11" s="3" t="str">
        <f>IF(G11&lt;&gt;"LIBSETS_SETTYPE_BATTLEGROUND",IF(G11&lt;&gt;"LIBSETS_SETTYPE_SPECIAL",IF(AD11&lt;&gt;"",VLOOKUP(AD11,'ESO zone constants'!$D$3:$H$4953,5,FALSE),""),""),"")</f>
        <v/>
      </c>
      <c r="AD11" t="str">
        <f>IF(AND(O11&lt;&gt;"",NOT(ISERROR(O11))),"",IF(AND(M11&lt;&gt;"",M11&gt;0,NOT(ISERROR(M11))),VLOOKUP(M11,'ESO dumped WayshrineInfo'!$K$3:$N$9999,4,FALSE),""))</f>
        <v/>
      </c>
      <c r="AE11" s="44" t="s">
        <v>1686</v>
      </c>
      <c r="AF11" s="43" t="str">
        <f>IF(AE11&lt;&gt;"",IF(AE11&lt;&gt;"LIBSETS_DROP_MECHANIC_MONSTER_NAME",VLOOKUP(AE11,'LibSets constants'!$I$4:$L$1002,3,FALSE),""),"")</f>
        <v>Public dungeon bosses have a chance to drop a shoulder, hand, or weapon.</v>
      </c>
      <c r="AG11" s="43" t="str">
        <f>IF(AE11&lt;&gt;"",IF(AE11&lt;&gt;"LIBSETS_DROP_MECHANIC_MONSTER_NAME",VLOOKUP(AE11,'LibSets constants'!$I$4:$L$1002,4,FALSE),""),"")</f>
        <v>Öffentliche Dungeon-Bosse haben die Möglichkeit, eine Schulter, Handschuhe oder eine Waffe fallen zu lassen.</v>
      </c>
      <c r="AH11" s="3" t="str">
        <f>IF(G11&lt;&gt;"LIBSETS_SETTYPE_BATTLEGROUND",IF(G11&lt;&gt;"LIBSETS_SETTYPE_SPECIAL",IF(AI11&lt;&gt;"",VLOOKUP(AI11,'ESO zone constants'!$D$3:$H$4953,5,FALSE),""),""),"")</f>
        <v/>
      </c>
      <c r="AJ11" s="44" t="s">
        <v>1687</v>
      </c>
      <c r="AK11" s="43" t="str">
        <f>IF(AJ11&lt;&gt;"",IF(AJ11&lt;&gt;"LIBSETS_DROP_MECHANIC_MONSTER_NAME",VLOOKUP(AJ11,'LibSets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43" t="str">
        <f>IF(AJ11&lt;&gt;"",IF(AJ11&lt;&gt;"LIBSETS_DROP_MECHANIC_MONSTER_NAME",VLOOKUP(AJ11,'LibSets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constants'!$D$3:$H$4953,5,FALSE),""),""),"")</f>
        <v/>
      </c>
      <c r="AO11" s="44"/>
      <c r="AP11" s="43" t="str">
        <f>IF(AO11&lt;&gt;"",IF(AO11&lt;&gt;"LIBSETS_DROP_MECHANIC_MONSTER_NAME",VLOOKUP(AO11,'LibSets constants'!$I$4:$L$1002,3,FALSE),""),"")</f>
        <v/>
      </c>
      <c r="AQ11" s="43" t="str">
        <f>IF(AO11&lt;&gt;"",IF(AO11&lt;&gt;"LIBSETS_DROP_MECHANIC_MONSTER_NAME",VLOOKUP(AO11,'LibSets constants'!$I$4:$L$1002,4,FALSE),""),"")</f>
        <v/>
      </c>
      <c r="AR11" s="3" t="str">
        <f>IF(G11&lt;&gt;"LIBSETS_SETTYPE_BATTLEGROUND",IF(G11&lt;&gt;"LIBSETS_SETTYPE_SPECIAL",IF(AS11&lt;&gt;"",VLOOKUP(AS11,'ESO zone constants'!$D$3:$H$4953,5,FALSE),""),""),"")</f>
        <v/>
      </c>
      <c r="AT11" s="44"/>
      <c r="AU11" s="43" t="str">
        <f>IF(AT11&lt;&gt;"",IF(AT11&lt;&gt;"LIBSETS_DROP_MECHANIC_MONSTER_NAME",VLOOKUP(AT11,'LibSets constants'!$I$4:$L$1002,3,FALSE),""),"")</f>
        <v/>
      </c>
      <c r="AV11" s="43" t="str">
        <f>IF(AT11&lt;&gt;"",IF(AT11&lt;&gt;"LIBSETS_DROP_MECHANIC_MONSTER_NAME",VLOOKUP(AT11,'LibSets constants'!$I$4:$L$1002,4,FALSE),""),"")</f>
        <v/>
      </c>
      <c r="AW11" s="21" t="str">
        <f t="shared" si="1"/>
        <v>[27] = {wayshrines={-1,-1,-1,}, dlcId=DLC_BASE_GAME</v>
      </c>
      <c r="AX11" s="21" t="str">
        <f t="shared" si="2"/>
        <v>, zoneIds={101}, veteran=false</v>
      </c>
      <c r="AY11" s="21" t="str">
        <f t="shared" si="3"/>
        <v>, setType=LIBSETS_SETTYPE_OVERLAND</v>
      </c>
      <c r="AZ11" s="21" t="str">
        <f t="shared" si="4"/>
        <v>, dropMechanic={LIBSETS_DROP_MECHANIC_OVERLAND_BOSS_DELVE,LIBSETS_DROP_MECHANIC_OVERLAND_WORLDBOSS,LIBSETS_DROP_MECHANIC_OVERLAND_BOSS_PUBLIC_DUNGEON,LIBSETS_DROP_MECHANIC_OVERLAND_CHEST}},</v>
      </c>
      <c r="BA11" s="21" t="str">
        <f t="shared" si="5"/>
        <v xml:space="preserve"> --Fiord's Legacy / Fiords Erbe   [Eastmarch]</v>
      </c>
    </row>
    <row r="12" spans="1:53" x14ac:dyDescent="0.25">
      <c r="A12" s="12">
        <v>28</v>
      </c>
      <c r="B12" t="s">
        <v>755</v>
      </c>
      <c r="C12" t="s">
        <v>756</v>
      </c>
      <c r="D12" s="3">
        <f t="shared" si="0"/>
        <v>28</v>
      </c>
      <c r="G12" s="8" t="s">
        <v>1595</v>
      </c>
      <c r="I12" t="s">
        <v>97</v>
      </c>
      <c r="J12" t="s">
        <v>97</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constants'!$B$4:$C$1002,2,FALSE),"")</f>
        <v>Included in base game</v>
      </c>
      <c r="V12" s="43" t="str">
        <f>IF(U12&lt;&gt;"",IF(U12&lt;&gt;"LIBSETS_DROP_MECHANIC_MONSTER_NAME",VLOOKUP(U12,'LibSets constants'!$I$4:$L$1002,3,FALSE),""),"")</f>
        <v/>
      </c>
      <c r="W12" s="3" t="str">
        <f>IF(U12&lt;&gt;"",IF(U12&lt;&gt;"LIBSETS_DROP_MECHANIC_MONSTER_NAME",VLOOKUP(U12,'LibSets constants'!$I$4:$L$1002,4,FALSE),""),"")</f>
        <v/>
      </c>
      <c r="X12" s="3" t="str">
        <f>IF(G12&lt;&gt;"LIBSETS_SETTYPE_BATTLEGROUND",IF(G12&lt;&gt;"LIBSETS_SETTYPE_SPECIAL",IF(Y12&lt;&gt;"",VLOOKUP(Y12,'ESO zone constants'!$D$3:$H$4953,5,FALSE),""),""),"")</f>
        <v/>
      </c>
      <c r="Y12" t="str">
        <f>IF(AND(O12&lt;&gt;"",NOT(ISERROR(O12))),"",IF(AND(L12&lt;&gt;"",L12&gt;0,NOT(ISERROR(L12))),VLOOKUP(L12,'ESO dumped WayshrineInfo'!$K$3:$N$9999,4,FALSE),""))</f>
        <v/>
      </c>
      <c r="Z12" s="44"/>
      <c r="AA12" s="43" t="str">
        <f>IF(Z12&lt;&gt;"",IF(Z12&lt;&gt;"LIBSETS_DROP_MECHANIC_MONSTER_NAME",VLOOKUP(Z12,'LibSets constants'!$I$4:$L$1002,3,FALSE),""),"")</f>
        <v/>
      </c>
      <c r="AB12" s="43" t="str">
        <f>IF(Z12&lt;&gt;"",IF(Z12&lt;&gt;"LIBSETS_DROP_MECHANIC_MONSTER_NAME",VLOOKUP(Z12,'LibSets constants'!$I$4:$L$1002,4,FALSE),""),"")</f>
        <v/>
      </c>
      <c r="AC12" s="3" t="str">
        <f>IF(G12&lt;&gt;"LIBSETS_SETTYPE_BATTLEGROUND",IF(G12&lt;&gt;"LIBSETS_SETTYPE_SPECIAL",IF(AD12&lt;&gt;"",VLOOKUP(AD12,'ESO zone constants'!$D$3:$H$4953,5,FALSE),""),""),"")</f>
        <v/>
      </c>
      <c r="AD12" t="str">
        <f>IF(AND(O12&lt;&gt;"",NOT(ISERROR(O12))),"",IF(AND(M12&lt;&gt;"",M12&gt;0,NOT(ISERROR(M12))),VLOOKUP(M12,'ESO dumped WayshrineInfo'!$K$3:$N$9999,4,FALSE),""))</f>
        <v/>
      </c>
      <c r="AE12" s="44"/>
      <c r="AF12" s="43" t="str">
        <f>IF(AE12&lt;&gt;"",IF(AE12&lt;&gt;"LIBSETS_DROP_MECHANIC_MONSTER_NAME",VLOOKUP(AE12,'LibSets constants'!$I$4:$L$1002,3,FALSE),""),"")</f>
        <v/>
      </c>
      <c r="AG12" s="43" t="str">
        <f>IF(AE12&lt;&gt;"",IF(AE12&lt;&gt;"LIBSETS_DROP_MECHANIC_MONSTER_NAME",VLOOKUP(AE12,'LibSets constants'!$I$4:$L$1002,4,FALSE),""),"")</f>
        <v/>
      </c>
      <c r="AH12" s="3" t="str">
        <f>IF(G12&lt;&gt;"LIBSETS_SETTYPE_BATTLEGROUND",IF(G12&lt;&gt;"LIBSETS_SETTYPE_SPECIAL",IF(AI12&lt;&gt;"",VLOOKUP(AI12,'ESO zone constants'!$D$3:$H$4953,5,FALSE),""),""),"")</f>
        <v/>
      </c>
      <c r="AJ12" s="44"/>
      <c r="AK12" s="43" t="str">
        <f>IF(AJ12&lt;&gt;"",IF(AJ12&lt;&gt;"LIBSETS_DROP_MECHANIC_MONSTER_NAME",VLOOKUP(AJ12,'LibSets constants'!$I$4:$L$1002,3,FALSE),""),"")</f>
        <v/>
      </c>
      <c r="AL12" s="43" t="str">
        <f>IF(AJ12&lt;&gt;"",IF(AJ12&lt;&gt;"LIBSETS_DROP_MECHANIC_MONSTER_NAME",VLOOKUP(AJ12,'LibSets constants'!$I$4:$L$1002,4,FALSE),""),"")</f>
        <v/>
      </c>
      <c r="AM12" s="3" t="str">
        <f>IF(G12&lt;&gt;"LIBSETS_SETTYPE_BATTLEGROUND",IF(G12&lt;&gt;"LIBSETS_SETTYPE_SPECIAL",IF(AN12&lt;&gt;"",VLOOKUP(AN12,'ESO zone constants'!$D$3:$H$4953,5,FALSE),""),""),"")</f>
        <v/>
      </c>
      <c r="AO12" s="44"/>
      <c r="AP12" s="43" t="str">
        <f>IF(AO12&lt;&gt;"",IF(AO12&lt;&gt;"LIBSETS_DROP_MECHANIC_MONSTER_NAME",VLOOKUP(AO12,'LibSets constants'!$I$4:$L$1002,3,FALSE),""),"")</f>
        <v/>
      </c>
      <c r="AQ12" s="43" t="str">
        <f>IF(AO12&lt;&gt;"",IF(AO12&lt;&gt;"LIBSETS_DROP_MECHANIC_MONSTER_NAME",VLOOKUP(AO12,'LibSets constants'!$I$4:$L$1002,4,FALSE),""),"")</f>
        <v/>
      </c>
      <c r="AR12" s="3" t="str">
        <f>IF(G12&lt;&gt;"LIBSETS_SETTYPE_BATTLEGROUND",IF(G12&lt;&gt;"LIBSETS_SETTYPE_SPECIAL",IF(AS12&lt;&gt;"",VLOOKUP(AS12,'ESO zone constants'!$D$3:$H$4953,5,FALSE),""),""),"")</f>
        <v/>
      </c>
      <c r="AT12" s="44"/>
      <c r="AU12" s="43" t="str">
        <f>IF(AT12&lt;&gt;"",IF(AT12&lt;&gt;"LIBSETS_DROP_MECHANIC_MONSTER_NAME",VLOOKUP(AT12,'LibSets constants'!$I$4:$L$1002,3,FALSE),""),"")</f>
        <v/>
      </c>
      <c r="AV12" s="43" t="str">
        <f>IF(AT12&lt;&gt;"",IF(AT12&lt;&gt;"LIBSETS_DROP_MECHANIC_MONSTER_NAME",VLOOKUP(AT12,'LibSets constants'!$I$4:$L$1002,4,FALSE),""),"")</f>
        <v/>
      </c>
      <c r="AW12" s="21" t="str">
        <f t="shared" si="1"/>
        <v>[28] = {wayshrines={191,191,191,}, dlcId=DLC_BASE_GAME</v>
      </c>
      <c r="AX12" s="21" t="str">
        <f t="shared" si="2"/>
        <v>, zoneIds={126}, veteran=false</v>
      </c>
      <c r="AY12" s="21" t="str">
        <f t="shared" si="3"/>
        <v>, setType=LIBSETS_SETTYPE_DUNGEON</v>
      </c>
      <c r="AZ12" s="21" t="str">
        <f t="shared" si="4"/>
        <v>},</v>
      </c>
      <c r="BA12" s="21" t="str">
        <f t="shared" si="5"/>
        <v xml:space="preserve"> --Barkskin / Borkenhaut   [Elden Hollow I]</v>
      </c>
    </row>
    <row r="13" spans="1:53" x14ac:dyDescent="0.25">
      <c r="A13" s="12">
        <v>29</v>
      </c>
      <c r="B13" t="s">
        <v>757</v>
      </c>
      <c r="C13" t="s">
        <v>758</v>
      </c>
      <c r="D13" s="3">
        <f t="shared" si="0"/>
        <v>29</v>
      </c>
      <c r="G13" s="8" t="s">
        <v>1595</v>
      </c>
      <c r="I13" t="s">
        <v>97</v>
      </c>
      <c r="J13" t="s">
        <v>97</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constants'!$B$4:$C$1002,2,FALSE),"")</f>
        <v>Included in base game</v>
      </c>
      <c r="V13" s="43" t="str">
        <f>IF(U13&lt;&gt;"",IF(U13&lt;&gt;"LIBSETS_DROP_MECHANIC_MONSTER_NAME",VLOOKUP(U13,'LibSets constants'!$I$4:$L$1002,3,FALSE),""),"")</f>
        <v/>
      </c>
      <c r="W13" s="43" t="str">
        <f>IF(U13&lt;&gt;"",IF(U13&lt;&gt;"LIBSETS_DROP_MECHANIC_MONSTER_NAME",VLOOKUP(U13,'LibSets constants'!$I$4:$L$1002,4,FALSE),""),"")</f>
        <v/>
      </c>
      <c r="X13" s="3" t="str">
        <f>IF(G13&lt;&gt;"LIBSETS_SETTYPE_BATTLEGROUND",IF(G13&lt;&gt;"LIBSETS_SETTYPE_SPECIAL",IF(Y13&lt;&gt;"",VLOOKUP(Y13,'ESO zone constants'!$D$3:$H$4953,5,FALSE),""),""),"")</f>
        <v/>
      </c>
      <c r="Y13" t="str">
        <f>IF(AND(O13&lt;&gt;"",NOT(ISERROR(O13))),"",IF(AND(L13&lt;&gt;"",L13&gt;0,NOT(ISERROR(L13))),VLOOKUP(L13,'ESO dumped WayshrineInfo'!$K$3:$N$9999,4,FALSE),""))</f>
        <v/>
      </c>
      <c r="AA13" s="3" t="str">
        <f>IF(Z13&lt;&gt;"",IF(Z13&lt;&gt;"LIBSETS_DROP_MECHANIC_MONSTER_NAME",VLOOKUP(Z13,'LibSets constants'!$I$4:$L$1002,3,FALSE),""),"")</f>
        <v/>
      </c>
      <c r="AB13" s="3" t="str">
        <f>IF(Z13&lt;&gt;"",IF(Z13&lt;&gt;"LIBSETS_DROP_MECHANIC_MONSTER_NAME",VLOOKUP(Z13,'LibSets constants'!$I$4:$L$1002,4,FALSE),""),"")</f>
        <v/>
      </c>
      <c r="AC13" s="3" t="str">
        <f>IF(G13&lt;&gt;"LIBSETS_SETTYPE_BATTLEGROUND",IF(G13&lt;&gt;"LIBSETS_SETTYPE_SPECIAL",IF(AD13&lt;&gt;"",VLOOKUP(AD13,'ESO zone constants'!$D$3:$H$4953,5,FALSE),""),""),"")</f>
        <v/>
      </c>
      <c r="AD13" t="str">
        <f>IF(AND(O13&lt;&gt;"",NOT(ISERROR(O13))),"",IF(AND(M13&lt;&gt;"",M13&gt;0,NOT(ISERROR(M13))),VLOOKUP(M13,'ESO dumped WayshrineInfo'!$K$3:$N$9999,4,FALSE),""))</f>
        <v/>
      </c>
      <c r="AF13" s="3" t="str">
        <f>IF(AE13&lt;&gt;"",IF(AE13&lt;&gt;"LIBSETS_DROP_MECHANIC_MONSTER_NAME",VLOOKUP(AE13,'LibSets constants'!$I$4:$L$1002,3,FALSE),""),"")</f>
        <v/>
      </c>
      <c r="AG13" s="3" t="str">
        <f>IF(AE13&lt;&gt;"",IF(AE13&lt;&gt;"LIBSETS_DROP_MECHANIC_MONSTER_NAME",VLOOKUP(AE13,'LibSets constants'!$I$4:$L$1002,4,FALSE),""),"")</f>
        <v/>
      </c>
      <c r="AH13" s="3" t="str">
        <f>IF(G13&lt;&gt;"LIBSETS_SETTYPE_BATTLEGROUND",IF(G13&lt;&gt;"LIBSETS_SETTYPE_SPECIAL",IF(AI13&lt;&gt;"",VLOOKUP(AI13,'ESO zone constants'!$D$3:$H$4953,5,FALSE),""),""),"")</f>
        <v/>
      </c>
      <c r="AK13" s="3" t="str">
        <f>IF(AJ13&lt;&gt;"",IF(AJ13&lt;&gt;"LIBSETS_DROP_MECHANIC_MONSTER_NAME",VLOOKUP(AJ13,'LibSets constants'!$I$4:$L$1002,3,FALSE),""),"")</f>
        <v/>
      </c>
      <c r="AL13" s="3" t="str">
        <f>IF(AJ13&lt;&gt;"",IF(AJ13&lt;&gt;"LIBSETS_DROP_MECHANIC_MONSTER_NAME",VLOOKUP(AJ13,'LibSets constants'!$I$4:$L$1002,4,FALSE),""),"")</f>
        <v/>
      </c>
      <c r="AM13" s="3" t="str">
        <f>IF(G13&lt;&gt;"LIBSETS_SETTYPE_BATTLEGROUND",IF(G13&lt;&gt;"LIBSETS_SETTYPE_SPECIAL",IF(AN13&lt;&gt;"",VLOOKUP(AN13,'ESO zone constants'!$D$3:$H$4953,5,FALSE),""),""),"")</f>
        <v/>
      </c>
      <c r="AP13" s="3" t="str">
        <f>IF(AO13&lt;&gt;"",IF(AO13&lt;&gt;"LIBSETS_DROP_MECHANIC_MONSTER_NAME",VLOOKUP(AO13,'LibSets constants'!$I$4:$L$1002,3,FALSE),""),"")</f>
        <v/>
      </c>
      <c r="AQ13" s="3" t="str">
        <f>IF(AO13&lt;&gt;"",IF(AO13&lt;&gt;"LIBSETS_DROP_MECHANIC_MONSTER_NAME",VLOOKUP(AO13,'LibSets constants'!$I$4:$L$1002,4,FALSE),""),"")</f>
        <v/>
      </c>
      <c r="AR13" s="3" t="str">
        <f>IF(G13&lt;&gt;"LIBSETS_SETTYPE_BATTLEGROUND",IF(G13&lt;&gt;"LIBSETS_SETTYPE_SPECIAL",IF(AS13&lt;&gt;"",VLOOKUP(AS13,'ESO zone constants'!$D$3:$H$4953,5,FALSE),""),""),"")</f>
        <v/>
      </c>
      <c r="AU13" s="3" t="str">
        <f>IF(AT13&lt;&gt;"",IF(AT13&lt;&gt;"LIBSETS_DROP_MECHANIC_MONSTER_NAME",VLOOKUP(AT13,'LibSets constants'!$I$4:$L$1002,3,FALSE),""),"")</f>
        <v/>
      </c>
      <c r="AV13" s="3" t="str">
        <f>IF(AT13&lt;&gt;"",IF(AT13&lt;&gt;"LIBSETS_DROP_MECHANIC_MONSTER_NAME",VLOOKUP(AT13,'LibSets constants'!$I$4:$L$1002,4,FALSE),""),"")</f>
        <v/>
      </c>
      <c r="AW13" s="21" t="str">
        <f t="shared" si="1"/>
        <v>[29] = {wayshrines={189,189,189,}, dlcId=DLC_BASE_GAME</v>
      </c>
      <c r="AX13" s="21" t="str">
        <f t="shared" si="2"/>
        <v>, zoneIds={146}, veteran=false</v>
      </c>
      <c r="AY13" s="21" t="str">
        <f t="shared" si="3"/>
        <v>, setType=LIBSETS_SETTYPE_DUNGEON</v>
      </c>
      <c r="AZ13" s="21" t="str">
        <f t="shared" si="4"/>
        <v>},</v>
      </c>
      <c r="BA13" s="21" t="str">
        <f t="shared" si="5"/>
        <v xml:space="preserve"> --Sergeant's Mail / Rüstung des Feldwebels   [Wayrest Sewers I]</v>
      </c>
    </row>
    <row r="14" spans="1:53" s="14" customFormat="1" x14ac:dyDescent="0.25">
      <c r="A14" s="12">
        <v>30</v>
      </c>
      <c r="B14" t="s">
        <v>759</v>
      </c>
      <c r="C14" t="s">
        <v>760</v>
      </c>
      <c r="D14" s="3">
        <f t="shared" si="0"/>
        <v>30</v>
      </c>
      <c r="E14"/>
      <c r="F14"/>
      <c r="G14" s="8" t="s">
        <v>1598</v>
      </c>
      <c r="H14"/>
      <c r="I14" t="s">
        <v>97</v>
      </c>
      <c r="J14" t="s">
        <v>97</v>
      </c>
      <c r="K14">
        <v>-1</v>
      </c>
      <c r="L14">
        <v>-1</v>
      </c>
      <c r="M14">
        <v>-1</v>
      </c>
      <c r="N14">
        <v>0</v>
      </c>
      <c r="O14" s="66" t="s">
        <v>114</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constants'!$B$4:$C$1002,2,FALSE),"")</f>
        <v>Included in base game</v>
      </c>
      <c r="U14" s="33" t="s">
        <v>1684</v>
      </c>
      <c r="V14" s="43" t="str">
        <f>IF(U14&lt;&gt;"",IF(U14&lt;&gt;"LIBSETS_DROP_MECHANIC_MONSTER_NAME",VLOOKUP(U14,'LibSets constants'!$I$4:$L$1002,3,FALSE),""),"")</f>
        <v>Delve bosses have a chance to drop a waist or feet.</v>
      </c>
      <c r="W14" s="43" t="str">
        <f>IF(U14&lt;&gt;"",IF(U14&lt;&gt;"LIBSETS_DROP_MECHANIC_MONSTER_NAME",VLOOKUP(U14,'LibSets constants'!$I$4:$L$1002,4,FALSE),""),"")</f>
        <v>Bosse in Gewölben haben die Chance, eine Taille oder Füße fallen zu lassen.</v>
      </c>
      <c r="X14" s="3" t="str">
        <f>IF(G14&lt;&gt;"LIBSETS_SETTYPE_BATTLEGROUND",IF(G14&lt;&gt;"LIBSETS_SETTYPE_SPECIAL",IF(Y14&lt;&gt;"",VLOOKUP(Y14,'ESO zone constants'!$D$3:$H$4953,5,FALSE),""),""),"")</f>
        <v/>
      </c>
      <c r="Y14" t="str">
        <f>IF(AND(O14&lt;&gt;"",NOT(ISERROR(O14))),"",IF(AND(L14&lt;&gt;"",L14&gt;0,NOT(ISERROR(L14))),VLOOKUP(L14,'ESO dumped WayshrineInfo'!$K$3:$N$9999,4,FALSE),""))</f>
        <v/>
      </c>
      <c r="Z14" s="44" t="s">
        <v>1685</v>
      </c>
      <c r="AA14" s="43" t="str">
        <f>IF(Z14&lt;&gt;"",IF(Z14&lt;&gt;"LIBSETS_DROP_MECHANIC_MONSTER_NAME",VLOOKUP(Z14,'LibSets constants'!$I$4:$L$1002,3,FALSE),""),"")</f>
        <v>Overland group bosses have a 100% chance to drop head, chest, legs, or weapon.</v>
      </c>
      <c r="AB14" s="43" t="str">
        <f>IF(Z14&lt;&gt;"",IF(Z14&lt;&gt;"LIBSETS_DROP_MECHANIC_MONSTER_NAME",VLOOKUP(Z14,'LibSets constants'!$I$4:$L$1002,4,FALSE),""),"")</f>
        <v>Überland Gruppenbosse haben eine Chance von 100%, Kopf, Brust, Beine oder Waffen fallen zu lassen.</v>
      </c>
      <c r="AC14" s="3" t="str">
        <f>IF(G14&lt;&gt;"LIBSETS_SETTYPE_BATTLEGROUND",IF(G14&lt;&gt;"LIBSETS_SETTYPE_SPECIAL",IF(AD14&lt;&gt;"",VLOOKUP(AD14,'ESO zone constants'!$D$3:$H$4953,5,FALSE),""),""),"")</f>
        <v/>
      </c>
      <c r="AD14" t="str">
        <f>IF(AND(O14&lt;&gt;"",NOT(ISERROR(O14))),"",IF(AND(M14&lt;&gt;"",M14&gt;0,NOT(ISERROR(M14))),VLOOKUP(M14,'ESO dumped WayshrineInfo'!$K$3:$N$9999,4,FALSE),""))</f>
        <v/>
      </c>
      <c r="AE14" s="44" t="s">
        <v>1686</v>
      </c>
      <c r="AF14" s="43" t="str">
        <f>IF(AE14&lt;&gt;"",IF(AE14&lt;&gt;"LIBSETS_DROP_MECHANIC_MONSTER_NAME",VLOOKUP(AE14,'LibSets constants'!$I$4:$L$1002,3,FALSE),""),"")</f>
        <v>Public dungeon bosses have a chance to drop a shoulder, hand, or weapon.</v>
      </c>
      <c r="AG14" s="43" t="str">
        <f>IF(AE14&lt;&gt;"",IF(AE14&lt;&gt;"LIBSETS_DROP_MECHANIC_MONSTER_NAME",VLOOKUP(AE14,'LibSets constants'!$I$4:$L$1002,4,FALSE),""),"")</f>
        <v>Öffentliche Dungeon-Bosse haben die Möglichkeit, eine Schulter, Handschuhe oder eine Waffe fallen zu lassen.</v>
      </c>
      <c r="AH14" s="3" t="str">
        <f>IF(G14&lt;&gt;"LIBSETS_SETTYPE_BATTLEGROUND",IF(G14&lt;&gt;"LIBSETS_SETTYPE_SPECIAL",IF(AI14&lt;&gt;"",VLOOKUP(AI14,'ESO zone constants'!$D$3:$H$4953,5,FALSE),""),""),"")</f>
        <v/>
      </c>
      <c r="AI14"/>
      <c r="AJ14" s="44" t="s">
        <v>1687</v>
      </c>
      <c r="AK14" s="43" t="str">
        <f>IF(AJ14&lt;&gt;"",IF(AJ14&lt;&gt;"LIBSETS_DROP_MECHANIC_MONSTER_NAME",VLOOKUP(AJ14,'LibSets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43" t="str">
        <f>IF(AJ14&lt;&gt;"",IF(AJ14&lt;&gt;"LIBSETS_DROP_MECHANIC_MONSTER_NAME",VLOOKUP(AJ14,'LibSets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constants'!$D$3:$H$4953,5,FALSE),""),""),"")</f>
        <v/>
      </c>
      <c r="AN14"/>
      <c r="AO14" s="44"/>
      <c r="AP14" s="43" t="str">
        <f>IF(AO14&lt;&gt;"",IF(AO14&lt;&gt;"LIBSETS_DROP_MECHANIC_MONSTER_NAME",VLOOKUP(AO14,'LibSets constants'!$I$4:$L$1002,3,FALSE),""),"")</f>
        <v/>
      </c>
      <c r="AQ14" s="43" t="str">
        <f>IF(AO14&lt;&gt;"",IF(AO14&lt;&gt;"LIBSETS_DROP_MECHANIC_MONSTER_NAME",VLOOKUP(AO14,'LibSets constants'!$I$4:$L$1002,4,FALSE),""),"")</f>
        <v/>
      </c>
      <c r="AR14" s="3" t="str">
        <f>IF(G14&lt;&gt;"LIBSETS_SETTYPE_BATTLEGROUND",IF(G14&lt;&gt;"LIBSETS_SETTYPE_SPECIAL",IF(AS14&lt;&gt;"",VLOOKUP(AS14,'ESO zone constants'!$D$3:$H$4953,5,FALSE),""),""),"")</f>
        <v/>
      </c>
      <c r="AS14"/>
      <c r="AT14" s="44"/>
      <c r="AU14" s="43" t="str">
        <f>IF(AT14&lt;&gt;"",IF(AT14&lt;&gt;"LIBSETS_DROP_MECHANIC_MONSTER_NAME",VLOOKUP(AT14,'LibSets constants'!$I$4:$L$1002,3,FALSE),""),"")</f>
        <v/>
      </c>
      <c r="AV14" s="43" t="str">
        <f>IF(AT14&lt;&gt;"",IF(AT14&lt;&gt;"LIBSETS_DROP_MECHANIC_MONSTER_NAME",VLOOKUP(AT14,'LibSets constants'!$I$4:$L$1002,4,FALSE),""),"")</f>
        <v/>
      </c>
      <c r="AW14" s="21" t="str">
        <f t="shared" si="1"/>
        <v>[30] = {wayshrines={-1,-1,-1,}, dlcId=DLC_BASE_GAME</v>
      </c>
      <c r="AX14" s="21" t="str">
        <f t="shared" si="2"/>
        <v>, zoneIds={58}, veteran=false</v>
      </c>
      <c r="AY14" s="21" t="str">
        <f t="shared" si="3"/>
        <v>, setType=LIBSETS_SETTYPE_OVERLAND</v>
      </c>
      <c r="AZ14" s="21" t="str">
        <f t="shared" si="4"/>
        <v>, dropMechanic={LIBSETS_DROP_MECHANIC_OVERLAND_BOSS_DELVE,LIBSETS_DROP_MECHANIC_OVERLAND_WORLDBOSS,LIBSETS_DROP_MECHANIC_OVERLAND_BOSS_PUBLIC_DUNGEON,LIBSETS_DROP_MECHANIC_OVERLAND_CHEST}},</v>
      </c>
      <c r="BA14" s="21" t="str">
        <f t="shared" si="5"/>
        <v xml:space="preserve"> --Thunderbug's Carapace / Donnerkäferpanzer   [Malabal Tor]</v>
      </c>
    </row>
    <row r="15" spans="1:53" x14ac:dyDescent="0.25">
      <c r="A15" s="12">
        <v>31</v>
      </c>
      <c r="B15" t="s">
        <v>761</v>
      </c>
      <c r="C15" t="s">
        <v>762</v>
      </c>
      <c r="D15" s="3">
        <f t="shared" si="0"/>
        <v>31</v>
      </c>
      <c r="G15" s="8" t="s">
        <v>1598</v>
      </c>
      <c r="I15" t="s">
        <v>97</v>
      </c>
      <c r="J15" t="s">
        <v>97</v>
      </c>
      <c r="K15">
        <v>-1</v>
      </c>
      <c r="L15">
        <v>-1</v>
      </c>
      <c r="M15">
        <v>-1</v>
      </c>
      <c r="N15">
        <v>0</v>
      </c>
      <c r="O15" s="66" t="s">
        <v>112</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constants'!$B$4:$C$1002,2,FALSE),"")</f>
        <v>Included in base game</v>
      </c>
      <c r="U15" s="33" t="s">
        <v>1684</v>
      </c>
      <c r="V15" s="43" t="str">
        <f>IF(U15&lt;&gt;"",IF(U15&lt;&gt;"LIBSETS_DROP_MECHANIC_MONSTER_NAME",VLOOKUP(U15,'LibSets constants'!$I$4:$L$1002,3,FALSE),""),"")</f>
        <v>Delve bosses have a chance to drop a waist or feet.</v>
      </c>
      <c r="W15" s="43" t="str">
        <f>IF(U15&lt;&gt;"",IF(U15&lt;&gt;"LIBSETS_DROP_MECHANIC_MONSTER_NAME",VLOOKUP(U15,'LibSets constants'!$I$4:$L$1002,4,FALSE),""),"")</f>
        <v>Bosse in Gewölben haben die Chance, eine Taille oder Füße fallen zu lassen.</v>
      </c>
      <c r="X15" s="3" t="str">
        <f>IF(G15&lt;&gt;"LIBSETS_SETTYPE_BATTLEGROUND",IF(G15&lt;&gt;"LIBSETS_SETTYPE_SPECIAL",IF(Y15&lt;&gt;"",VLOOKUP(Y15,'ESO zone constants'!$D$3:$H$4953,5,FALSE),""),""),"")</f>
        <v/>
      </c>
      <c r="Y15" t="str">
        <f>IF(AND(O15&lt;&gt;"",NOT(ISERROR(O15))),"",IF(AND(L15&lt;&gt;"",L15&gt;0,NOT(ISERROR(L15))),VLOOKUP(L15,'ESO dumped WayshrineInfo'!$K$3:$N$9999,4,FALSE),""))</f>
        <v/>
      </c>
      <c r="Z15" s="44" t="s">
        <v>1685</v>
      </c>
      <c r="AA15" s="43" t="str">
        <f>IF(Z15&lt;&gt;"",IF(Z15&lt;&gt;"LIBSETS_DROP_MECHANIC_MONSTER_NAME",VLOOKUP(Z15,'LibSets constants'!$I$4:$L$1002,3,FALSE),""),"")</f>
        <v>Overland group bosses have a 100% chance to drop head, chest, legs, or weapon.</v>
      </c>
      <c r="AB15" s="43" t="str">
        <f>IF(Z15&lt;&gt;"",IF(Z15&lt;&gt;"LIBSETS_DROP_MECHANIC_MONSTER_NAME",VLOOKUP(Z15,'LibSets constants'!$I$4:$L$1002,4,FALSE),""),"")</f>
        <v>Überland Gruppenbosse haben eine Chance von 100%, Kopf, Brust, Beine oder Waffen fallen zu lassen.</v>
      </c>
      <c r="AC15" s="3" t="str">
        <f>IF(G15&lt;&gt;"LIBSETS_SETTYPE_BATTLEGROUND",IF(G15&lt;&gt;"LIBSETS_SETTYPE_SPECIAL",IF(AD15&lt;&gt;"",VLOOKUP(AD15,'ESO zone constants'!$D$3:$H$4953,5,FALSE),""),""),"")</f>
        <v/>
      </c>
      <c r="AD15" t="str">
        <f>IF(AND(O15&lt;&gt;"",NOT(ISERROR(O15))),"",IF(AND(M15&lt;&gt;"",M15&gt;0,NOT(ISERROR(M15))),VLOOKUP(M15,'ESO dumped WayshrineInfo'!$K$3:$N$9999,4,FALSE),""))</f>
        <v/>
      </c>
      <c r="AE15" s="44" t="s">
        <v>1686</v>
      </c>
      <c r="AF15" s="43" t="str">
        <f>IF(AE15&lt;&gt;"",IF(AE15&lt;&gt;"LIBSETS_DROP_MECHANIC_MONSTER_NAME",VLOOKUP(AE15,'LibSets constants'!$I$4:$L$1002,3,FALSE),""),"")</f>
        <v>Public dungeon bosses have a chance to drop a shoulder, hand, or weapon.</v>
      </c>
      <c r="AG15" s="43" t="str">
        <f>IF(AE15&lt;&gt;"",IF(AE15&lt;&gt;"LIBSETS_DROP_MECHANIC_MONSTER_NAME",VLOOKUP(AE15,'LibSets constants'!$I$4:$L$1002,4,FALSE),""),"")</f>
        <v>Öffentliche Dungeon-Bosse haben die Möglichkeit, eine Schulter, Handschuhe oder eine Waffe fallen zu lassen.</v>
      </c>
      <c r="AH15" s="3" t="str">
        <f>IF(G15&lt;&gt;"LIBSETS_SETTYPE_BATTLEGROUND",IF(G15&lt;&gt;"LIBSETS_SETTYPE_SPECIAL",IF(AI15&lt;&gt;"",VLOOKUP(AI15,'ESO zone constants'!$D$3:$H$4953,5,FALSE),""),""),"")</f>
        <v/>
      </c>
      <c r="AJ15" s="44" t="s">
        <v>1687</v>
      </c>
      <c r="AK15" s="43" t="str">
        <f>IF(AJ15&lt;&gt;"",IF(AJ15&lt;&gt;"LIBSETS_DROP_MECHANIC_MONSTER_NAME",VLOOKUP(AJ15,'LibSets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43" t="str">
        <f>IF(AJ15&lt;&gt;"",IF(AJ15&lt;&gt;"LIBSETS_DROP_MECHANIC_MONSTER_NAME",VLOOKUP(AJ15,'LibSets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constants'!$D$3:$H$4953,5,FALSE),""),""),"")</f>
        <v/>
      </c>
      <c r="AO15" s="44"/>
      <c r="AP15" s="43" t="str">
        <f>IF(AO15&lt;&gt;"",IF(AO15&lt;&gt;"LIBSETS_DROP_MECHANIC_MONSTER_NAME",VLOOKUP(AO15,'LibSets constants'!$I$4:$L$1002,3,FALSE),""),"")</f>
        <v/>
      </c>
      <c r="AQ15" s="43" t="str">
        <f>IF(AO15&lt;&gt;"",IF(AO15&lt;&gt;"LIBSETS_DROP_MECHANIC_MONSTER_NAME",VLOOKUP(AO15,'LibSets constants'!$I$4:$L$1002,4,FALSE),""),"")</f>
        <v/>
      </c>
      <c r="AR15" s="3" t="str">
        <f>IF(G15&lt;&gt;"LIBSETS_SETTYPE_BATTLEGROUND",IF(G15&lt;&gt;"LIBSETS_SETTYPE_SPECIAL",IF(AS15&lt;&gt;"",VLOOKUP(AS15,'ESO zone constants'!$D$3:$H$4953,5,FALSE),""),""),"")</f>
        <v/>
      </c>
      <c r="AT15" s="44"/>
      <c r="AU15" s="43" t="str">
        <f>IF(AT15&lt;&gt;"",IF(AT15&lt;&gt;"LIBSETS_DROP_MECHANIC_MONSTER_NAME",VLOOKUP(AT15,'LibSets constants'!$I$4:$L$1002,3,FALSE),""),"")</f>
        <v/>
      </c>
      <c r="AV15" s="43" t="str">
        <f>IF(AT15&lt;&gt;"",IF(AT15&lt;&gt;"LIBSETS_DROP_MECHANIC_MONSTER_NAME",VLOOKUP(AT15,'LibSets constants'!$I$4:$L$1002,4,FALSE),""),"")</f>
        <v/>
      </c>
      <c r="AW15" s="21" t="str">
        <f t="shared" si="1"/>
        <v>[31] = {wayshrines={-1,-1,-1,}, dlcId=DLC_BASE_GAME</v>
      </c>
      <c r="AX15" s="21" t="str">
        <f t="shared" si="2"/>
        <v>, zoneIds={41}, veteran=false</v>
      </c>
      <c r="AY15" s="21" t="str">
        <f t="shared" si="3"/>
        <v>, setType=LIBSETS_SETTYPE_OVERLAND</v>
      </c>
      <c r="AZ15" s="21" t="str">
        <f t="shared" si="4"/>
        <v>, dropMechanic={LIBSETS_DROP_MECHANIC_OVERLAND_BOSS_DELVE,LIBSETS_DROP_MECHANIC_OVERLAND_WORLDBOSS,LIBSETS_DROP_MECHANIC_OVERLAND_BOSS_PUBLIC_DUNGEON,LIBSETS_DROP_MECHANIC_OVERLAND_CHEST}},</v>
      </c>
      <c r="BA15" s="21" t="str">
        <f t="shared" si="5"/>
        <v xml:space="preserve"> --Silks of the Sun / Sonnenseide   [Stonefalls]</v>
      </c>
    </row>
    <row r="16" spans="1:53" x14ac:dyDescent="0.25">
      <c r="A16" s="12">
        <v>32</v>
      </c>
      <c r="B16" t="s">
        <v>763</v>
      </c>
      <c r="C16" t="s">
        <v>764</v>
      </c>
      <c r="D16" s="3">
        <f t="shared" si="0"/>
        <v>32</v>
      </c>
      <c r="G16" s="8" t="s">
        <v>1590</v>
      </c>
      <c r="I16" t="s">
        <v>97</v>
      </c>
      <c r="J16" t="s">
        <v>97</v>
      </c>
      <c r="K16">
        <v>270</v>
      </c>
      <c r="L16">
        <v>270</v>
      </c>
      <c r="M16">
        <v>270</v>
      </c>
      <c r="N16">
        <v>0</v>
      </c>
      <c r="O16" s="66" t="s">
        <v>447</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constants'!$B$4:$C$1002,2,FALSE),"")</f>
        <v>Included in base game</v>
      </c>
      <c r="U16" s="33" t="s">
        <v>1680</v>
      </c>
      <c r="V16" s="3" t="str">
        <f>IF(U16&lt;&gt;"",IF(U16&lt;&gt;"LIBSETS_DROP_MECHANIC_MONSTER_NAME",VLOOKUP(U16,'LibSets constants'!$I$4:$L$1002,3,FALSE),""),"")</f>
        <v>Arena stage chest</v>
      </c>
      <c r="W16" s="3" t="str">
        <f>IF(U16&lt;&gt;"",IF(U16&lt;&gt;"LIBSETS_DROP_MECHANIC_MONSTER_NAME",VLOOKUP(U16,'LibSets constants'!$I$4:$L$1002,4,FALSE),""),"")</f>
        <v>Arena-Phasen Schatztruhe</v>
      </c>
      <c r="X16" s="3" t="str">
        <f>IF(G16&lt;&gt;"LIBSETS_SETTYPE_BATTLEGROUND",IF(G16&lt;&gt;"LIBSETS_SETTYPE_SPECIAL",IF(Y16&lt;&gt;"",VLOOKUP(Y16,'ESO zone constants'!$D$3:$H$4953,5,FALSE),""),""),"")</f>
        <v/>
      </c>
      <c r="Y16" t="str">
        <f>IF(AND(O16&lt;&gt;"",NOT(ISERROR(O16))),"",IF(AND(L16&lt;&gt;"",L16&gt;0,NOT(ISERROR(L16))),VLOOKUP(L16,'ESO dumped WayshrineInfo'!$K$3:$N$9999,4,FALSE),""))</f>
        <v/>
      </c>
      <c r="AA16" s="3" t="str">
        <f>IF(Z16&lt;&gt;"",IF(Z16&lt;&gt;"LIBSETS_DROP_MECHANIC_MONSTER_NAME",VLOOKUP(Z16,'LibSets constants'!$I$4:$L$1002,3,FALSE),""),"")</f>
        <v/>
      </c>
      <c r="AB16" s="3" t="str">
        <f>IF(Z16&lt;&gt;"",IF(Z16&lt;&gt;"LIBSETS_DROP_MECHANIC_MONSTER_NAME",VLOOKUP(Z16,'LibSets constants'!$I$4:$L$1002,4,FALSE),""),"")</f>
        <v/>
      </c>
      <c r="AC16" s="3" t="str">
        <f>IF(G16&lt;&gt;"LIBSETS_SETTYPE_BATTLEGROUND",IF(G16&lt;&gt;"LIBSETS_SETTYPE_SPECIAL",IF(AD16&lt;&gt;"",VLOOKUP(AD16,'ESO zone constants'!$D$3:$H$4953,5,FALSE),""),""),"")</f>
        <v/>
      </c>
      <c r="AD16" t="str">
        <f>IF(AND(O16&lt;&gt;"",NOT(ISERROR(O16))),"",IF(AND(M16&lt;&gt;"",M16&gt;0,NOT(ISERROR(M16))),VLOOKUP(M16,'ESO dumped WayshrineInfo'!$K$3:$N$9999,4,FALSE),""))</f>
        <v/>
      </c>
      <c r="AF16" s="3" t="str">
        <f>IF(AE16&lt;&gt;"",IF(AE16&lt;&gt;"LIBSETS_DROP_MECHANIC_MONSTER_NAME",VLOOKUP(AE16,'LibSets constants'!$I$4:$L$1002,3,FALSE),""),"")</f>
        <v/>
      </c>
      <c r="AG16" s="3" t="str">
        <f>IF(AE16&lt;&gt;"",IF(AE16&lt;&gt;"LIBSETS_DROP_MECHANIC_MONSTER_NAME",VLOOKUP(AE16,'LibSets constants'!$I$4:$L$1002,4,FALSE),""),"")</f>
        <v/>
      </c>
      <c r="AH16" s="3" t="str">
        <f>IF(G16&lt;&gt;"LIBSETS_SETTYPE_BATTLEGROUND",IF(G16&lt;&gt;"LIBSETS_SETTYPE_SPECIAL",IF(AI16&lt;&gt;"",VLOOKUP(AI16,'ESO zone constants'!$D$3:$H$4953,5,FALSE),""),""),"")</f>
        <v/>
      </c>
      <c r="AK16" s="3" t="str">
        <f>IF(AJ16&lt;&gt;"",IF(AJ16&lt;&gt;"LIBSETS_DROP_MECHANIC_MONSTER_NAME",VLOOKUP(AJ16,'LibSets constants'!$I$4:$L$1002,3,FALSE),""),"")</f>
        <v/>
      </c>
      <c r="AL16" s="3" t="str">
        <f>IF(AJ16&lt;&gt;"",IF(AJ16&lt;&gt;"LIBSETS_DROP_MECHANIC_MONSTER_NAME",VLOOKUP(AJ16,'LibSets constants'!$I$4:$L$1002,4,FALSE),""),"")</f>
        <v/>
      </c>
      <c r="AM16" s="3" t="str">
        <f>IF(G16&lt;&gt;"LIBSETS_SETTYPE_BATTLEGROUND",IF(G16&lt;&gt;"LIBSETS_SETTYPE_SPECIAL",IF(AN16&lt;&gt;"",VLOOKUP(AN16,'ESO zone constants'!$D$3:$H$4953,5,FALSE),""),""),"")</f>
        <v/>
      </c>
      <c r="AP16" s="3" t="str">
        <f>IF(AO16&lt;&gt;"",IF(AO16&lt;&gt;"LIBSETS_DROP_MECHANIC_MONSTER_NAME",VLOOKUP(AO16,'LibSets constants'!$I$4:$L$1002,3,FALSE),""),"")</f>
        <v/>
      </c>
      <c r="AQ16" s="3" t="str">
        <f>IF(AO16&lt;&gt;"",IF(AO16&lt;&gt;"LIBSETS_DROP_MECHANIC_MONSTER_NAME",VLOOKUP(AO16,'LibSets constants'!$I$4:$L$1002,4,FALSE),""),"")</f>
        <v/>
      </c>
      <c r="AR16" s="3" t="str">
        <f>IF(G16&lt;&gt;"LIBSETS_SETTYPE_BATTLEGROUND",IF(G16&lt;&gt;"LIBSETS_SETTYPE_SPECIAL",IF(AS16&lt;&gt;"",VLOOKUP(AS16,'ESO zone constants'!$D$3:$H$4953,5,FALSE),""),""),"")</f>
        <v/>
      </c>
      <c r="AU16" s="3" t="str">
        <f>IF(AT16&lt;&gt;"",IF(AT16&lt;&gt;"LIBSETS_DROP_MECHANIC_MONSTER_NAME",VLOOKUP(AT16,'LibSets constants'!$I$4:$L$1002,3,FALSE),""),"")</f>
        <v/>
      </c>
      <c r="AV16" s="3" t="str">
        <f>IF(AT16&lt;&gt;"",IF(AT16&lt;&gt;"LIBSETS_DROP_MECHANIC_MONSTER_NAME",VLOOKUP(AT16,'LibSets constants'!$I$4:$L$1002,4,FALSE),""),"")</f>
        <v/>
      </c>
      <c r="AW16" s="21" t="str">
        <f t="shared" si="1"/>
        <v>[32] = {wayshrines={270,270,270,}, dlcId=DLC_BASE_GAME</v>
      </c>
      <c r="AX16" s="21" t="str">
        <f t="shared" si="2"/>
        <v>, zoneIds={635}, veteran=false</v>
      </c>
      <c r="AY16" s="21" t="str">
        <f t="shared" si="3"/>
        <v>, setType=LIBSETS_SETTYPE_ARENA</v>
      </c>
      <c r="AZ16" s="21" t="str">
        <f t="shared" si="4"/>
        <v>, dropMechanic={LIBSETS_DROP_MECHANIC_ARENA_STAGE_CHEST}},</v>
      </c>
      <c r="BA16" s="21" t="str">
        <f t="shared" si="5"/>
        <v xml:space="preserve"> --Healer's Habit / Bräuche des Heilers   [Dragonstar Arena]</v>
      </c>
    </row>
    <row r="17" spans="1:53" x14ac:dyDescent="0.25">
      <c r="A17" s="12">
        <v>33</v>
      </c>
      <c r="B17" t="s">
        <v>765</v>
      </c>
      <c r="C17" t="s">
        <v>766</v>
      </c>
      <c r="D17" s="3">
        <f t="shared" si="0"/>
        <v>33</v>
      </c>
      <c r="G17" s="8" t="s">
        <v>1595</v>
      </c>
      <c r="I17" t="s">
        <v>97</v>
      </c>
      <c r="J17" t="s">
        <v>97</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constants'!$B$4:$C$1002,2,FALSE),"")</f>
        <v>Included in base game</v>
      </c>
      <c r="V17" s="43" t="str">
        <f>IF(U17&lt;&gt;"",IF(U17&lt;&gt;"LIBSETS_DROP_MECHANIC_MONSTER_NAME",VLOOKUP(U17,'LibSets constants'!$I$4:$L$1002,3,FALSE),""),"")</f>
        <v/>
      </c>
      <c r="W17" s="43" t="str">
        <f>IF(U17&lt;&gt;"",IF(U17&lt;&gt;"LIBSETS_DROP_MECHANIC_MONSTER_NAME",VLOOKUP(U17,'LibSets constants'!$I$4:$L$1002,4,FALSE),""),"")</f>
        <v/>
      </c>
      <c r="X17" s="3" t="str">
        <f>IF(G17&lt;&gt;"LIBSETS_SETTYPE_BATTLEGROUND",IF(G17&lt;&gt;"LIBSETS_SETTYPE_SPECIAL",IF(Y17&lt;&gt;"",VLOOKUP(Y17,'ESO zone constants'!$D$3:$H$4953,5,FALSE),""),""),"")</f>
        <v/>
      </c>
      <c r="Y17" t="str">
        <f>IF(AND(O17&lt;&gt;"",NOT(ISERROR(O17))),"",IF(AND(L17&lt;&gt;"",L17&gt;0,NOT(ISERROR(L17))),VLOOKUP(L17,'ESO dumped WayshrineInfo'!$K$3:$N$9999,4,FALSE),""))</f>
        <v/>
      </c>
      <c r="Z17" s="44"/>
      <c r="AA17" s="43" t="str">
        <f>IF(Z17&lt;&gt;"",IF(Z17&lt;&gt;"LIBSETS_DROP_MECHANIC_MONSTER_NAME",VLOOKUP(Z17,'LibSets constants'!$I$4:$L$1002,3,FALSE),""),"")</f>
        <v/>
      </c>
      <c r="AB17" s="43" t="str">
        <f>IF(Z17&lt;&gt;"",IF(Z17&lt;&gt;"LIBSETS_DROP_MECHANIC_MONSTER_NAME",VLOOKUP(Z17,'LibSets constants'!$I$4:$L$1002,4,FALSE),""),"")</f>
        <v/>
      </c>
      <c r="AC17" s="3" t="str">
        <f>IF(G17&lt;&gt;"LIBSETS_SETTYPE_BATTLEGROUND",IF(G17&lt;&gt;"LIBSETS_SETTYPE_SPECIAL",IF(AD17&lt;&gt;"",VLOOKUP(AD17,'ESO zone constants'!$D$3:$H$4953,5,FALSE),""),""),"")</f>
        <v/>
      </c>
      <c r="AD17" t="str">
        <f>IF(AND(O17&lt;&gt;"",NOT(ISERROR(O17))),"",IF(AND(M17&lt;&gt;"",M17&gt;0,NOT(ISERROR(M17))),VLOOKUP(M17,'ESO dumped WayshrineInfo'!$K$3:$N$9999,4,FALSE),""))</f>
        <v/>
      </c>
      <c r="AE17" s="44"/>
      <c r="AF17" s="43" t="str">
        <f>IF(AE17&lt;&gt;"",IF(AE17&lt;&gt;"LIBSETS_DROP_MECHANIC_MONSTER_NAME",VLOOKUP(AE17,'LibSets constants'!$I$4:$L$1002,3,FALSE),""),"")</f>
        <v/>
      </c>
      <c r="AG17" s="43" t="str">
        <f>IF(AE17&lt;&gt;"",IF(AE17&lt;&gt;"LIBSETS_DROP_MECHANIC_MONSTER_NAME",VLOOKUP(AE17,'LibSets constants'!$I$4:$L$1002,4,FALSE),""),"")</f>
        <v/>
      </c>
      <c r="AH17" s="3" t="str">
        <f>IF(G17&lt;&gt;"LIBSETS_SETTYPE_BATTLEGROUND",IF(G17&lt;&gt;"LIBSETS_SETTYPE_SPECIAL",IF(AI17&lt;&gt;"",VLOOKUP(AI17,'ESO zone constants'!$D$3:$H$4953,5,FALSE),""),""),"")</f>
        <v/>
      </c>
      <c r="AJ17" s="44"/>
      <c r="AK17" s="43" t="str">
        <f>IF(AJ17&lt;&gt;"",IF(AJ17&lt;&gt;"LIBSETS_DROP_MECHANIC_MONSTER_NAME",VLOOKUP(AJ17,'LibSets constants'!$I$4:$L$1002,3,FALSE),""),"")</f>
        <v/>
      </c>
      <c r="AL17" s="43" t="str">
        <f>IF(AJ17&lt;&gt;"",IF(AJ17&lt;&gt;"LIBSETS_DROP_MECHANIC_MONSTER_NAME",VLOOKUP(AJ17,'LibSets constants'!$I$4:$L$1002,4,FALSE),""),"")</f>
        <v/>
      </c>
      <c r="AM17" s="3" t="str">
        <f>IF(G17&lt;&gt;"LIBSETS_SETTYPE_BATTLEGROUND",IF(G17&lt;&gt;"LIBSETS_SETTYPE_SPECIAL",IF(AN17&lt;&gt;"",VLOOKUP(AN17,'ESO zone constants'!$D$3:$H$4953,5,FALSE),""),""),"")</f>
        <v/>
      </c>
      <c r="AO17" s="44"/>
      <c r="AP17" s="43" t="str">
        <f>IF(AO17&lt;&gt;"",IF(AO17&lt;&gt;"LIBSETS_DROP_MECHANIC_MONSTER_NAME",VLOOKUP(AO17,'LibSets constants'!$I$4:$L$1002,3,FALSE),""),"")</f>
        <v/>
      </c>
      <c r="AQ17" s="43" t="str">
        <f>IF(AO17&lt;&gt;"",IF(AO17&lt;&gt;"LIBSETS_DROP_MECHANIC_MONSTER_NAME",VLOOKUP(AO17,'LibSets constants'!$I$4:$L$1002,4,FALSE),""),"")</f>
        <v/>
      </c>
      <c r="AR17" s="3" t="str">
        <f>IF(G17&lt;&gt;"LIBSETS_SETTYPE_BATTLEGROUND",IF(G17&lt;&gt;"LIBSETS_SETTYPE_SPECIAL",IF(AS17&lt;&gt;"",VLOOKUP(AS17,'ESO zone constants'!$D$3:$H$4953,5,FALSE),""),""),"")</f>
        <v/>
      </c>
      <c r="AT17" s="44"/>
      <c r="AU17" s="43" t="str">
        <f>IF(AT17&lt;&gt;"",IF(AT17&lt;&gt;"LIBSETS_DROP_MECHANIC_MONSTER_NAME",VLOOKUP(AT17,'LibSets constants'!$I$4:$L$1002,3,FALSE),""),"")</f>
        <v/>
      </c>
      <c r="AV17" s="43" t="str">
        <f>IF(AT17&lt;&gt;"",IF(AT17&lt;&gt;"LIBSETS_DROP_MECHANIC_MONSTER_NAME",VLOOKUP(AT17,'LibSets constants'!$I$4:$L$1002,4,FALSE),""),"")</f>
        <v/>
      </c>
      <c r="AW17" s="21" t="str">
        <f t="shared" si="1"/>
        <v>[33] = {wayshrines={98,98,98,}, dlcId=DLC_BASE_GAME</v>
      </c>
      <c r="AX17" s="21" t="str">
        <f t="shared" si="2"/>
        <v>, zoneIds={283}, veteran=false</v>
      </c>
      <c r="AY17" s="21" t="str">
        <f t="shared" si="3"/>
        <v>, setType=LIBSETS_SETTYPE_DUNGEON</v>
      </c>
      <c r="AZ17" s="21" t="str">
        <f t="shared" si="4"/>
        <v>},</v>
      </c>
      <c r="BA17" s="21" t="str">
        <f t="shared" si="5"/>
        <v xml:space="preserve"> --Viper's Sting / Vipernbiss   [Fungal Grotto I]</v>
      </c>
    </row>
    <row r="18" spans="1:53" x14ac:dyDescent="0.25">
      <c r="A18" s="12">
        <v>34</v>
      </c>
      <c r="B18" t="s">
        <v>767</v>
      </c>
      <c r="C18" t="s">
        <v>768</v>
      </c>
      <c r="D18" s="3">
        <f t="shared" si="0"/>
        <v>34</v>
      </c>
      <c r="G18" s="8" t="s">
        <v>1598</v>
      </c>
      <c r="I18" t="s">
        <v>97</v>
      </c>
      <c r="J18" t="s">
        <v>97</v>
      </c>
      <c r="K18">
        <v>-1</v>
      </c>
      <c r="L18">
        <v>-1</v>
      </c>
      <c r="M18">
        <v>-1</v>
      </c>
      <c r="N18">
        <v>0</v>
      </c>
      <c r="O18" s="66" t="s">
        <v>113</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constants'!$B$4:$C$1002,2,FALSE),"")</f>
        <v>Included in base game</v>
      </c>
      <c r="U18" s="33" t="s">
        <v>1684</v>
      </c>
      <c r="V18" s="43" t="str">
        <f>IF(U18&lt;&gt;"",IF(U18&lt;&gt;"LIBSETS_DROP_MECHANIC_MONSTER_NAME",VLOOKUP(U18,'LibSets constants'!$I$4:$L$1002,3,FALSE),""),"")</f>
        <v>Delve bosses have a chance to drop a waist or feet.</v>
      </c>
      <c r="W18" s="43" t="str">
        <f>IF(U18&lt;&gt;"",IF(U18&lt;&gt;"LIBSETS_DROP_MECHANIC_MONSTER_NAME",VLOOKUP(U18,'LibSets constants'!$I$4:$L$1002,4,FALSE),""),"")</f>
        <v>Bosse in Gewölben haben die Chance, eine Taille oder Füße fallen zu lassen.</v>
      </c>
      <c r="X18" s="3" t="str">
        <f>IF(G18&lt;&gt;"LIBSETS_SETTYPE_BATTLEGROUND",IF(G18&lt;&gt;"LIBSETS_SETTYPE_SPECIAL",IF(Y18&lt;&gt;"",VLOOKUP(Y18,'ESO zone constants'!$D$3:$H$4953,5,FALSE),""),""),"")</f>
        <v/>
      </c>
      <c r="Y18" t="str">
        <f>IF(AND(O18&lt;&gt;"",NOT(ISERROR(O18))),"",IF(AND(L18&lt;&gt;"",L18&gt;0,NOT(ISERROR(L18))),VLOOKUP(L18,'ESO dumped WayshrineInfo'!$K$3:$N$9999,4,FALSE),""))</f>
        <v/>
      </c>
      <c r="Z18" s="44" t="s">
        <v>1685</v>
      </c>
      <c r="AA18" s="43" t="str">
        <f>IF(Z18&lt;&gt;"",IF(Z18&lt;&gt;"LIBSETS_DROP_MECHANIC_MONSTER_NAME",VLOOKUP(Z18,'LibSets constants'!$I$4:$L$1002,3,FALSE),""),"")</f>
        <v>Overland group bosses have a 100% chance to drop head, chest, legs, or weapon.</v>
      </c>
      <c r="AB18" s="43" t="str">
        <f>IF(Z18&lt;&gt;"",IF(Z18&lt;&gt;"LIBSETS_DROP_MECHANIC_MONSTER_NAME",VLOOKUP(Z18,'LibSets constants'!$I$4:$L$1002,4,FALSE),""),"")</f>
        <v>Überland Gruppenbosse haben eine Chance von 100%, Kopf, Brust, Beine oder Waffen fallen zu lassen.</v>
      </c>
      <c r="AC18" s="3" t="str">
        <f>IF(G18&lt;&gt;"LIBSETS_SETTYPE_BATTLEGROUND",IF(G18&lt;&gt;"LIBSETS_SETTYPE_SPECIAL",IF(AD18&lt;&gt;"",VLOOKUP(AD18,'ESO zone constants'!$D$3:$H$4953,5,FALSE),""),""),"")</f>
        <v/>
      </c>
      <c r="AD18" t="str">
        <f>IF(AND(O18&lt;&gt;"",NOT(ISERROR(O18))),"",IF(AND(M18&lt;&gt;"",M18&gt;0,NOT(ISERROR(M18))),VLOOKUP(M18,'ESO dumped WayshrineInfo'!$K$3:$N$9999,4,FALSE),""))</f>
        <v/>
      </c>
      <c r="AE18" s="44" t="s">
        <v>1686</v>
      </c>
      <c r="AF18" s="43" t="str">
        <f>IF(AE18&lt;&gt;"",IF(AE18&lt;&gt;"LIBSETS_DROP_MECHANIC_MONSTER_NAME",VLOOKUP(AE18,'LibSets constants'!$I$4:$L$1002,3,FALSE),""),"")</f>
        <v>Public dungeon bosses have a chance to drop a shoulder, hand, or weapon.</v>
      </c>
      <c r="AG18" s="43" t="str">
        <f>IF(AE18&lt;&gt;"",IF(AE18&lt;&gt;"LIBSETS_DROP_MECHANIC_MONSTER_NAME",VLOOKUP(AE18,'LibSets constants'!$I$4:$L$1002,4,FALSE),""),"")</f>
        <v>Öffentliche Dungeon-Bosse haben die Möglichkeit, eine Schulter, Handschuhe oder eine Waffe fallen zu lassen.</v>
      </c>
      <c r="AH18" s="3" t="str">
        <f>IF(G18&lt;&gt;"LIBSETS_SETTYPE_BATTLEGROUND",IF(G18&lt;&gt;"LIBSETS_SETTYPE_SPECIAL",IF(AI18&lt;&gt;"",VLOOKUP(AI18,'ESO zone constants'!$D$3:$H$4953,5,FALSE),""),""),"")</f>
        <v/>
      </c>
      <c r="AJ18" s="44" t="s">
        <v>1687</v>
      </c>
      <c r="AK18" s="43" t="str">
        <f>IF(AJ18&lt;&gt;"",IF(AJ18&lt;&gt;"LIBSETS_DROP_MECHANIC_MONSTER_NAME",VLOOKUP(AJ18,'LibSets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3" t="str">
        <f>IF(AJ18&lt;&gt;"",IF(AJ18&lt;&gt;"LIBSETS_DROP_MECHANIC_MONSTER_NAME",VLOOKUP(AJ18,'LibSets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constants'!$D$3:$H$4953,5,FALSE),""),""),"")</f>
        <v/>
      </c>
      <c r="AO18" s="44"/>
      <c r="AP18" s="43" t="str">
        <f>IF(AO18&lt;&gt;"",IF(AO18&lt;&gt;"LIBSETS_DROP_MECHANIC_MONSTER_NAME",VLOOKUP(AO18,'LibSets constants'!$I$4:$L$1002,3,FALSE),""),"")</f>
        <v/>
      </c>
      <c r="AQ18" s="43" t="str">
        <f>IF(AO18&lt;&gt;"",IF(AO18&lt;&gt;"LIBSETS_DROP_MECHANIC_MONSTER_NAME",VLOOKUP(AO18,'LibSets constants'!$I$4:$L$1002,4,FALSE),""),"")</f>
        <v/>
      </c>
      <c r="AR18" s="3" t="str">
        <f>IF(G18&lt;&gt;"LIBSETS_SETTYPE_BATTLEGROUND",IF(G18&lt;&gt;"LIBSETS_SETTYPE_SPECIAL",IF(AS18&lt;&gt;"",VLOOKUP(AS18,'ESO zone constants'!$D$3:$H$4953,5,FALSE),""),""),"")</f>
        <v/>
      </c>
      <c r="AT18" s="44"/>
      <c r="AU18" s="43" t="str">
        <f>IF(AT18&lt;&gt;"",IF(AT18&lt;&gt;"LIBSETS_DROP_MECHANIC_MONSTER_NAME",VLOOKUP(AT18,'LibSets constants'!$I$4:$L$1002,3,FALSE),""),"")</f>
        <v/>
      </c>
      <c r="AV18" s="43" t="str">
        <f>IF(AT18&lt;&gt;"",IF(AT18&lt;&gt;"LIBSETS_DROP_MECHANIC_MONSTER_NAME",VLOOKUP(AT18,'LibSets constants'!$I$4:$L$1002,4,FALSE),""),"")</f>
        <v/>
      </c>
      <c r="AW18" s="21" t="str">
        <f t="shared" si="1"/>
        <v>[34] = {wayshrines={-1,-1,-1,}, dlcId=DLC_BASE_GAME</v>
      </c>
      <c r="AX18" s="21" t="str">
        <f t="shared" si="2"/>
        <v>, zoneIds={57}, veteran=false</v>
      </c>
      <c r="AY18" s="21" t="str">
        <f t="shared" si="3"/>
        <v>, setType=LIBSETS_SETTYPE_OVERLAND</v>
      </c>
      <c r="AZ18" s="21" t="str">
        <f t="shared" si="4"/>
        <v>, dropMechanic={LIBSETS_DROP_MECHANIC_OVERLAND_BOSS_DELVE,LIBSETS_DROP_MECHANIC_OVERLAND_WORLDBOSS,LIBSETS_DROP_MECHANIC_OVERLAND_BOSS_PUBLIC_DUNGEON,LIBSETS_DROP_MECHANIC_OVERLAND_CHEST}},</v>
      </c>
      <c r="BA18" s="21" t="str">
        <f t="shared" si="5"/>
        <v xml:space="preserve"> --Night Mother's Embrace / Umarmung der Mutter der Nacht   [Deshaan]</v>
      </c>
    </row>
    <row r="19" spans="1:53" x14ac:dyDescent="0.25">
      <c r="A19" s="12">
        <v>35</v>
      </c>
      <c r="B19" t="s">
        <v>769</v>
      </c>
      <c r="C19" t="s">
        <v>770</v>
      </c>
      <c r="D19" s="3">
        <f t="shared" si="0"/>
        <v>35</v>
      </c>
      <c r="G19" s="8" t="s">
        <v>1595</v>
      </c>
      <c r="I19" t="s">
        <v>97</v>
      </c>
      <c r="J19" t="s">
        <v>97</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constants'!$B$4:$C$1002,2,FALSE),"")</f>
        <v>Included in base game</v>
      </c>
      <c r="V19" s="3" t="str">
        <f>IF(U19&lt;&gt;"",IF(U19&lt;&gt;"LIBSETS_DROP_MECHANIC_MONSTER_NAME",VLOOKUP(U19,'LibSets constants'!$I$4:$L$1002,3,FALSE),""),"")</f>
        <v/>
      </c>
      <c r="W19" s="3" t="str">
        <f>IF(U19&lt;&gt;"",IF(U19&lt;&gt;"LIBSETS_DROP_MECHANIC_MONSTER_NAME",VLOOKUP(U19,'LibSets constants'!$I$4:$L$1002,4,FALSE),""),"")</f>
        <v/>
      </c>
      <c r="X19" s="3" t="str">
        <f>IF(G19&lt;&gt;"LIBSETS_SETTYPE_BATTLEGROUND",IF(G19&lt;&gt;"LIBSETS_SETTYPE_SPECIAL",IF(Y19&lt;&gt;"",VLOOKUP(Y19,'ESO zone constants'!$D$3:$H$4953,5,FALSE),""),""),"")</f>
        <v/>
      </c>
      <c r="Y19" t="str">
        <f>IF(AND(O19&lt;&gt;"",NOT(ISERROR(O19))),"",IF(AND(L19&lt;&gt;"",L19&gt;0,NOT(ISERROR(L19))),VLOOKUP(L19,'ESO dumped WayshrineInfo'!$K$3:$N$9999,4,FALSE),""))</f>
        <v/>
      </c>
      <c r="AA19" s="3" t="str">
        <f>IF(Z19&lt;&gt;"",IF(Z19&lt;&gt;"LIBSETS_DROP_MECHANIC_MONSTER_NAME",VLOOKUP(Z19,'LibSets constants'!$I$4:$L$1002,3,FALSE),""),"")</f>
        <v/>
      </c>
      <c r="AB19" s="3" t="str">
        <f>IF(Z19&lt;&gt;"",IF(Z19&lt;&gt;"LIBSETS_DROP_MECHANIC_MONSTER_NAME",VLOOKUP(Z19,'LibSets constants'!$I$4:$L$1002,4,FALSE),""),"")</f>
        <v/>
      </c>
      <c r="AC19" s="3" t="str">
        <f>IF(G19&lt;&gt;"LIBSETS_SETTYPE_BATTLEGROUND",IF(G19&lt;&gt;"LIBSETS_SETTYPE_SPECIAL",IF(AD19&lt;&gt;"",VLOOKUP(AD19,'ESO zone constants'!$D$3:$H$4953,5,FALSE),""),""),"")</f>
        <v/>
      </c>
      <c r="AD19" t="str">
        <f>IF(AND(O19&lt;&gt;"",NOT(ISERROR(O19))),"",IF(AND(M19&lt;&gt;"",M19&gt;0,NOT(ISERROR(M19))),VLOOKUP(M19,'ESO dumped WayshrineInfo'!$K$3:$N$9999,4,FALSE),""))</f>
        <v/>
      </c>
      <c r="AF19" s="3" t="str">
        <f>IF(AE19&lt;&gt;"",IF(AE19&lt;&gt;"LIBSETS_DROP_MECHANIC_MONSTER_NAME",VLOOKUP(AE19,'LibSets constants'!$I$4:$L$1002,3,FALSE),""),"")</f>
        <v/>
      </c>
      <c r="AG19" s="3" t="str">
        <f>IF(AE19&lt;&gt;"",IF(AE19&lt;&gt;"LIBSETS_DROP_MECHANIC_MONSTER_NAME",VLOOKUP(AE19,'LibSets constants'!$I$4:$L$1002,4,FALSE),""),"")</f>
        <v/>
      </c>
      <c r="AH19" s="3" t="str">
        <f>IF(G19&lt;&gt;"LIBSETS_SETTYPE_BATTLEGROUND",IF(G19&lt;&gt;"LIBSETS_SETTYPE_SPECIAL",IF(AI19&lt;&gt;"",VLOOKUP(AI19,'ESO zone constants'!$D$3:$H$4953,5,FALSE),""),""),"")</f>
        <v/>
      </c>
      <c r="AK19" s="3" t="str">
        <f>IF(AJ19&lt;&gt;"",IF(AJ19&lt;&gt;"LIBSETS_DROP_MECHANIC_MONSTER_NAME",VLOOKUP(AJ19,'LibSets constants'!$I$4:$L$1002,3,FALSE),""),"")</f>
        <v/>
      </c>
      <c r="AL19" s="3" t="str">
        <f>IF(AJ19&lt;&gt;"",IF(AJ19&lt;&gt;"LIBSETS_DROP_MECHANIC_MONSTER_NAME",VLOOKUP(AJ19,'LibSets constants'!$I$4:$L$1002,4,FALSE),""),"")</f>
        <v/>
      </c>
      <c r="AM19" s="3" t="str">
        <f>IF(G19&lt;&gt;"LIBSETS_SETTYPE_BATTLEGROUND",IF(G19&lt;&gt;"LIBSETS_SETTYPE_SPECIAL",IF(AN19&lt;&gt;"",VLOOKUP(AN19,'ESO zone constants'!$D$3:$H$4953,5,FALSE),""),""),"")</f>
        <v/>
      </c>
      <c r="AP19" s="3" t="str">
        <f>IF(AO19&lt;&gt;"",IF(AO19&lt;&gt;"LIBSETS_DROP_MECHANIC_MONSTER_NAME",VLOOKUP(AO19,'LibSets constants'!$I$4:$L$1002,3,FALSE),""),"")</f>
        <v/>
      </c>
      <c r="AQ19" s="3" t="str">
        <f>IF(AO19&lt;&gt;"",IF(AO19&lt;&gt;"LIBSETS_DROP_MECHANIC_MONSTER_NAME",VLOOKUP(AO19,'LibSets constants'!$I$4:$L$1002,4,FALSE),""),"")</f>
        <v/>
      </c>
      <c r="AR19" s="3" t="str">
        <f>IF(G19&lt;&gt;"LIBSETS_SETTYPE_BATTLEGROUND",IF(G19&lt;&gt;"LIBSETS_SETTYPE_SPECIAL",IF(AS19&lt;&gt;"",VLOOKUP(AS19,'ESO zone constants'!$D$3:$H$4953,5,FALSE),""),""),"")</f>
        <v/>
      </c>
      <c r="AU19" s="3" t="str">
        <f>IF(AT19&lt;&gt;"",IF(AT19&lt;&gt;"LIBSETS_DROP_MECHANIC_MONSTER_NAME",VLOOKUP(AT19,'LibSets constants'!$I$4:$L$1002,3,FALSE),""),"")</f>
        <v/>
      </c>
      <c r="AV19" s="3" t="str">
        <f>IF(AT19&lt;&gt;"",IF(AT19&lt;&gt;"LIBSETS_DROP_MECHANIC_MONSTER_NAME",VLOOKUP(AT19,'LibSets constants'!$I$4:$L$1002,4,FALSE),""),"")</f>
        <v/>
      </c>
      <c r="AW19" s="21" t="str">
        <f t="shared" si="1"/>
        <v>[35] = {wayshrines={193,193,193,}, dlcId=DLC_BASE_GAME</v>
      </c>
      <c r="AX19" s="21" t="str">
        <f t="shared" si="2"/>
        <v>, zoneIds={144}, veteran=false</v>
      </c>
      <c r="AY19" s="21" t="str">
        <f t="shared" si="3"/>
        <v>, setType=LIBSETS_SETTYPE_DUNGEON</v>
      </c>
      <c r="AZ19" s="21" t="str">
        <f t="shared" si="4"/>
        <v>},</v>
      </c>
      <c r="BA19" s="21" t="str">
        <f t="shared" si="5"/>
        <v xml:space="preserve"> --Knightmare / Albtraumritter   [Spindleclutch I]</v>
      </c>
    </row>
    <row r="20" spans="1:53" x14ac:dyDescent="0.25">
      <c r="A20" s="12">
        <v>36</v>
      </c>
      <c r="B20" t="s">
        <v>771</v>
      </c>
      <c r="C20" t="s">
        <v>772</v>
      </c>
      <c r="D20" s="3">
        <f t="shared" si="0"/>
        <v>36</v>
      </c>
      <c r="G20" s="8" t="s">
        <v>1598</v>
      </c>
      <c r="I20" t="s">
        <v>97</v>
      </c>
      <c r="J20" t="s">
        <v>97</v>
      </c>
      <c r="K20">
        <v>-1</v>
      </c>
      <c r="L20">
        <v>-1</v>
      </c>
      <c r="M20">
        <v>-1</v>
      </c>
      <c r="N20">
        <v>0</v>
      </c>
      <c r="O20" s="66" t="s">
        <v>270</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constants'!$B$4:$C$1002,2,FALSE),"")</f>
        <v>Included in base game</v>
      </c>
      <c r="U20" s="33" t="s">
        <v>1684</v>
      </c>
      <c r="V20" s="43" t="str">
        <f>IF(U20&lt;&gt;"",IF(U20&lt;&gt;"LIBSETS_DROP_MECHANIC_MONSTER_NAME",VLOOKUP(U20,'LibSets constants'!$I$4:$L$1002,3,FALSE),""),"")</f>
        <v>Delve bosses have a chance to drop a waist or feet.</v>
      </c>
      <c r="W20" s="43" t="str">
        <f>IF(U20&lt;&gt;"",IF(U20&lt;&gt;"LIBSETS_DROP_MECHANIC_MONSTER_NAME",VLOOKUP(U20,'LibSets constants'!$I$4:$L$1002,4,FALSE),""),"")</f>
        <v>Bosse in Gewölben haben die Chance, eine Taille oder Füße fallen zu lassen.</v>
      </c>
      <c r="X20" s="3" t="str">
        <f>IF(G20&lt;&gt;"LIBSETS_SETTYPE_BATTLEGROUND",IF(G20&lt;&gt;"LIBSETS_SETTYPE_SPECIAL",IF(Y20&lt;&gt;"",VLOOKUP(Y20,'ESO zone constants'!$D$3:$H$4953,5,FALSE),""),""),"")</f>
        <v/>
      </c>
      <c r="Y20" t="str">
        <f>IF(AND(O20&lt;&gt;"",NOT(ISERROR(O20))),"",IF(AND(L20&lt;&gt;"",L20&gt;0,NOT(ISERROR(L20))),VLOOKUP(L20,'ESO dumped WayshrineInfo'!$K$3:$N$9999,4,FALSE),""))</f>
        <v/>
      </c>
      <c r="Z20" s="44" t="s">
        <v>1685</v>
      </c>
      <c r="AA20" s="43" t="str">
        <f>IF(Z20&lt;&gt;"",IF(Z20&lt;&gt;"LIBSETS_DROP_MECHANIC_MONSTER_NAME",VLOOKUP(Z20,'LibSets constants'!$I$4:$L$1002,3,FALSE),""),"")</f>
        <v>Overland group bosses have a 100% chance to drop head, chest, legs, or weapon.</v>
      </c>
      <c r="AB20" s="43" t="str">
        <f>IF(Z20&lt;&gt;"",IF(Z20&lt;&gt;"LIBSETS_DROP_MECHANIC_MONSTER_NAME",VLOOKUP(Z20,'LibSets constants'!$I$4:$L$1002,4,FALSE),""),"")</f>
        <v>Überland Gruppenbosse haben eine Chance von 100%, Kopf, Brust, Beine oder Waffen fallen zu lassen.</v>
      </c>
      <c r="AC20" s="3" t="str">
        <f>IF(G20&lt;&gt;"LIBSETS_SETTYPE_BATTLEGROUND",IF(G20&lt;&gt;"LIBSETS_SETTYPE_SPECIAL",IF(AD20&lt;&gt;"",VLOOKUP(AD20,'ESO zone constants'!$D$3:$H$4953,5,FALSE),""),""),"")</f>
        <v/>
      </c>
      <c r="AD20" t="str">
        <f>IF(AND(O20&lt;&gt;"",NOT(ISERROR(O20))),"",IF(AND(M20&lt;&gt;"",M20&gt;0,NOT(ISERROR(M20))),VLOOKUP(M20,'ESO dumped WayshrineInfo'!$K$3:$N$9999,4,FALSE),""))</f>
        <v/>
      </c>
      <c r="AE20" s="44" t="s">
        <v>1686</v>
      </c>
      <c r="AF20" s="43" t="str">
        <f>IF(AE20&lt;&gt;"",IF(AE20&lt;&gt;"LIBSETS_DROP_MECHANIC_MONSTER_NAME",VLOOKUP(AE20,'LibSets constants'!$I$4:$L$1002,3,FALSE),""),"")</f>
        <v>Public dungeon bosses have a chance to drop a shoulder, hand, or weapon.</v>
      </c>
      <c r="AG20" s="43" t="str">
        <f>IF(AE20&lt;&gt;"",IF(AE20&lt;&gt;"LIBSETS_DROP_MECHANIC_MONSTER_NAME",VLOOKUP(AE20,'LibSets constants'!$I$4:$L$1002,4,FALSE),""),"")</f>
        <v>Öffentliche Dungeon-Bosse haben die Möglichkeit, eine Schulter, Handschuhe oder eine Waffe fallen zu lassen.</v>
      </c>
      <c r="AH20" s="3" t="str">
        <f>IF(G20&lt;&gt;"LIBSETS_SETTYPE_BATTLEGROUND",IF(G20&lt;&gt;"LIBSETS_SETTYPE_SPECIAL",IF(AI20&lt;&gt;"",VLOOKUP(AI20,'ESO zone constants'!$D$3:$H$4953,5,FALSE),""),""),"")</f>
        <v/>
      </c>
      <c r="AJ20" s="44" t="s">
        <v>1687</v>
      </c>
      <c r="AK20" s="43" t="str">
        <f>IF(AJ20&lt;&gt;"",IF(AJ20&lt;&gt;"LIBSETS_DROP_MECHANIC_MONSTER_NAME",VLOOKUP(AJ20,'LibSets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43" t="str">
        <f>IF(AJ20&lt;&gt;"",IF(AJ20&lt;&gt;"LIBSETS_DROP_MECHANIC_MONSTER_NAME",VLOOKUP(AJ20,'LibSets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constants'!$D$3:$H$4953,5,FALSE),""),""),"")</f>
        <v/>
      </c>
      <c r="AO20" s="44"/>
      <c r="AP20" s="43" t="str">
        <f>IF(AO20&lt;&gt;"",IF(AO20&lt;&gt;"LIBSETS_DROP_MECHANIC_MONSTER_NAME",VLOOKUP(AO20,'LibSets constants'!$I$4:$L$1002,3,FALSE),""),"")</f>
        <v/>
      </c>
      <c r="AQ20" s="43" t="str">
        <f>IF(AO20&lt;&gt;"",IF(AO20&lt;&gt;"LIBSETS_DROP_MECHANIC_MONSTER_NAME",VLOOKUP(AO20,'LibSets constants'!$I$4:$L$1002,4,FALSE),""),"")</f>
        <v/>
      </c>
      <c r="AR20" s="3" t="str">
        <f>IF(G20&lt;&gt;"LIBSETS_SETTYPE_BATTLEGROUND",IF(G20&lt;&gt;"LIBSETS_SETTYPE_SPECIAL",IF(AS20&lt;&gt;"",VLOOKUP(AS20,'ESO zone constants'!$D$3:$H$4953,5,FALSE),""),""),"")</f>
        <v/>
      </c>
      <c r="AT20" s="44"/>
      <c r="AU20" s="43" t="str">
        <f>IF(AT20&lt;&gt;"",IF(AT20&lt;&gt;"LIBSETS_DROP_MECHANIC_MONSTER_NAME",VLOOKUP(AT20,'LibSets constants'!$I$4:$L$1002,3,FALSE),""),"")</f>
        <v/>
      </c>
      <c r="AV20" s="43" t="str">
        <f>IF(AT20&lt;&gt;"",IF(AT20&lt;&gt;"LIBSETS_DROP_MECHANIC_MONSTER_NAME",VLOOKUP(AT20,'LibSets constants'!$I$4:$L$1002,4,FALSE),""),"")</f>
        <v/>
      </c>
      <c r="AW20" s="21" t="str">
        <f t="shared" si="1"/>
        <v>[36] = {wayshrines={-1,-1,-1,}, dlcId=DLC_BASE_GAME</v>
      </c>
      <c r="AX20" s="21" t="str">
        <f t="shared" si="2"/>
        <v>, zoneIds={381}, veteran=false</v>
      </c>
      <c r="AY20" s="21" t="str">
        <f t="shared" si="3"/>
        <v>, setType=LIBSETS_SETTYPE_OVERLAND</v>
      </c>
      <c r="AZ20" s="21" t="str">
        <f t="shared" si="4"/>
        <v>, dropMechanic={LIBSETS_DROP_MECHANIC_OVERLAND_BOSS_DELVE,LIBSETS_DROP_MECHANIC_OVERLAND_WORLDBOSS,LIBSETS_DROP_MECHANIC_OVERLAND_BOSS_PUBLIC_DUNGEON,LIBSETS_DROP_MECHANIC_OVERLAND_CHEST}},</v>
      </c>
      <c r="BA20" s="21" t="str">
        <f t="shared" si="5"/>
        <v xml:space="preserve"> --Armor of the Veiled Heritance / Rüstung des Schleiererbes   [Auridon]</v>
      </c>
    </row>
    <row r="21" spans="1:53" x14ac:dyDescent="0.25">
      <c r="A21" s="5">
        <v>37</v>
      </c>
      <c r="B21" t="s">
        <v>86</v>
      </c>
      <c r="C21" t="s">
        <v>773</v>
      </c>
      <c r="D21" s="3">
        <f t="shared" si="0"/>
        <v>37</v>
      </c>
      <c r="G21" s="8" t="s">
        <v>1592</v>
      </c>
      <c r="I21" t="s">
        <v>97</v>
      </c>
      <c r="J21" t="s">
        <v>97</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constants'!$B$4:$C$1002,2,FALSE),"")</f>
        <v>Included in base game</v>
      </c>
      <c r="V21" s="3" t="str">
        <f>IF(U21&lt;&gt;"",IF(U21&lt;&gt;"LIBSETS_DROP_MECHANIC_MONSTER_NAME",VLOOKUP(U21,'LibSets constants'!$I$4:$L$1002,3,FALSE),""),"")</f>
        <v/>
      </c>
      <c r="W21" s="3" t="str">
        <f>IF(U21&lt;&gt;"",IF(U21&lt;&gt;"LIBSETS_DROP_MECHANIC_MONSTER_NAME",VLOOKUP(U21,'LibSets constants'!$I$4:$L$1002,4,FALSE),""),"")</f>
        <v/>
      </c>
      <c r="X21" s="3">
        <f>IF(G21&lt;&gt;"LIBSETS_SETTYPE_BATTLEGROUND",IF(G21&lt;&gt;"LIBSETS_SETTYPE_SPECIAL",IF(Y21&lt;&gt;"",VLOOKUP(Y21,'ESO zone constants'!$D$3:$H$4953,5,FALSE),""),""),"")</f>
        <v>381</v>
      </c>
      <c r="Y21" t="str">
        <f>IF(AND(O21&lt;&gt;"",NOT(ISERROR(O21))),"",IF(AND(L21&lt;&gt;"",L21&gt;0,NOT(ISERROR(L21))),VLOOKUP(L21,'ESO dumped WayshrineInfo'!$K$3:$N$9999,4,FALSE),""))</f>
        <v>Auridon</v>
      </c>
      <c r="AA21" s="3" t="str">
        <f>IF(Z21&lt;&gt;"",IF(Z21&lt;&gt;"LIBSETS_DROP_MECHANIC_MONSTER_NAME",VLOOKUP(Z21,'LibSets constants'!$I$4:$L$1002,3,FALSE),""),"")</f>
        <v/>
      </c>
      <c r="AB21" s="3" t="str">
        <f>IF(Z21&lt;&gt;"",IF(Z21&lt;&gt;"LIBSETS_DROP_MECHANIC_MONSTER_NAME",VLOOKUP(Z21,'LibSets constants'!$I$4:$L$1002,4,FALSE),""),"")</f>
        <v/>
      </c>
      <c r="AC21" s="3">
        <f>IF(G21&lt;&gt;"LIBSETS_SETTYPE_BATTLEGROUND",IF(G21&lt;&gt;"LIBSETS_SETTYPE_SPECIAL",IF(AD21&lt;&gt;"",VLOOKUP(AD21,'ESO zone constants'!$D$3:$H$4953,5,FALSE),""),""),"")</f>
        <v>41</v>
      </c>
      <c r="AD21" t="str">
        <f>IF(AND(O21&lt;&gt;"",NOT(ISERROR(O21))),"",IF(AND(M21&lt;&gt;"",M21&gt;0,NOT(ISERROR(M21))),VLOOKUP(M21,'ESO dumped WayshrineInfo'!$K$3:$N$9999,4,FALSE),""))</f>
        <v>Stonefalls</v>
      </c>
      <c r="AF21" s="3" t="str">
        <f>IF(AE21&lt;&gt;"",IF(AE21&lt;&gt;"LIBSETS_DROP_MECHANIC_MONSTER_NAME",VLOOKUP(AE21,'LibSets constants'!$I$4:$L$1002,3,FALSE),""),"")</f>
        <v/>
      </c>
      <c r="AG21" s="3" t="str">
        <f>IF(AE21&lt;&gt;"",IF(AE21&lt;&gt;"LIBSETS_DROP_MECHANIC_MONSTER_NAME",VLOOKUP(AE21,'LibSets constants'!$I$4:$L$1002,4,FALSE),""),"")</f>
        <v/>
      </c>
      <c r="AH21" s="3" t="str">
        <f>IF(G21&lt;&gt;"LIBSETS_SETTYPE_BATTLEGROUND",IF(G21&lt;&gt;"LIBSETS_SETTYPE_SPECIAL",IF(AI21&lt;&gt;"",VLOOKUP(AI21,'ESO zone constants'!$D$3:$H$4953,5,FALSE),""),""),"")</f>
        <v/>
      </c>
      <c r="AK21" s="3" t="str">
        <f>IF(AJ21&lt;&gt;"",IF(AJ21&lt;&gt;"LIBSETS_DROP_MECHANIC_MONSTER_NAME",VLOOKUP(AJ21,'LibSets constants'!$I$4:$L$1002,3,FALSE),""),"")</f>
        <v/>
      </c>
      <c r="AL21" s="3" t="str">
        <f>IF(AJ21&lt;&gt;"",IF(AJ21&lt;&gt;"LIBSETS_DROP_MECHANIC_MONSTER_NAME",VLOOKUP(AJ21,'LibSets constants'!$I$4:$L$1002,4,FALSE),""),"")</f>
        <v/>
      </c>
      <c r="AM21" s="3" t="str">
        <f>IF(G21&lt;&gt;"LIBSETS_SETTYPE_BATTLEGROUND",IF(G21&lt;&gt;"LIBSETS_SETTYPE_SPECIAL",IF(AN21&lt;&gt;"",VLOOKUP(AN21,'ESO zone constants'!$D$3:$H$4953,5,FALSE),""),""),"")</f>
        <v/>
      </c>
      <c r="AP21" s="3" t="str">
        <f>IF(AO21&lt;&gt;"",IF(AO21&lt;&gt;"LIBSETS_DROP_MECHANIC_MONSTER_NAME",VLOOKUP(AO21,'LibSets constants'!$I$4:$L$1002,3,FALSE),""),"")</f>
        <v/>
      </c>
      <c r="AQ21" s="3" t="str">
        <f>IF(AO21&lt;&gt;"",IF(AO21&lt;&gt;"LIBSETS_DROP_MECHANIC_MONSTER_NAME",VLOOKUP(AO21,'LibSets constants'!$I$4:$L$1002,4,FALSE),""),"")</f>
        <v/>
      </c>
      <c r="AR21" s="3" t="str">
        <f>IF(G21&lt;&gt;"LIBSETS_SETTYPE_BATTLEGROUND",IF(G21&lt;&gt;"LIBSETS_SETTYPE_SPECIAL",IF(AS21&lt;&gt;"",VLOOKUP(AS21,'ESO zone constants'!$D$3:$H$4953,5,FALSE),""),""),"")</f>
        <v/>
      </c>
      <c r="AU21" s="3" t="str">
        <f>IF(AT21&lt;&gt;"",IF(AT21&lt;&gt;"LIBSETS_DROP_MECHANIC_MONSTER_NAME",VLOOKUP(AT21,'LibSets constants'!$I$4:$L$1002,3,FALSE),""),"")</f>
        <v/>
      </c>
      <c r="AV21" s="3" t="str">
        <f>IF(AT21&lt;&gt;"",IF(AT21&lt;&gt;"LIBSETS_DROP_MECHANIC_MONSTER_NAME",VLOOKUP(AT21,'LibSets constants'!$I$4:$L$1002,4,FALSE),""),"")</f>
        <v/>
      </c>
      <c r="AW21" s="21" t="str">
        <f t="shared" si="1"/>
        <v>[37] = {wayshrines={1,177,71,}, traitsNeeded=2, dlcId=DLC_BASE_GAME</v>
      </c>
      <c r="AX21" s="21" t="str">
        <f t="shared" si="2"/>
        <v>, zoneIds={3,381,41}, veteran=false</v>
      </c>
      <c r="AY21" s="21" t="str">
        <f t="shared" si="3"/>
        <v>, setType=LIBSETS_SETTYPE_CRAFTED</v>
      </c>
      <c r="AZ21" s="21" t="str">
        <f t="shared" si="4"/>
        <v>},</v>
      </c>
      <c r="BA21" s="21" t="str">
        <f t="shared" si="5"/>
        <v xml:space="preserve"> --Death's Wind / Todeswind    [Glenumbra, Auridon, Stonefalls]</v>
      </c>
    </row>
    <row r="22" spans="1:53" x14ac:dyDescent="0.25">
      <c r="A22" s="5">
        <v>38</v>
      </c>
      <c r="B22" t="s">
        <v>88</v>
      </c>
      <c r="C22" t="s">
        <v>774</v>
      </c>
      <c r="D22" s="3">
        <f t="shared" si="0"/>
        <v>38</v>
      </c>
      <c r="G22" s="8" t="s">
        <v>1592</v>
      </c>
      <c r="I22" t="s">
        <v>97</v>
      </c>
      <c r="J22" t="s">
        <v>97</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constants'!$B$4:$C$1002,2,FALSE),"")</f>
        <v>Included in base game</v>
      </c>
      <c r="V22" s="43" t="str">
        <f>IF(U22&lt;&gt;"",IF(U22&lt;&gt;"LIBSETS_DROP_MECHANIC_MONSTER_NAME",VLOOKUP(U22,'LibSets constants'!$I$4:$L$1002,3,FALSE),""),"")</f>
        <v/>
      </c>
      <c r="W22" s="43" t="str">
        <f>IF(U22&lt;&gt;"",IF(U22&lt;&gt;"LIBSETS_DROP_MECHANIC_MONSTER_NAME",VLOOKUP(U22,'LibSets constants'!$I$4:$L$1002,4,FALSE),""),"")</f>
        <v/>
      </c>
      <c r="X22" s="3">
        <f>IF(G22&lt;&gt;"LIBSETS_SETTYPE_BATTLEGROUND",IF(G22&lt;&gt;"LIBSETS_SETTYPE_SPECIAL",IF(Y22&lt;&gt;"",VLOOKUP(Y22,'ESO zone constants'!$D$3:$H$4953,5,FALSE),""),""),"")</f>
        <v>383</v>
      </c>
      <c r="Y22" t="str">
        <f>IF(AND(O22&lt;&gt;"",NOT(ISERROR(O22))),"",IF(AND(L22&lt;&gt;"",L22&gt;0,NOT(ISERROR(L22))),VLOOKUP(L22,'ESO dumped WayshrineInfo'!$K$3:$N$9999,4,FALSE),""))</f>
        <v>Grahtwood</v>
      </c>
      <c r="Z22" s="44"/>
      <c r="AA22" s="43" t="str">
        <f>IF(Z22&lt;&gt;"",IF(Z22&lt;&gt;"LIBSETS_DROP_MECHANIC_MONSTER_NAME",VLOOKUP(Z22,'LibSets constants'!$I$4:$L$1002,3,FALSE),""),"")</f>
        <v/>
      </c>
      <c r="AB22" s="43" t="str">
        <f>IF(Z22&lt;&gt;"",IF(Z22&lt;&gt;"LIBSETS_DROP_MECHANIC_MONSTER_NAME",VLOOKUP(Z22,'LibSets constants'!$I$4:$L$1002,4,FALSE),""),"")</f>
        <v/>
      </c>
      <c r="AC22" s="3">
        <f>IF(G22&lt;&gt;"LIBSETS_SETTYPE_BATTLEGROUND",IF(G22&lt;&gt;"LIBSETS_SETTYPE_SPECIAL",IF(AD22&lt;&gt;"",VLOOKUP(AD22,'ESO zone constants'!$D$3:$H$4953,5,FALSE),""),""),"")</f>
        <v>57</v>
      </c>
      <c r="AD22" t="str">
        <f>IF(AND(O22&lt;&gt;"",NOT(ISERROR(O22))),"",IF(AND(M22&lt;&gt;"",M22&gt;0,NOT(ISERROR(M22))),VLOOKUP(M22,'ESO dumped WayshrineInfo'!$K$3:$N$9999,4,FALSE),""))</f>
        <v>Deshaan</v>
      </c>
      <c r="AE22" s="44"/>
      <c r="AF22" s="43" t="str">
        <f>IF(AE22&lt;&gt;"",IF(AE22&lt;&gt;"LIBSETS_DROP_MECHANIC_MONSTER_NAME",VLOOKUP(AE22,'LibSets constants'!$I$4:$L$1002,3,FALSE),""),"")</f>
        <v/>
      </c>
      <c r="AG22" s="43" t="str">
        <f>IF(AE22&lt;&gt;"",IF(AE22&lt;&gt;"LIBSETS_DROP_MECHANIC_MONSTER_NAME",VLOOKUP(AE22,'LibSets constants'!$I$4:$L$1002,4,FALSE),""),"")</f>
        <v/>
      </c>
      <c r="AH22" s="3" t="str">
        <f>IF(G22&lt;&gt;"LIBSETS_SETTYPE_BATTLEGROUND",IF(G22&lt;&gt;"LIBSETS_SETTYPE_SPECIAL",IF(AI22&lt;&gt;"",VLOOKUP(AI22,'ESO zone constants'!$D$3:$H$4953,5,FALSE),""),""),"")</f>
        <v/>
      </c>
      <c r="AJ22" s="44"/>
      <c r="AK22" s="43" t="str">
        <f>IF(AJ22&lt;&gt;"",IF(AJ22&lt;&gt;"LIBSETS_DROP_MECHANIC_MONSTER_NAME",VLOOKUP(AJ22,'LibSets constants'!$I$4:$L$1002,3,FALSE),""),"")</f>
        <v/>
      </c>
      <c r="AL22" s="43" t="str">
        <f>IF(AJ22&lt;&gt;"",IF(AJ22&lt;&gt;"LIBSETS_DROP_MECHANIC_MONSTER_NAME",VLOOKUP(AJ22,'LibSets constants'!$I$4:$L$1002,4,FALSE),""),"")</f>
        <v/>
      </c>
      <c r="AM22" s="3" t="str">
        <f>IF(G22&lt;&gt;"LIBSETS_SETTYPE_BATTLEGROUND",IF(G22&lt;&gt;"LIBSETS_SETTYPE_SPECIAL",IF(AN22&lt;&gt;"",VLOOKUP(AN22,'ESO zone constants'!$D$3:$H$4953,5,FALSE),""),""),"")</f>
        <v/>
      </c>
      <c r="AO22" s="44"/>
      <c r="AP22" s="43" t="str">
        <f>IF(AO22&lt;&gt;"",IF(AO22&lt;&gt;"LIBSETS_DROP_MECHANIC_MONSTER_NAME",VLOOKUP(AO22,'LibSets constants'!$I$4:$L$1002,3,FALSE),""),"")</f>
        <v/>
      </c>
      <c r="AQ22" s="43" t="str">
        <f>IF(AO22&lt;&gt;"",IF(AO22&lt;&gt;"LIBSETS_DROP_MECHANIC_MONSTER_NAME",VLOOKUP(AO22,'LibSets constants'!$I$4:$L$1002,4,FALSE),""),"")</f>
        <v/>
      </c>
      <c r="AR22" s="3" t="str">
        <f>IF(G22&lt;&gt;"LIBSETS_SETTYPE_BATTLEGROUND",IF(G22&lt;&gt;"LIBSETS_SETTYPE_SPECIAL",IF(AS22&lt;&gt;"",VLOOKUP(AS22,'ESO zone constants'!$D$3:$H$4953,5,FALSE),""),""),"")</f>
        <v/>
      </c>
      <c r="AT22" s="44"/>
      <c r="AU22" s="43" t="str">
        <f>IF(AT22&lt;&gt;"",IF(AT22&lt;&gt;"LIBSETS_DROP_MECHANIC_MONSTER_NAME",VLOOKUP(AT22,'LibSets constants'!$I$4:$L$1002,3,FALSE),""),"")</f>
        <v/>
      </c>
      <c r="AV22" s="43" t="str">
        <f>IF(AT22&lt;&gt;"",IF(AT22&lt;&gt;"LIBSETS_DROP_MECHANIC_MONSTER_NAME",VLOOKUP(AT22,'LibSets constants'!$I$4:$L$1002,4,FALSE),""),"")</f>
        <v/>
      </c>
      <c r="AW22" s="21" t="str">
        <f t="shared" si="1"/>
        <v>[38] = {wayshrines={15,169,205,}, traitsNeeded=3, dlcId=DLC_BASE_GAME</v>
      </c>
      <c r="AX22" s="21" t="str">
        <f t="shared" si="2"/>
        <v>, zoneIds={19,383,57}, veteran=false</v>
      </c>
      <c r="AY22" s="21" t="str">
        <f t="shared" si="3"/>
        <v>, setType=LIBSETS_SETTYPE_CRAFTED</v>
      </c>
      <c r="AZ22" s="21" t="str">
        <f t="shared" si="4"/>
        <v>},</v>
      </c>
      <c r="BA22" s="21" t="str">
        <f t="shared" si="5"/>
        <v xml:space="preserve"> --Twilight's Embrace / Zwielichtkuss    [Stormhaven, Grahtwood, Deshaan]</v>
      </c>
    </row>
    <row r="23" spans="1:53" x14ac:dyDescent="0.25">
      <c r="A23" s="12">
        <v>39</v>
      </c>
      <c r="B23" t="s">
        <v>775</v>
      </c>
      <c r="C23" t="s">
        <v>776</v>
      </c>
      <c r="D23" s="3">
        <f t="shared" si="0"/>
        <v>39</v>
      </c>
      <c r="G23" s="8" t="s">
        <v>1593</v>
      </c>
      <c r="I23" t="s">
        <v>97</v>
      </c>
      <c r="J23" t="s">
        <v>97</v>
      </c>
      <c r="K23">
        <v>-1</v>
      </c>
      <c r="L23">
        <v>-1</v>
      </c>
      <c r="M23">
        <v>-1</v>
      </c>
      <c r="N23">
        <v>0</v>
      </c>
      <c r="O23" s="66" t="s">
        <v>131</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constants'!$B$4:$C$1002,2,FALSE),"")</f>
        <v>Included in base game</v>
      </c>
      <c r="U23" s="33" t="s">
        <v>1665</v>
      </c>
      <c r="V23" s="3" t="str">
        <f>IF(U23&lt;&gt;"",IF(U23&lt;&gt;"LIBSETS_DROP_MECHANIC_MONSTER_NAME",VLOOKUP(U23,'LibSets constants'!$I$4:$L$1002,3,FALSE),""),"")</f>
        <v>Rewards for the worthy (Cyrodiil/Battleground mail)</v>
      </c>
      <c r="W23" s="3" t="str">
        <f>IF(U23&lt;&gt;"",IF(U23&lt;&gt;"LIBSETS_DROP_MECHANIC_MONSTER_NAME",VLOOKUP(U23,'LibSets constants'!$I$4:$L$1002,4,FALSE),""),"")</f>
        <v>Gerechter Lohn (Cyrodiil/Schlachtfeld Mail)</v>
      </c>
      <c r="X23" s="3" t="str">
        <f>IF(G23&lt;&gt;"LIBSETS_SETTYPE_BATTLEGROUND",IF(G23&lt;&gt;"LIBSETS_SETTYPE_SPECIAL",IF(Y23&lt;&gt;"",VLOOKUP(Y23,'ESO zone constants'!$D$3:$H$4953,5,FALSE),""),""),"")</f>
        <v/>
      </c>
      <c r="Y23" t="str">
        <f>IF(AND(O23&lt;&gt;"",NOT(ISERROR(O23))),"",IF(AND(L23&lt;&gt;"",L23&gt;0,NOT(ISERROR(L23))),VLOOKUP(L23,'ESO dumped WayshrineInfo'!$K$3:$N$9999,4,FALSE),""))</f>
        <v/>
      </c>
      <c r="Z23" s="33" t="s">
        <v>1658</v>
      </c>
      <c r="AA23" s="3" t="str">
        <f>IF(Z23&lt;&gt;"",IF(Z23&lt;&gt;"LIBSETS_DROP_MECHANIC_MONSTER_NAME",VLOOKUP(Z23,'LibSets constants'!$I$4:$L$1002,3,FALSE),""),"")</f>
        <v>City Vlastarus (quartermaster)</v>
      </c>
      <c r="AB23" s="3" t="str">
        <f>IF(Z23&lt;&gt;"",IF(Z23&lt;&gt;"LIBSETS_DROP_MECHANIC_MONSTER_NAME",VLOOKUP(Z23,'LibSets constants'!$I$4:$L$1002,4,FALSE),""),"")</f>
        <v>Stadt Vlastarus (Quartiermeister)</v>
      </c>
      <c r="AC23" s="3" t="str">
        <f>IF(G23&lt;&gt;"LIBSETS_SETTYPE_BATTLEGROUND",IF(G23&lt;&gt;"LIBSETS_SETTYPE_SPECIAL",IF(AD23&lt;&gt;"",VLOOKUP(AD23,'ESO zone constants'!$D$3:$H$4953,5,FALSE),""),""),"")</f>
        <v/>
      </c>
      <c r="AD23" t="str">
        <f>IF(AND(O23&lt;&gt;"",NOT(ISERROR(O23))),"",IF(AND(M23&lt;&gt;"",M23&gt;0,NOT(ISERROR(M23))),VLOOKUP(M23,'ESO dumped WayshrineInfo'!$K$3:$N$9999,4,FALSE),""))</f>
        <v/>
      </c>
      <c r="AF23" s="3" t="str">
        <f>IF(AE23&lt;&gt;"",IF(AE23&lt;&gt;"LIBSETS_DROP_MECHANIC_MONSTER_NAME",VLOOKUP(AE23,'LibSets constants'!$I$4:$L$1002,3,FALSE),""),"")</f>
        <v/>
      </c>
      <c r="AG23" s="3" t="str">
        <f>IF(AE23&lt;&gt;"",IF(AE23&lt;&gt;"LIBSETS_DROP_MECHANIC_MONSTER_NAME",VLOOKUP(AE23,'LibSets constants'!$I$4:$L$1002,4,FALSE),""),"")</f>
        <v/>
      </c>
      <c r="AH23" s="3" t="str">
        <f>IF(G23&lt;&gt;"LIBSETS_SETTYPE_BATTLEGROUND",IF(G23&lt;&gt;"LIBSETS_SETTYPE_SPECIAL",IF(AI23&lt;&gt;"",VLOOKUP(AI23,'ESO zone constants'!$D$3:$H$4953,5,FALSE),""),""),"")</f>
        <v/>
      </c>
      <c r="AK23" s="3" t="str">
        <f>IF(AJ23&lt;&gt;"",IF(AJ23&lt;&gt;"LIBSETS_DROP_MECHANIC_MONSTER_NAME",VLOOKUP(AJ23,'LibSets constants'!$I$4:$L$1002,3,FALSE),""),"")</f>
        <v/>
      </c>
      <c r="AL23" s="3" t="str">
        <f>IF(AJ23&lt;&gt;"",IF(AJ23&lt;&gt;"LIBSETS_DROP_MECHANIC_MONSTER_NAME",VLOOKUP(AJ23,'LibSets constants'!$I$4:$L$1002,4,FALSE),""),"")</f>
        <v/>
      </c>
      <c r="AM23" s="3" t="str">
        <f>IF(G23&lt;&gt;"LIBSETS_SETTYPE_BATTLEGROUND",IF(G23&lt;&gt;"LIBSETS_SETTYPE_SPECIAL",IF(AN23&lt;&gt;"",VLOOKUP(AN23,'ESO zone constants'!$D$3:$H$4953,5,FALSE),""),""),"")</f>
        <v/>
      </c>
      <c r="AP23" s="3" t="str">
        <f>IF(AO23&lt;&gt;"",IF(AO23&lt;&gt;"LIBSETS_DROP_MECHANIC_MONSTER_NAME",VLOOKUP(AO23,'LibSets constants'!$I$4:$L$1002,3,FALSE),""),"")</f>
        <v/>
      </c>
      <c r="AQ23" s="3" t="str">
        <f>IF(AO23&lt;&gt;"",IF(AO23&lt;&gt;"LIBSETS_DROP_MECHANIC_MONSTER_NAME",VLOOKUP(AO23,'LibSets constants'!$I$4:$L$1002,4,FALSE),""),"")</f>
        <v/>
      </c>
      <c r="AR23" s="3" t="str">
        <f>IF(G23&lt;&gt;"LIBSETS_SETTYPE_BATTLEGROUND",IF(G23&lt;&gt;"LIBSETS_SETTYPE_SPECIAL",IF(AS23&lt;&gt;"",VLOOKUP(AS23,'ESO zone constants'!$D$3:$H$4953,5,FALSE),""),""),"")</f>
        <v/>
      </c>
      <c r="AU23" s="3" t="str">
        <f>IF(AT23&lt;&gt;"",IF(AT23&lt;&gt;"LIBSETS_DROP_MECHANIC_MONSTER_NAME",VLOOKUP(AT23,'LibSets constants'!$I$4:$L$1002,3,FALSE),""),"")</f>
        <v/>
      </c>
      <c r="AV23" s="3" t="str">
        <f>IF(AT23&lt;&gt;"",IF(AT23&lt;&gt;"LIBSETS_DROP_MECHANIC_MONSTER_NAME",VLOOKUP(AT23,'LibSets constants'!$I$4:$L$1002,4,FALSE),""),"")</f>
        <v/>
      </c>
      <c r="AW23" s="21" t="str">
        <f t="shared" si="1"/>
        <v>[39] = {wayshrines={-1,-1,-1,}, dlcId=DLC_BASE_GAME</v>
      </c>
      <c r="AX23" s="21" t="str">
        <f t="shared" si="2"/>
        <v>, zoneIds={181}, veteran=false</v>
      </c>
      <c r="AY23" s="21" t="str">
        <f t="shared" si="3"/>
        <v>, setType=LIBSETS_SETTYPE_CYRODIIL</v>
      </c>
      <c r="AZ23" s="21" t="str">
        <f t="shared" si="4"/>
        <v>, dropMechanic={LIBSETS_DROP_MECHANIC_MAIL_PVP_REWARDS_FOR_THE_WORTHY,LIBSETS_DROP_MECHANIC_CITY_CYRODIIL_VLASTARUS}},</v>
      </c>
      <c r="BA23" s="21" t="str">
        <f t="shared" si="5"/>
        <v xml:space="preserve"> --Alessian Order / Alessianischer Orden   [Cyrodiil]</v>
      </c>
    </row>
    <row r="24" spans="1:53" x14ac:dyDescent="0.25">
      <c r="A24" s="5">
        <v>40</v>
      </c>
      <c r="B24" t="s">
        <v>85</v>
      </c>
      <c r="C24" t="s">
        <v>777</v>
      </c>
      <c r="D24" s="3">
        <f t="shared" si="0"/>
        <v>40</v>
      </c>
      <c r="G24" s="8" t="s">
        <v>1592</v>
      </c>
      <c r="I24" t="s">
        <v>97</v>
      </c>
      <c r="J24" t="s">
        <v>97</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constants'!$B$4:$C$1002,2,FALSE),"")</f>
        <v>Included in base game</v>
      </c>
      <c r="V24" s="43" t="str">
        <f>IF(U24&lt;&gt;"",IF(U24&lt;&gt;"LIBSETS_DROP_MECHANIC_MONSTER_NAME",VLOOKUP(U24,'LibSets constants'!$I$4:$L$1002,3,FALSE),""),"")</f>
        <v/>
      </c>
      <c r="W24" s="43" t="str">
        <f>IF(U24&lt;&gt;"",IF(U24&lt;&gt;"LIBSETS_DROP_MECHANIC_MONSTER_NAME",VLOOKUP(U24,'LibSets constants'!$I$4:$L$1002,4,FALSE),""),"")</f>
        <v/>
      </c>
      <c r="X24" s="3">
        <f>IF(G24&lt;&gt;"LIBSETS_SETTYPE_BATTLEGROUND",IF(G24&lt;&gt;"LIBSETS_SETTYPE_SPECIAL",IF(Y24&lt;&gt;"",VLOOKUP(Y24,'ESO zone constants'!$D$3:$H$4953,5,FALSE),""),""),"")</f>
        <v>381</v>
      </c>
      <c r="Y24" t="str">
        <f>IF(AND(O24&lt;&gt;"",NOT(ISERROR(O24))),"",IF(AND(L24&lt;&gt;"",L24&gt;0,NOT(ISERROR(L24))),VLOOKUP(L24,'ESO dumped WayshrineInfo'!$K$3:$N$9999,4,FALSE),""))</f>
        <v>Auridon</v>
      </c>
      <c r="Z24" s="44"/>
      <c r="AA24" s="43" t="str">
        <f>IF(Z24&lt;&gt;"",IF(Z24&lt;&gt;"LIBSETS_DROP_MECHANIC_MONSTER_NAME",VLOOKUP(Z24,'LibSets constants'!$I$4:$L$1002,3,FALSE),""),"")</f>
        <v/>
      </c>
      <c r="AB24" s="43" t="str">
        <f>IF(Z24&lt;&gt;"",IF(Z24&lt;&gt;"LIBSETS_DROP_MECHANIC_MONSTER_NAME",VLOOKUP(Z24,'LibSets constants'!$I$4:$L$1002,4,FALSE),""),"")</f>
        <v/>
      </c>
      <c r="AC24" s="3">
        <f>IF(G24&lt;&gt;"LIBSETS_SETTYPE_BATTLEGROUND",IF(G24&lt;&gt;"LIBSETS_SETTYPE_SPECIAL",IF(AD24&lt;&gt;"",VLOOKUP(AD24,'ESO zone constants'!$D$3:$H$4953,5,FALSE),""),""),"")</f>
        <v>41</v>
      </c>
      <c r="AD24" t="str">
        <f>IF(AND(O24&lt;&gt;"",NOT(ISERROR(O24))),"",IF(AND(M24&lt;&gt;"",M24&gt;0,NOT(ISERROR(M24))),VLOOKUP(M24,'ESO dumped WayshrineInfo'!$K$3:$N$9999,4,FALSE),""))</f>
        <v>Stonefalls</v>
      </c>
      <c r="AE24" s="44"/>
      <c r="AF24" s="43" t="str">
        <f>IF(AE24&lt;&gt;"",IF(AE24&lt;&gt;"LIBSETS_DROP_MECHANIC_MONSTER_NAME",VLOOKUP(AE24,'LibSets constants'!$I$4:$L$1002,3,FALSE),""),"")</f>
        <v/>
      </c>
      <c r="AG24" s="43" t="str">
        <f>IF(AE24&lt;&gt;"",IF(AE24&lt;&gt;"LIBSETS_DROP_MECHANIC_MONSTER_NAME",VLOOKUP(AE24,'LibSets constants'!$I$4:$L$1002,4,FALSE),""),"")</f>
        <v/>
      </c>
      <c r="AH24" s="3" t="str">
        <f>IF(G24&lt;&gt;"LIBSETS_SETTYPE_BATTLEGROUND",IF(G24&lt;&gt;"LIBSETS_SETTYPE_SPECIAL",IF(AI24&lt;&gt;"",VLOOKUP(AI24,'ESO zone constants'!$D$3:$H$4953,5,FALSE),""),""),"")</f>
        <v/>
      </c>
      <c r="AJ24" s="44"/>
      <c r="AK24" s="43" t="str">
        <f>IF(AJ24&lt;&gt;"",IF(AJ24&lt;&gt;"LIBSETS_DROP_MECHANIC_MONSTER_NAME",VLOOKUP(AJ24,'LibSets constants'!$I$4:$L$1002,3,FALSE),""),"")</f>
        <v/>
      </c>
      <c r="AL24" s="43" t="str">
        <f>IF(AJ24&lt;&gt;"",IF(AJ24&lt;&gt;"LIBSETS_DROP_MECHANIC_MONSTER_NAME",VLOOKUP(AJ24,'LibSets constants'!$I$4:$L$1002,4,FALSE),""),"")</f>
        <v/>
      </c>
      <c r="AM24" s="3" t="str">
        <f>IF(G24&lt;&gt;"LIBSETS_SETTYPE_BATTLEGROUND",IF(G24&lt;&gt;"LIBSETS_SETTYPE_SPECIAL",IF(AN24&lt;&gt;"",VLOOKUP(AN24,'ESO zone constants'!$D$3:$H$4953,5,FALSE),""),""),"")</f>
        <v/>
      </c>
      <c r="AO24" s="44"/>
      <c r="AP24" s="43" t="str">
        <f>IF(AO24&lt;&gt;"",IF(AO24&lt;&gt;"LIBSETS_DROP_MECHANIC_MONSTER_NAME",VLOOKUP(AO24,'LibSets constants'!$I$4:$L$1002,3,FALSE),""),"")</f>
        <v/>
      </c>
      <c r="AQ24" s="43" t="str">
        <f>IF(AO24&lt;&gt;"",IF(AO24&lt;&gt;"LIBSETS_DROP_MECHANIC_MONSTER_NAME",VLOOKUP(AO24,'LibSets constants'!$I$4:$L$1002,4,FALSE),""),"")</f>
        <v/>
      </c>
      <c r="AR24" s="3" t="str">
        <f>IF(G24&lt;&gt;"LIBSETS_SETTYPE_BATTLEGROUND",IF(G24&lt;&gt;"LIBSETS_SETTYPE_SPECIAL",IF(AS24&lt;&gt;"",VLOOKUP(AS24,'ESO zone constants'!$D$3:$H$4953,5,FALSE),""),""),"")</f>
        <v/>
      </c>
      <c r="AT24" s="44"/>
      <c r="AU24" s="43" t="str">
        <f>IF(AT24&lt;&gt;"",IF(AT24&lt;&gt;"LIBSETS_DROP_MECHANIC_MONSTER_NAME",VLOOKUP(AT24,'LibSets constants'!$I$4:$L$1002,3,FALSE),""),"")</f>
        <v/>
      </c>
      <c r="AV24" s="43" t="str">
        <f>IF(AT24&lt;&gt;"",IF(AT24&lt;&gt;"LIBSETS_DROP_MECHANIC_MONSTER_NAME",VLOOKUP(AT24,'LibSets constants'!$I$4:$L$1002,4,FALSE),""),"")</f>
        <v/>
      </c>
      <c r="AW24" s="21" t="str">
        <f t="shared" si="1"/>
        <v>[40] = {wayshrines={216,121,65,}, traitsNeeded=2, dlcId=DLC_BASE_GAME</v>
      </c>
      <c r="AX24" s="21" t="str">
        <f t="shared" si="2"/>
        <v>, zoneIds={3,381,41}, veteran=false</v>
      </c>
      <c r="AY24" s="21" t="str">
        <f t="shared" si="3"/>
        <v>, setType=LIBSETS_SETTYPE_CRAFTED</v>
      </c>
      <c r="AZ24" s="21" t="str">
        <f t="shared" si="4"/>
        <v>},</v>
      </c>
      <c r="BA24" s="21" t="str">
        <f t="shared" si="5"/>
        <v xml:space="preserve"> --Night's Silence / Stille der Nacht    [Glenumbra, Auridon, Stonefalls]</v>
      </c>
    </row>
    <row r="25" spans="1:53" x14ac:dyDescent="0.25">
      <c r="A25" s="5">
        <v>41</v>
      </c>
      <c r="B25" t="s">
        <v>87</v>
      </c>
      <c r="C25" t="s">
        <v>778</v>
      </c>
      <c r="D25" s="3">
        <f t="shared" si="0"/>
        <v>41</v>
      </c>
      <c r="G25" s="8" t="s">
        <v>1592</v>
      </c>
      <c r="I25" t="s">
        <v>97</v>
      </c>
      <c r="J25" t="s">
        <v>97</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constants'!$B$4:$C$1002,2,FALSE),"")</f>
        <v>Included in base game</v>
      </c>
      <c r="V25" s="43" t="str">
        <f>IF(U25&lt;&gt;"",IF(U25&lt;&gt;"LIBSETS_DROP_MECHANIC_MONSTER_NAME",VLOOKUP(U25,'LibSets constants'!$I$4:$L$1002,3,FALSE),""),"")</f>
        <v/>
      </c>
      <c r="W25" s="43" t="str">
        <f>IF(U25&lt;&gt;"",IF(U25&lt;&gt;"LIBSETS_DROP_MECHANIC_MONSTER_NAME",VLOOKUP(U25,'LibSets constants'!$I$4:$L$1002,4,FALSE),""),"")</f>
        <v/>
      </c>
      <c r="X25" s="3">
        <f>IF(G25&lt;&gt;"LIBSETS_SETTYPE_BATTLEGROUND",IF(G25&lt;&gt;"LIBSETS_SETTYPE_SPECIAL",IF(Y25&lt;&gt;"",VLOOKUP(Y25,'ESO zone constants'!$D$3:$H$4953,5,FALSE),""),""),"")</f>
        <v>108</v>
      </c>
      <c r="Y25" t="str">
        <f>IF(AND(O25&lt;&gt;"",NOT(ISERROR(O25))),"",IF(AND(L25&lt;&gt;"",L25&gt;0,NOT(ISERROR(L25))),VLOOKUP(L25,'ESO dumped WayshrineInfo'!$K$3:$N$9999,4,FALSE),""))</f>
        <v>Greenshade</v>
      </c>
      <c r="Z25" s="44"/>
      <c r="AA25" s="43" t="str">
        <f>IF(Z25&lt;&gt;"",IF(Z25&lt;&gt;"LIBSETS_DROP_MECHANIC_MONSTER_NAME",VLOOKUP(Z25,'LibSets constants'!$I$4:$L$1002,3,FALSE),""),"")</f>
        <v/>
      </c>
      <c r="AB25" s="43" t="str">
        <f>IF(Z25&lt;&gt;"",IF(Z25&lt;&gt;"LIBSETS_DROP_MECHANIC_MONSTER_NAME",VLOOKUP(Z25,'LibSets constants'!$I$4:$L$1002,4,FALSE),""),"")</f>
        <v/>
      </c>
      <c r="AC25" s="3">
        <f>IF(G25&lt;&gt;"LIBSETS_SETTYPE_BATTLEGROUND",IF(G25&lt;&gt;"LIBSETS_SETTYPE_SPECIAL",IF(AD25&lt;&gt;"",VLOOKUP(AD25,'ESO zone constants'!$D$3:$H$4953,5,FALSE),""),""),"")</f>
        <v>117</v>
      </c>
      <c r="AD25" t="str">
        <f>IF(AND(O25&lt;&gt;"",NOT(ISERROR(O25))),"",IF(AND(M25&lt;&gt;"",M25&gt;0,NOT(ISERROR(M25))),VLOOKUP(M25,'ESO dumped WayshrineInfo'!$K$3:$N$9999,4,FALSE),""))</f>
        <v>Shadowfen</v>
      </c>
      <c r="AE25" s="44"/>
      <c r="AF25" s="43" t="str">
        <f>IF(AE25&lt;&gt;"",IF(AE25&lt;&gt;"LIBSETS_DROP_MECHANIC_MONSTER_NAME",VLOOKUP(AE25,'LibSets constants'!$I$4:$L$1002,3,FALSE),""),"")</f>
        <v/>
      </c>
      <c r="AG25" s="43" t="str">
        <f>IF(AE25&lt;&gt;"",IF(AE25&lt;&gt;"LIBSETS_DROP_MECHANIC_MONSTER_NAME",VLOOKUP(AE25,'LibSets constants'!$I$4:$L$1002,4,FALSE),""),"")</f>
        <v/>
      </c>
      <c r="AH25" s="3" t="str">
        <f>IF(G25&lt;&gt;"LIBSETS_SETTYPE_BATTLEGROUND",IF(G25&lt;&gt;"LIBSETS_SETTYPE_SPECIAL",IF(AI25&lt;&gt;"",VLOOKUP(AI25,'ESO zone constants'!$D$3:$H$4953,5,FALSE),""),""),"")</f>
        <v/>
      </c>
      <c r="AJ25" s="44"/>
      <c r="AK25" s="43" t="str">
        <f>IF(AJ25&lt;&gt;"",IF(AJ25&lt;&gt;"LIBSETS_DROP_MECHANIC_MONSTER_NAME",VLOOKUP(AJ25,'LibSets constants'!$I$4:$L$1002,3,FALSE),""),"")</f>
        <v/>
      </c>
      <c r="AL25" s="43" t="str">
        <f>IF(AJ25&lt;&gt;"",IF(AJ25&lt;&gt;"LIBSETS_DROP_MECHANIC_MONSTER_NAME",VLOOKUP(AJ25,'LibSets constants'!$I$4:$L$1002,4,FALSE),""),"")</f>
        <v/>
      </c>
      <c r="AM25" s="3" t="str">
        <f>IF(G25&lt;&gt;"LIBSETS_SETTYPE_BATTLEGROUND",IF(G25&lt;&gt;"LIBSETS_SETTYPE_SPECIAL",IF(AN25&lt;&gt;"",VLOOKUP(AN25,'ESO zone constants'!$D$3:$H$4953,5,FALSE),""),""),"")</f>
        <v/>
      </c>
      <c r="AO25" s="44"/>
      <c r="AP25" s="43" t="str">
        <f>IF(AO25&lt;&gt;"",IF(AO25&lt;&gt;"LIBSETS_DROP_MECHANIC_MONSTER_NAME",VLOOKUP(AO25,'LibSets constants'!$I$4:$L$1002,3,FALSE),""),"")</f>
        <v/>
      </c>
      <c r="AQ25" s="43" t="str">
        <f>IF(AO25&lt;&gt;"",IF(AO25&lt;&gt;"LIBSETS_DROP_MECHANIC_MONSTER_NAME",VLOOKUP(AO25,'LibSets constants'!$I$4:$L$1002,4,FALSE),""),"")</f>
        <v/>
      </c>
      <c r="AR25" s="3" t="str">
        <f>IF(G25&lt;&gt;"LIBSETS_SETTYPE_BATTLEGROUND",IF(G25&lt;&gt;"LIBSETS_SETTYPE_SPECIAL",IF(AS25&lt;&gt;"",VLOOKUP(AS25,'ESO zone constants'!$D$3:$H$4953,5,FALSE),""),""),"")</f>
        <v/>
      </c>
      <c r="AT25" s="44"/>
      <c r="AU25" s="43" t="str">
        <f>IF(AT25&lt;&gt;"",IF(AT25&lt;&gt;"LIBSETS_DROP_MECHANIC_MONSTER_NAME",VLOOKUP(AT25,'LibSets constants'!$I$4:$L$1002,3,FALSE),""),"")</f>
        <v/>
      </c>
      <c r="AV25" s="43" t="str">
        <f>IF(AT25&lt;&gt;"",IF(AT25&lt;&gt;"LIBSETS_DROP_MECHANIC_MONSTER_NAME",VLOOKUP(AT25,'LibSets constants'!$I$4:$L$1002,4,FALSE),""),"")</f>
        <v/>
      </c>
      <c r="AW25" s="21" t="str">
        <f t="shared" si="1"/>
        <v>[41] = {wayshrines={82,151,78,}, traitsNeeded=4, dlcId=DLC_BASE_GAME</v>
      </c>
      <c r="AX25" s="21" t="str">
        <f t="shared" si="2"/>
        <v>, zoneIds={20,108,117}, veteran=false</v>
      </c>
      <c r="AY25" s="21" t="str">
        <f t="shared" si="3"/>
        <v>, setType=LIBSETS_SETTYPE_CRAFTED</v>
      </c>
      <c r="AZ25" s="21" t="str">
        <f t="shared" si="4"/>
        <v>},</v>
      </c>
      <c r="BA25" s="21" t="str">
        <f t="shared" si="5"/>
        <v xml:space="preserve"> --Whitestrake's Retribution / Weißplankes Vergeltung    [Rivenspire, Greenshade, Shadowfen]</v>
      </c>
    </row>
    <row r="26" spans="1:53" x14ac:dyDescent="0.25">
      <c r="A26" s="5">
        <v>43</v>
      </c>
      <c r="B26" t="s">
        <v>84</v>
      </c>
      <c r="C26" t="s">
        <v>779</v>
      </c>
      <c r="D26" s="3">
        <f t="shared" si="0"/>
        <v>43</v>
      </c>
      <c r="G26" s="8" t="s">
        <v>1592</v>
      </c>
      <c r="I26" t="s">
        <v>97</v>
      </c>
      <c r="J26" t="s">
        <v>97</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constants'!$B$4:$C$1002,2,FALSE),"")</f>
        <v>Included in base game</v>
      </c>
      <c r="V26" s="3" t="str">
        <f>IF(U26&lt;&gt;"",IF(U26&lt;&gt;"LIBSETS_DROP_MECHANIC_MONSTER_NAME",VLOOKUP(U26,'LibSets constants'!$I$4:$L$1002,3,FALSE),""),"")</f>
        <v/>
      </c>
      <c r="W26" s="3" t="str">
        <f>IF(U26&lt;&gt;"",IF(U26&lt;&gt;"LIBSETS_DROP_MECHANIC_MONSTER_NAME",VLOOKUP(U26,'LibSets constants'!$I$4:$L$1002,4,FALSE),""),"")</f>
        <v/>
      </c>
      <c r="X26" s="3">
        <f>IF(G26&lt;&gt;"LIBSETS_SETTYPE_BATTLEGROUND",IF(G26&lt;&gt;"LIBSETS_SETTYPE_SPECIAL",IF(Y26&lt;&gt;"",VLOOKUP(Y26,'ESO zone constants'!$D$3:$H$4953,5,FALSE),""),""),"")</f>
        <v>383</v>
      </c>
      <c r="Y26" t="str">
        <f>IF(AND(O26&lt;&gt;"",NOT(ISERROR(O26))),"",IF(AND(L26&lt;&gt;"",L26&gt;0,NOT(ISERROR(L26))),VLOOKUP(L26,'ESO dumped WayshrineInfo'!$K$3:$N$9999,4,FALSE),""))</f>
        <v>Grahtwood</v>
      </c>
      <c r="AA26" s="3" t="str">
        <f>IF(Z26&lt;&gt;"",IF(Z26&lt;&gt;"LIBSETS_DROP_MECHANIC_MONSTER_NAME",VLOOKUP(Z26,'LibSets constants'!$I$4:$L$1002,3,FALSE),""),"")</f>
        <v/>
      </c>
      <c r="AB26" s="3" t="str">
        <f>IF(Z26&lt;&gt;"",IF(Z26&lt;&gt;"LIBSETS_DROP_MECHANIC_MONSTER_NAME",VLOOKUP(Z26,'LibSets constants'!$I$4:$L$1002,4,FALSE),""),"")</f>
        <v/>
      </c>
      <c r="AC26" s="3">
        <f>IF(G26&lt;&gt;"LIBSETS_SETTYPE_BATTLEGROUND",IF(G26&lt;&gt;"LIBSETS_SETTYPE_SPECIAL",IF(AD26&lt;&gt;"",VLOOKUP(AD26,'ESO zone constants'!$D$3:$H$4953,5,FALSE),""),""),"")</f>
        <v>57</v>
      </c>
      <c r="AD26" t="str">
        <f>IF(AND(O26&lt;&gt;"",NOT(ISERROR(O26))),"",IF(AND(M26&lt;&gt;"",M26&gt;0,NOT(ISERROR(M26))),VLOOKUP(M26,'ESO dumped WayshrineInfo'!$K$3:$N$9999,4,FALSE),""))</f>
        <v>Deshaan</v>
      </c>
      <c r="AF26" s="3" t="str">
        <f>IF(AE26&lt;&gt;"",IF(AE26&lt;&gt;"LIBSETS_DROP_MECHANIC_MONSTER_NAME",VLOOKUP(AE26,'LibSets constants'!$I$4:$L$1002,3,FALSE),""),"")</f>
        <v/>
      </c>
      <c r="AG26" s="3" t="str">
        <f>IF(AE26&lt;&gt;"",IF(AE26&lt;&gt;"LIBSETS_DROP_MECHANIC_MONSTER_NAME",VLOOKUP(AE26,'LibSets constants'!$I$4:$L$1002,4,FALSE),""),"")</f>
        <v/>
      </c>
      <c r="AH26" s="3" t="str">
        <f>IF(G26&lt;&gt;"LIBSETS_SETTYPE_BATTLEGROUND",IF(G26&lt;&gt;"LIBSETS_SETTYPE_SPECIAL",IF(AI26&lt;&gt;"",VLOOKUP(AI26,'ESO zone constants'!$D$3:$H$4953,5,FALSE),""),""),"")</f>
        <v/>
      </c>
      <c r="AK26" s="3" t="str">
        <f>IF(AJ26&lt;&gt;"",IF(AJ26&lt;&gt;"LIBSETS_DROP_MECHANIC_MONSTER_NAME",VLOOKUP(AJ26,'LibSets constants'!$I$4:$L$1002,3,FALSE),""),"")</f>
        <v/>
      </c>
      <c r="AL26" s="3" t="str">
        <f>IF(AJ26&lt;&gt;"",IF(AJ26&lt;&gt;"LIBSETS_DROP_MECHANIC_MONSTER_NAME",VLOOKUP(AJ26,'LibSets constants'!$I$4:$L$1002,4,FALSE),""),"")</f>
        <v/>
      </c>
      <c r="AM26" s="3" t="str">
        <f>IF(G26&lt;&gt;"LIBSETS_SETTYPE_BATTLEGROUND",IF(G26&lt;&gt;"LIBSETS_SETTYPE_SPECIAL",IF(AN26&lt;&gt;"",VLOOKUP(AN26,'ESO zone constants'!$D$3:$H$4953,5,FALSE),""),""),"")</f>
        <v/>
      </c>
      <c r="AP26" s="3" t="str">
        <f>IF(AO26&lt;&gt;"",IF(AO26&lt;&gt;"LIBSETS_DROP_MECHANIC_MONSTER_NAME",VLOOKUP(AO26,'LibSets constants'!$I$4:$L$1002,3,FALSE),""),"")</f>
        <v/>
      </c>
      <c r="AQ26" s="3" t="str">
        <f>IF(AO26&lt;&gt;"",IF(AO26&lt;&gt;"LIBSETS_DROP_MECHANIC_MONSTER_NAME",VLOOKUP(AO26,'LibSets constants'!$I$4:$L$1002,4,FALSE),""),"")</f>
        <v/>
      </c>
      <c r="AR26" s="3" t="str">
        <f>IF(G26&lt;&gt;"LIBSETS_SETTYPE_BATTLEGROUND",IF(G26&lt;&gt;"LIBSETS_SETTYPE_SPECIAL",IF(AS26&lt;&gt;"",VLOOKUP(AS26,'ESO zone constants'!$D$3:$H$4953,5,FALSE),""),""),"")</f>
        <v/>
      </c>
      <c r="AU26" s="3" t="str">
        <f>IF(AT26&lt;&gt;"",IF(AT26&lt;&gt;"LIBSETS_DROP_MECHANIC_MONSTER_NAME",VLOOKUP(AT26,'LibSets constants'!$I$4:$L$1002,3,FALSE),""),"")</f>
        <v/>
      </c>
      <c r="AV26" s="3" t="str">
        <f>IF(AT26&lt;&gt;"",IF(AT26&lt;&gt;"LIBSETS_DROP_MECHANIC_MONSTER_NAME",VLOOKUP(AT26,'LibSets constants'!$I$4:$L$1002,4,FALSE),""),"")</f>
        <v/>
      </c>
      <c r="AW26" s="21" t="str">
        <f t="shared" si="1"/>
        <v>[43] = {wayshrines={23,164,32,}, traitsNeeded=3, dlcId=DLC_BASE_GAME</v>
      </c>
      <c r="AX26" s="21" t="str">
        <f t="shared" si="2"/>
        <v>, zoneIds={19,383,57}, veteran=false</v>
      </c>
      <c r="AY26" s="21" t="str">
        <f t="shared" si="3"/>
        <v>, setType=LIBSETS_SETTYPE_CRAFTED</v>
      </c>
      <c r="AZ26" s="21" t="str">
        <f t="shared" si="4"/>
        <v>},</v>
      </c>
      <c r="BA26" s="21" t="str">
        <f t="shared" si="5"/>
        <v xml:space="preserve"> --Armor of the Seducer / Rüstung der Verführung    [Stormhaven, Grahtwood, Deshaan]</v>
      </c>
    </row>
    <row r="27" spans="1:53" x14ac:dyDescent="0.25">
      <c r="A27" s="5">
        <v>44</v>
      </c>
      <c r="B27" t="s">
        <v>83</v>
      </c>
      <c r="C27" t="s">
        <v>780</v>
      </c>
      <c r="D27" s="3">
        <f t="shared" si="0"/>
        <v>44</v>
      </c>
      <c r="G27" s="8" t="s">
        <v>1592</v>
      </c>
      <c r="I27" t="s">
        <v>97</v>
      </c>
      <c r="J27" t="s">
        <v>97</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constants'!$B$4:$C$1002,2,FALSE),"")</f>
        <v>Included in base game</v>
      </c>
      <c r="V27" s="43" t="str">
        <f>IF(U27&lt;&gt;"",IF(U27&lt;&gt;"LIBSETS_DROP_MECHANIC_MONSTER_NAME",VLOOKUP(U27,'LibSets constants'!$I$4:$L$1002,3,FALSE),""),"")</f>
        <v/>
      </c>
      <c r="W27" s="43" t="str">
        <f>IF(U27&lt;&gt;"",IF(U27&lt;&gt;"LIBSETS_DROP_MECHANIC_MONSTER_NAME",VLOOKUP(U27,'LibSets constants'!$I$4:$L$1002,4,FALSE),""),"")</f>
        <v/>
      </c>
      <c r="X27" s="3">
        <f>IF(G27&lt;&gt;"LIBSETS_SETTYPE_BATTLEGROUND",IF(G27&lt;&gt;"LIBSETS_SETTYPE_SPECIAL",IF(Y27&lt;&gt;"",VLOOKUP(Y27,'ESO zone constants'!$D$3:$H$4953,5,FALSE),""),""),"")</f>
        <v>58</v>
      </c>
      <c r="Y27" t="str">
        <f>IF(AND(O27&lt;&gt;"",NOT(ISERROR(O27))),"",IF(AND(L27&lt;&gt;"",L27&gt;0,NOT(ISERROR(L27))),VLOOKUP(L27,'ESO dumped WayshrineInfo'!$K$3:$N$9999,4,FALSE),""))</f>
        <v>Malabal Tor</v>
      </c>
      <c r="Z27" s="44"/>
      <c r="AA27" s="43" t="str">
        <f>IF(Z27&lt;&gt;"",IF(Z27&lt;&gt;"LIBSETS_DROP_MECHANIC_MONSTER_NAME",VLOOKUP(Z27,'LibSets constants'!$I$4:$L$1002,3,FALSE),""),"")</f>
        <v/>
      </c>
      <c r="AB27" s="43" t="str">
        <f>IF(Z27&lt;&gt;"",IF(Z27&lt;&gt;"LIBSETS_DROP_MECHANIC_MONSTER_NAME",VLOOKUP(Z27,'LibSets constants'!$I$4:$L$1002,4,FALSE),""),"")</f>
        <v/>
      </c>
      <c r="AC27" s="3">
        <f>IF(G27&lt;&gt;"LIBSETS_SETTYPE_BATTLEGROUND",IF(G27&lt;&gt;"LIBSETS_SETTYPE_SPECIAL",IF(AD27&lt;&gt;"",VLOOKUP(AD27,'ESO zone constants'!$D$3:$H$4953,5,FALSE),""),""),"")</f>
        <v>101</v>
      </c>
      <c r="AD27" t="str">
        <f>IF(AND(O27&lt;&gt;"",NOT(ISERROR(O27))),"",IF(AND(M27&lt;&gt;"",M27&gt;0,NOT(ISERROR(M27))),VLOOKUP(M27,'ESO dumped WayshrineInfo'!$K$3:$N$9999,4,FALSE),""))</f>
        <v>Eastmarch</v>
      </c>
      <c r="AE27" s="44"/>
      <c r="AF27" s="43" t="str">
        <f>IF(AE27&lt;&gt;"",IF(AE27&lt;&gt;"LIBSETS_DROP_MECHANIC_MONSTER_NAME",VLOOKUP(AE27,'LibSets constants'!$I$4:$L$1002,3,FALSE),""),"")</f>
        <v/>
      </c>
      <c r="AG27" s="43" t="str">
        <f>IF(AE27&lt;&gt;"",IF(AE27&lt;&gt;"LIBSETS_DROP_MECHANIC_MONSTER_NAME",VLOOKUP(AE27,'LibSets constants'!$I$4:$L$1002,4,FALSE),""),"")</f>
        <v/>
      </c>
      <c r="AH27" s="3" t="str">
        <f>IF(G27&lt;&gt;"LIBSETS_SETTYPE_BATTLEGROUND",IF(G27&lt;&gt;"LIBSETS_SETTYPE_SPECIAL",IF(AI27&lt;&gt;"",VLOOKUP(AI27,'ESO zone constants'!$D$3:$H$4953,5,FALSE),""),""),"")</f>
        <v/>
      </c>
      <c r="AJ27" s="44"/>
      <c r="AK27" s="43" t="str">
        <f>IF(AJ27&lt;&gt;"",IF(AJ27&lt;&gt;"LIBSETS_DROP_MECHANIC_MONSTER_NAME",VLOOKUP(AJ27,'LibSets constants'!$I$4:$L$1002,3,FALSE),""),"")</f>
        <v/>
      </c>
      <c r="AL27" s="43" t="str">
        <f>IF(AJ27&lt;&gt;"",IF(AJ27&lt;&gt;"LIBSETS_DROP_MECHANIC_MONSTER_NAME",VLOOKUP(AJ27,'LibSets constants'!$I$4:$L$1002,4,FALSE),""),"")</f>
        <v/>
      </c>
      <c r="AM27" s="3" t="str">
        <f>IF(G27&lt;&gt;"LIBSETS_SETTYPE_BATTLEGROUND",IF(G27&lt;&gt;"LIBSETS_SETTYPE_SPECIAL",IF(AN27&lt;&gt;"",VLOOKUP(AN27,'ESO zone constants'!$D$3:$H$4953,5,FALSE),""),""),"")</f>
        <v/>
      </c>
      <c r="AO27" s="44"/>
      <c r="AP27" s="43" t="str">
        <f>IF(AO27&lt;&gt;"",IF(AO27&lt;&gt;"LIBSETS_DROP_MECHANIC_MONSTER_NAME",VLOOKUP(AO27,'LibSets constants'!$I$4:$L$1002,3,FALSE),""),"")</f>
        <v/>
      </c>
      <c r="AQ27" s="43" t="str">
        <f>IF(AO27&lt;&gt;"",IF(AO27&lt;&gt;"LIBSETS_DROP_MECHANIC_MONSTER_NAME",VLOOKUP(AO27,'LibSets constants'!$I$4:$L$1002,4,FALSE),""),"")</f>
        <v/>
      </c>
      <c r="AR27" s="3" t="str">
        <f>IF(G27&lt;&gt;"LIBSETS_SETTYPE_BATTLEGROUND",IF(G27&lt;&gt;"LIBSETS_SETTYPE_SPECIAL",IF(AS27&lt;&gt;"",VLOOKUP(AS27,'ESO zone constants'!$D$3:$H$4953,5,FALSE),""),""),"")</f>
        <v/>
      </c>
      <c r="AT27" s="44"/>
      <c r="AU27" s="43" t="str">
        <f>IF(AT27&lt;&gt;"",IF(AT27&lt;&gt;"LIBSETS_DROP_MECHANIC_MONSTER_NAME",VLOOKUP(AT27,'LibSets constants'!$I$4:$L$1002,3,FALSE),""),"")</f>
        <v/>
      </c>
      <c r="AV27" s="43" t="str">
        <f>IF(AT27&lt;&gt;"",IF(AT27&lt;&gt;"LIBSETS_DROP_MECHANIC_MONSTER_NAME",VLOOKUP(AT27,'LibSets constants'!$I$4:$L$1002,4,FALSE),""),"")</f>
        <v/>
      </c>
      <c r="AW27" s="21" t="str">
        <f t="shared" si="1"/>
        <v>[44] = {wayshrines={58,101,93,}, traitsNeeded=5, dlcId=DLC_BASE_GAME</v>
      </c>
      <c r="AX27" s="21" t="str">
        <f t="shared" si="2"/>
        <v>, zoneIds={104,58,101}, veteran=false</v>
      </c>
      <c r="AY27" s="21" t="str">
        <f t="shared" si="3"/>
        <v>, setType=LIBSETS_SETTYPE_CRAFTED</v>
      </c>
      <c r="AZ27" s="21" t="str">
        <f t="shared" si="4"/>
        <v>},</v>
      </c>
      <c r="BA27" s="21" t="str">
        <f t="shared" si="5"/>
        <v xml:space="preserve"> --Vampire's Kiss / Kuss des Vampirs    [Alik'r Desert, Malabal Tor, Eastmarch]</v>
      </c>
    </row>
    <row r="28" spans="1:53" x14ac:dyDescent="0.25">
      <c r="A28" s="12">
        <v>46</v>
      </c>
      <c r="B28" t="s">
        <v>781</v>
      </c>
      <c r="C28" t="s">
        <v>782</v>
      </c>
      <c r="D28" s="3">
        <f t="shared" si="0"/>
        <v>46</v>
      </c>
      <c r="E28" s="42"/>
      <c r="G28" s="8" t="s">
        <v>1595</v>
      </c>
      <c r="I28" t="s">
        <v>97</v>
      </c>
      <c r="J28" t="s">
        <v>97</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constants'!$B$4:$C$1002,2,FALSE),"")</f>
        <v>Included in base game</v>
      </c>
      <c r="V28" s="43" t="str">
        <f>IF(U28&lt;&gt;"",IF(U28&lt;&gt;"LIBSETS_DROP_MECHANIC_MONSTER_NAME",VLOOKUP(U28,'LibSets constants'!$I$4:$L$1002,3,FALSE),""),"")</f>
        <v/>
      </c>
      <c r="W28" s="3" t="str">
        <f>IF(U28&lt;&gt;"",IF(U28&lt;&gt;"LIBSETS_DROP_MECHANIC_MONSTER_NAME",VLOOKUP(U28,'LibSets constants'!$I$4:$L$1002,4,FALSE),""),"")</f>
        <v/>
      </c>
      <c r="X28" s="3" t="str">
        <f>IF(G28&lt;&gt;"LIBSETS_SETTYPE_BATTLEGROUND",IF(G28&lt;&gt;"LIBSETS_SETTYPE_SPECIAL",IF(Y28&lt;&gt;"",VLOOKUP(Y28,'ESO zone constants'!$D$3:$H$4953,5,FALSE),""),""),"")</f>
        <v/>
      </c>
      <c r="Y28" t="str">
        <f>IF(AND(O28&lt;&gt;"",NOT(ISERROR(O28))),"",IF(AND(L28&lt;&gt;"",L28&gt;0,NOT(ISERROR(L28))),VLOOKUP(L28,'ESO dumped WayshrineInfo'!$K$3:$N$9999,4,FALSE),""))</f>
        <v/>
      </c>
      <c r="Z28" s="44"/>
      <c r="AA28" s="43" t="str">
        <f>IF(Z28&lt;&gt;"",IF(Z28&lt;&gt;"LIBSETS_DROP_MECHANIC_MONSTER_NAME",VLOOKUP(Z28,'LibSets constants'!$I$4:$L$1002,3,FALSE),""),"")</f>
        <v/>
      </c>
      <c r="AB28" s="43" t="str">
        <f>IF(Z28&lt;&gt;"",IF(Z28&lt;&gt;"LIBSETS_DROP_MECHANIC_MONSTER_NAME",VLOOKUP(Z28,'LibSets constants'!$I$4:$L$1002,4,FALSE),""),"")</f>
        <v/>
      </c>
      <c r="AC28" s="3" t="str">
        <f>IF(G28&lt;&gt;"LIBSETS_SETTYPE_BATTLEGROUND",IF(G28&lt;&gt;"LIBSETS_SETTYPE_SPECIAL",IF(AD28&lt;&gt;"",VLOOKUP(AD28,'ESO zone constants'!$D$3:$H$4953,5,FALSE),""),""),"")</f>
        <v/>
      </c>
      <c r="AD28" t="str">
        <f>IF(AND(O28&lt;&gt;"",NOT(ISERROR(O28))),"",IF(AND(M28&lt;&gt;"",M28&gt;0,NOT(ISERROR(M28))),VLOOKUP(M28,'ESO dumped WayshrineInfo'!$K$3:$N$9999,4,FALSE),""))</f>
        <v/>
      </c>
      <c r="AE28" s="44"/>
      <c r="AF28" s="43" t="str">
        <f>IF(AE28&lt;&gt;"",IF(AE28&lt;&gt;"LIBSETS_DROP_MECHANIC_MONSTER_NAME",VLOOKUP(AE28,'LibSets constants'!$I$4:$L$1002,3,FALSE),""),"")</f>
        <v/>
      </c>
      <c r="AG28" s="43" t="str">
        <f>IF(AE28&lt;&gt;"",IF(AE28&lt;&gt;"LIBSETS_DROP_MECHANIC_MONSTER_NAME",VLOOKUP(AE28,'LibSets constants'!$I$4:$L$1002,4,FALSE),""),"")</f>
        <v/>
      </c>
      <c r="AH28" s="3" t="str">
        <f>IF(G28&lt;&gt;"LIBSETS_SETTYPE_BATTLEGROUND",IF(G28&lt;&gt;"LIBSETS_SETTYPE_SPECIAL",IF(AI28&lt;&gt;"",VLOOKUP(AI28,'ESO zone constants'!$D$3:$H$4953,5,FALSE),""),""),"")</f>
        <v/>
      </c>
      <c r="AJ28" s="44"/>
      <c r="AK28" s="43" t="str">
        <f>IF(AJ28&lt;&gt;"",IF(AJ28&lt;&gt;"LIBSETS_DROP_MECHANIC_MONSTER_NAME",VLOOKUP(AJ28,'LibSets constants'!$I$4:$L$1002,3,FALSE),""),"")</f>
        <v/>
      </c>
      <c r="AL28" s="43" t="str">
        <f>IF(AJ28&lt;&gt;"",IF(AJ28&lt;&gt;"LIBSETS_DROP_MECHANIC_MONSTER_NAME",VLOOKUP(AJ28,'LibSets constants'!$I$4:$L$1002,4,FALSE),""),"")</f>
        <v/>
      </c>
      <c r="AM28" s="3" t="str">
        <f>IF(G28&lt;&gt;"LIBSETS_SETTYPE_BATTLEGROUND",IF(G28&lt;&gt;"LIBSETS_SETTYPE_SPECIAL",IF(AN28&lt;&gt;"",VLOOKUP(AN28,'ESO zone constants'!$D$3:$H$4953,5,FALSE),""),""),"")</f>
        <v/>
      </c>
      <c r="AO28" s="44"/>
      <c r="AP28" s="43" t="str">
        <f>IF(AO28&lt;&gt;"",IF(AO28&lt;&gt;"LIBSETS_DROP_MECHANIC_MONSTER_NAME",VLOOKUP(AO28,'LibSets constants'!$I$4:$L$1002,3,FALSE),""),"")</f>
        <v/>
      </c>
      <c r="AQ28" s="43" t="str">
        <f>IF(AO28&lt;&gt;"",IF(AO28&lt;&gt;"LIBSETS_DROP_MECHANIC_MONSTER_NAME",VLOOKUP(AO28,'LibSets constants'!$I$4:$L$1002,4,FALSE),""),"")</f>
        <v/>
      </c>
      <c r="AR28" s="3" t="str">
        <f>IF(G28&lt;&gt;"LIBSETS_SETTYPE_BATTLEGROUND",IF(G28&lt;&gt;"LIBSETS_SETTYPE_SPECIAL",IF(AS28&lt;&gt;"",VLOOKUP(AS28,'ESO zone constants'!$D$3:$H$4953,5,FALSE),""),""),"")</f>
        <v/>
      </c>
      <c r="AT28" s="44"/>
      <c r="AU28" s="43" t="str">
        <f>IF(AT28&lt;&gt;"",IF(AT28&lt;&gt;"LIBSETS_DROP_MECHANIC_MONSTER_NAME",VLOOKUP(AT28,'LibSets constants'!$I$4:$L$1002,3,FALSE),""),"")</f>
        <v/>
      </c>
      <c r="AV28" s="43" t="str">
        <f>IF(AT28&lt;&gt;"",IF(AT28&lt;&gt;"LIBSETS_DROP_MECHANIC_MONSTER_NAME",VLOOKUP(AT28,'LibSets constants'!$I$4:$L$1002,4,FALSE),""),"")</f>
        <v/>
      </c>
      <c r="AW28" s="21" t="str">
        <f t="shared" si="1"/>
        <v>[46] = {wayshrines={187,187,187,}, dlcId=DLC_BASE_GAME</v>
      </c>
      <c r="AX28" s="21" t="str">
        <f t="shared" si="2"/>
        <v>, zoneIds={64}, veteran=false</v>
      </c>
      <c r="AY28" s="21" t="str">
        <f t="shared" si="3"/>
        <v>, setType=LIBSETS_SETTYPE_DUNGEON</v>
      </c>
      <c r="AZ28" s="21" t="str">
        <f t="shared" si="4"/>
        <v>},</v>
      </c>
      <c r="BA28" s="21" t="str">
        <f t="shared" si="5"/>
        <v xml:space="preserve"> --Noble Duelist's Silks / Seide des edlen Duellanten   [Blessed Crucible]</v>
      </c>
    </row>
    <row r="29" spans="1:53" x14ac:dyDescent="0.25">
      <c r="A29" s="12">
        <v>47</v>
      </c>
      <c r="B29" t="s">
        <v>783</v>
      </c>
      <c r="C29" t="s">
        <v>784</v>
      </c>
      <c r="D29" s="3">
        <f t="shared" si="0"/>
        <v>47</v>
      </c>
      <c r="G29" s="8" t="s">
        <v>1598</v>
      </c>
      <c r="I29" t="s">
        <v>97</v>
      </c>
      <c r="J29" t="s">
        <v>97</v>
      </c>
      <c r="K29">
        <v>-1</v>
      </c>
      <c r="L29">
        <v>-1</v>
      </c>
      <c r="M29">
        <v>-1</v>
      </c>
      <c r="N29">
        <v>0</v>
      </c>
      <c r="O29" s="66" t="s">
        <v>118</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constants'!$B$4:$C$1002,2,FALSE),"")</f>
        <v>Included in base game</v>
      </c>
      <c r="U29" s="33" t="s">
        <v>1684</v>
      </c>
      <c r="V29" s="43" t="str">
        <f>IF(U29&lt;&gt;"",IF(U29&lt;&gt;"LIBSETS_DROP_MECHANIC_MONSTER_NAME",VLOOKUP(U29,'LibSets constants'!$I$4:$L$1002,3,FALSE),""),"")</f>
        <v>Delve bosses have a chance to drop a waist or feet.</v>
      </c>
      <c r="W29" s="43" t="str">
        <f>IF(U29&lt;&gt;"",IF(U29&lt;&gt;"LIBSETS_DROP_MECHANIC_MONSTER_NAME",VLOOKUP(U29,'LibSets constants'!$I$4:$L$1002,4,FALSE),""),"")</f>
        <v>Bosse in Gewölben haben die Chance, eine Taille oder Füße fallen zu lassen.</v>
      </c>
      <c r="X29" s="3" t="str">
        <f>IF(G29&lt;&gt;"LIBSETS_SETTYPE_BATTLEGROUND",IF(G29&lt;&gt;"LIBSETS_SETTYPE_SPECIAL",IF(Y29&lt;&gt;"",VLOOKUP(Y29,'ESO zone constants'!$D$3:$H$4953,5,FALSE),""),""),"")</f>
        <v/>
      </c>
      <c r="Y29" t="str">
        <f>IF(AND(O29&lt;&gt;"",NOT(ISERROR(O29))),"",IF(AND(L29&lt;&gt;"",L29&gt;0,NOT(ISERROR(L29))),VLOOKUP(L29,'ESO dumped WayshrineInfo'!$K$3:$N$9999,4,FALSE),""))</f>
        <v/>
      </c>
      <c r="Z29" s="44" t="s">
        <v>1685</v>
      </c>
      <c r="AA29" s="43" t="str">
        <f>IF(Z29&lt;&gt;"",IF(Z29&lt;&gt;"LIBSETS_DROP_MECHANIC_MONSTER_NAME",VLOOKUP(Z29,'LibSets constants'!$I$4:$L$1002,3,FALSE),""),"")</f>
        <v>Overland group bosses have a 100% chance to drop head, chest, legs, or weapon.</v>
      </c>
      <c r="AB29" s="43" t="str">
        <f>IF(Z29&lt;&gt;"",IF(Z29&lt;&gt;"LIBSETS_DROP_MECHANIC_MONSTER_NAME",VLOOKUP(Z29,'LibSets constants'!$I$4:$L$1002,4,FALSE),""),"")</f>
        <v>Überland Gruppenbosse haben eine Chance von 100%, Kopf, Brust, Beine oder Waffen fallen zu lassen.</v>
      </c>
      <c r="AC29" s="3" t="str">
        <f>IF(G29&lt;&gt;"LIBSETS_SETTYPE_BATTLEGROUND",IF(G29&lt;&gt;"LIBSETS_SETTYPE_SPECIAL",IF(AD29&lt;&gt;"",VLOOKUP(AD29,'ESO zone constants'!$D$3:$H$4953,5,FALSE),""),""),"")</f>
        <v/>
      </c>
      <c r="AD29" t="str">
        <f>IF(AND(O29&lt;&gt;"",NOT(ISERROR(O29))),"",IF(AND(M29&lt;&gt;"",M29&gt;0,NOT(ISERROR(M29))),VLOOKUP(M29,'ESO dumped WayshrineInfo'!$K$3:$N$9999,4,FALSE),""))</f>
        <v/>
      </c>
      <c r="AE29" s="44" t="s">
        <v>1686</v>
      </c>
      <c r="AF29" s="43" t="str">
        <f>IF(AE29&lt;&gt;"",IF(AE29&lt;&gt;"LIBSETS_DROP_MECHANIC_MONSTER_NAME",VLOOKUP(AE29,'LibSets constants'!$I$4:$L$1002,3,FALSE),""),"")</f>
        <v>Public dungeon bosses have a chance to drop a shoulder, hand, or weapon.</v>
      </c>
      <c r="AG29" s="43" t="str">
        <f>IF(AE29&lt;&gt;"",IF(AE29&lt;&gt;"LIBSETS_DROP_MECHANIC_MONSTER_NAME",VLOOKUP(AE29,'LibSets constants'!$I$4:$L$1002,4,FALSE),""),"")</f>
        <v>Öffentliche Dungeon-Bosse haben die Möglichkeit, eine Schulter, Handschuhe oder eine Waffe fallen zu lassen.</v>
      </c>
      <c r="AH29" s="3" t="str">
        <f>IF(G29&lt;&gt;"LIBSETS_SETTYPE_BATTLEGROUND",IF(G29&lt;&gt;"LIBSETS_SETTYPE_SPECIAL",IF(AI29&lt;&gt;"",VLOOKUP(AI29,'ESO zone constants'!$D$3:$H$4953,5,FALSE),""),""),"")</f>
        <v/>
      </c>
      <c r="AJ29" s="44" t="s">
        <v>1687</v>
      </c>
      <c r="AK29" s="43" t="str">
        <f>IF(AJ29&lt;&gt;"",IF(AJ29&lt;&gt;"LIBSETS_DROP_MECHANIC_MONSTER_NAME",VLOOKUP(AJ29,'LibSets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43" t="str">
        <f>IF(AJ29&lt;&gt;"",IF(AJ29&lt;&gt;"LIBSETS_DROP_MECHANIC_MONSTER_NAME",VLOOKUP(AJ29,'LibSets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constants'!$D$3:$H$4953,5,FALSE),""),""),"")</f>
        <v/>
      </c>
      <c r="AO29" s="44"/>
      <c r="AP29" s="43" t="str">
        <f>IF(AO29&lt;&gt;"",IF(AO29&lt;&gt;"LIBSETS_DROP_MECHANIC_MONSTER_NAME",VLOOKUP(AO29,'LibSets constants'!$I$4:$L$1002,3,FALSE),""),"")</f>
        <v/>
      </c>
      <c r="AQ29" s="43" t="str">
        <f>IF(AO29&lt;&gt;"",IF(AO29&lt;&gt;"LIBSETS_DROP_MECHANIC_MONSTER_NAME",VLOOKUP(AO29,'LibSets constants'!$I$4:$L$1002,4,FALSE),""),"")</f>
        <v/>
      </c>
      <c r="AR29" s="3" t="str">
        <f>IF(G29&lt;&gt;"LIBSETS_SETTYPE_BATTLEGROUND",IF(G29&lt;&gt;"LIBSETS_SETTYPE_SPECIAL",IF(AS29&lt;&gt;"",VLOOKUP(AS29,'ESO zone constants'!$D$3:$H$4953,5,FALSE),""),""),"")</f>
        <v/>
      </c>
      <c r="AT29" s="44"/>
      <c r="AU29" s="43" t="str">
        <f>IF(AT29&lt;&gt;"",IF(AT29&lt;&gt;"LIBSETS_DROP_MECHANIC_MONSTER_NAME",VLOOKUP(AT29,'LibSets constants'!$I$4:$L$1002,3,FALSE),""),"")</f>
        <v/>
      </c>
      <c r="AV29" s="43" t="str">
        <f>IF(AT29&lt;&gt;"",IF(AT29&lt;&gt;"LIBSETS_DROP_MECHANIC_MONSTER_NAME",VLOOKUP(AT29,'LibSets constants'!$I$4:$L$1002,4,FALSE),""),"")</f>
        <v/>
      </c>
      <c r="AW29" s="21" t="str">
        <f t="shared" si="1"/>
        <v>[47] = {wayshrines={-1,-1,-1,}, dlcId=DLC_BASE_GAME</v>
      </c>
      <c r="AX29" s="21" t="str">
        <f t="shared" si="2"/>
        <v>, zoneIds={104}, veteran=false</v>
      </c>
      <c r="AY29" s="21" t="str">
        <f t="shared" si="3"/>
        <v>, setType=LIBSETS_SETTYPE_OVERLAND</v>
      </c>
      <c r="AZ29" s="21" t="str">
        <f t="shared" si="4"/>
        <v>, dropMechanic={LIBSETS_DROP_MECHANIC_OVERLAND_BOSS_DELVE,LIBSETS_DROP_MECHANIC_OVERLAND_WORLDBOSS,LIBSETS_DROP_MECHANIC_OVERLAND_BOSS_PUBLIC_DUNGEON,LIBSETS_DROP_MECHANIC_OVERLAND_CHEST}},</v>
      </c>
      <c r="BA29" s="21" t="str">
        <f t="shared" si="5"/>
        <v xml:space="preserve"> --Robes of the Withered Hand / Roben der Verdorrten Hand   [Alik'r Desert]</v>
      </c>
    </row>
    <row r="30" spans="1:53" x14ac:dyDescent="0.25">
      <c r="A30" s="5">
        <v>48</v>
      </c>
      <c r="B30" t="s">
        <v>785</v>
      </c>
      <c r="C30" t="s">
        <v>786</v>
      </c>
      <c r="D30" s="3">
        <f t="shared" si="0"/>
        <v>48</v>
      </c>
      <c r="G30" s="8" t="s">
        <v>1592</v>
      </c>
      <c r="I30" t="s">
        <v>97</v>
      </c>
      <c r="J30" t="s">
        <v>97</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constants'!$B$4:$C$1002,2,FALSE),"")</f>
        <v>Included in base game</v>
      </c>
      <c r="V30" s="43" t="str">
        <f>IF(U30&lt;&gt;"",IF(U30&lt;&gt;"LIBSETS_DROP_MECHANIC_MONSTER_NAME",VLOOKUP(U30,'LibSets constants'!$I$4:$L$1002,3,FALSE),""),"")</f>
        <v/>
      </c>
      <c r="W30" s="3" t="str">
        <f>IF(U30&lt;&gt;"",IF(U30&lt;&gt;"LIBSETS_DROP_MECHANIC_MONSTER_NAME",VLOOKUP(U30,'LibSets constants'!$I$4:$L$1002,4,FALSE),""),"")</f>
        <v/>
      </c>
      <c r="X30" s="3">
        <f>IF(G30&lt;&gt;"LIBSETS_SETTYPE_BATTLEGROUND",IF(G30&lt;&gt;"LIBSETS_SETTYPE_SPECIAL",IF(Y30&lt;&gt;"",VLOOKUP(Y30,'ESO zone constants'!$D$3:$H$4953,5,FALSE),""),""),"")</f>
        <v>108</v>
      </c>
      <c r="Y30" t="str">
        <f>IF(AND(O30&lt;&gt;"",NOT(ISERROR(O30))),"",IF(AND(L30&lt;&gt;"",L30&gt;0,NOT(ISERROR(L30))),VLOOKUP(L30,'ESO dumped WayshrineInfo'!$K$3:$N$9999,4,FALSE),""))</f>
        <v>Greenshade</v>
      </c>
      <c r="Z30" s="44"/>
      <c r="AA30" s="43" t="str">
        <f>IF(Z30&lt;&gt;"",IF(Z30&lt;&gt;"LIBSETS_DROP_MECHANIC_MONSTER_NAME",VLOOKUP(Z30,'LibSets constants'!$I$4:$L$1002,3,FALSE),""),"")</f>
        <v/>
      </c>
      <c r="AB30" s="43" t="str">
        <f>IF(Z30&lt;&gt;"",IF(Z30&lt;&gt;"LIBSETS_DROP_MECHANIC_MONSTER_NAME",VLOOKUP(Z30,'LibSets constants'!$I$4:$L$1002,4,FALSE),""),"")</f>
        <v/>
      </c>
      <c r="AC30" s="3">
        <f>IF(G30&lt;&gt;"LIBSETS_SETTYPE_BATTLEGROUND",IF(G30&lt;&gt;"LIBSETS_SETTYPE_SPECIAL",IF(AD30&lt;&gt;"",VLOOKUP(AD30,'ESO zone constants'!$D$3:$H$4953,5,FALSE),""),""),"")</f>
        <v>117</v>
      </c>
      <c r="AD30" t="str">
        <f>IF(AND(O30&lt;&gt;"",NOT(ISERROR(O30))),"",IF(AND(M30&lt;&gt;"",M30&gt;0,NOT(ISERROR(M30))),VLOOKUP(M30,'ESO dumped WayshrineInfo'!$K$3:$N$9999,4,FALSE),""))</f>
        <v>Shadowfen</v>
      </c>
      <c r="AE30" s="44"/>
      <c r="AF30" s="43" t="str">
        <f>IF(AE30&lt;&gt;"",IF(AE30&lt;&gt;"LIBSETS_DROP_MECHANIC_MONSTER_NAME",VLOOKUP(AE30,'LibSets constants'!$I$4:$L$1002,3,FALSE),""),"")</f>
        <v/>
      </c>
      <c r="AG30" s="43" t="str">
        <f>IF(AE30&lt;&gt;"",IF(AE30&lt;&gt;"LIBSETS_DROP_MECHANIC_MONSTER_NAME",VLOOKUP(AE30,'LibSets constants'!$I$4:$L$1002,4,FALSE),""),"")</f>
        <v/>
      </c>
      <c r="AH30" s="3" t="str">
        <f>IF(G30&lt;&gt;"LIBSETS_SETTYPE_BATTLEGROUND",IF(G30&lt;&gt;"LIBSETS_SETTYPE_SPECIAL",IF(AI30&lt;&gt;"",VLOOKUP(AI30,'ESO zone constants'!$D$3:$H$4953,5,FALSE),""),""),"")</f>
        <v/>
      </c>
      <c r="AJ30" s="44"/>
      <c r="AK30" s="43" t="str">
        <f>IF(AJ30&lt;&gt;"",IF(AJ30&lt;&gt;"LIBSETS_DROP_MECHANIC_MONSTER_NAME",VLOOKUP(AJ30,'LibSets constants'!$I$4:$L$1002,3,FALSE),""),"")</f>
        <v/>
      </c>
      <c r="AL30" s="43" t="str">
        <f>IF(AJ30&lt;&gt;"",IF(AJ30&lt;&gt;"LIBSETS_DROP_MECHANIC_MONSTER_NAME",VLOOKUP(AJ30,'LibSets constants'!$I$4:$L$1002,4,FALSE),""),"")</f>
        <v/>
      </c>
      <c r="AM30" s="3" t="str">
        <f>IF(G30&lt;&gt;"LIBSETS_SETTYPE_BATTLEGROUND",IF(G30&lt;&gt;"LIBSETS_SETTYPE_SPECIAL",IF(AN30&lt;&gt;"",VLOOKUP(AN30,'ESO zone constants'!$D$3:$H$4953,5,FALSE),""),""),"")</f>
        <v/>
      </c>
      <c r="AO30" s="44"/>
      <c r="AP30" s="43" t="str">
        <f>IF(AO30&lt;&gt;"",IF(AO30&lt;&gt;"LIBSETS_DROP_MECHANIC_MONSTER_NAME",VLOOKUP(AO30,'LibSets constants'!$I$4:$L$1002,3,FALSE),""),"")</f>
        <v/>
      </c>
      <c r="AQ30" s="43" t="str">
        <f>IF(AO30&lt;&gt;"",IF(AO30&lt;&gt;"LIBSETS_DROP_MECHANIC_MONSTER_NAME",VLOOKUP(AO30,'LibSets constants'!$I$4:$L$1002,4,FALSE),""),"")</f>
        <v/>
      </c>
      <c r="AR30" s="3" t="str">
        <f>IF(G30&lt;&gt;"LIBSETS_SETTYPE_BATTLEGROUND",IF(G30&lt;&gt;"LIBSETS_SETTYPE_SPECIAL",IF(AS30&lt;&gt;"",VLOOKUP(AS30,'ESO zone constants'!$D$3:$H$4953,5,FALSE),""),""),"")</f>
        <v/>
      </c>
      <c r="AT30" s="44"/>
      <c r="AU30" s="43" t="str">
        <f>IF(AT30&lt;&gt;"",IF(AT30&lt;&gt;"LIBSETS_DROP_MECHANIC_MONSTER_NAME",VLOOKUP(AT30,'LibSets constants'!$I$4:$L$1002,3,FALSE),""),"")</f>
        <v/>
      </c>
      <c r="AV30" s="43" t="str">
        <f>IF(AT30&lt;&gt;"",IF(AT30&lt;&gt;"LIBSETS_DROP_MECHANIC_MONSTER_NAME",VLOOKUP(AT30,'LibSets constants'!$I$4:$L$1002,4,FALSE),""),"")</f>
        <v/>
      </c>
      <c r="AW30" s="21" t="str">
        <f t="shared" si="1"/>
        <v>[48] = {wayshrines={13,148,48,}, traitsNeeded=4, dlcId=DLC_BASE_GAME</v>
      </c>
      <c r="AX30" s="21" t="str">
        <f t="shared" si="2"/>
        <v>, zoneIds={20,108,117}, veteran=false</v>
      </c>
      <c r="AY30" s="21" t="str">
        <f t="shared" si="3"/>
        <v>, setType=LIBSETS_SETTYPE_CRAFTED</v>
      </c>
      <c r="AZ30" s="21" t="str">
        <f t="shared" si="4"/>
        <v>},</v>
      </c>
      <c r="BA30" s="21" t="str">
        <f t="shared" si="5"/>
        <v xml:space="preserve"> --Magnus' Gift / Magnus' Gabe   [Rivenspire, Greenshade, Shadowfen]</v>
      </c>
    </row>
    <row r="31" spans="1:53" x14ac:dyDescent="0.25">
      <c r="A31" s="12">
        <v>49</v>
      </c>
      <c r="B31" t="s">
        <v>787</v>
      </c>
      <c r="C31" t="s">
        <v>788</v>
      </c>
      <c r="D31" s="3">
        <f t="shared" si="0"/>
        <v>49</v>
      </c>
      <c r="G31" s="8" t="s">
        <v>1598</v>
      </c>
      <c r="I31" t="s">
        <v>97</v>
      </c>
      <c r="J31" t="s">
        <v>97</v>
      </c>
      <c r="K31">
        <v>-1</v>
      </c>
      <c r="L31">
        <v>-1</v>
      </c>
      <c r="M31">
        <v>-1</v>
      </c>
      <c r="N31">
        <v>0</v>
      </c>
      <c r="O31" s="66" t="s">
        <v>112</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constants'!$B$4:$C$1002,2,FALSE),"")</f>
        <v>Included in base game</v>
      </c>
      <c r="U31" s="33" t="s">
        <v>1684</v>
      </c>
      <c r="V31" s="43" t="str">
        <f>IF(U31&lt;&gt;"",IF(U31&lt;&gt;"LIBSETS_DROP_MECHANIC_MONSTER_NAME",VLOOKUP(U31,'LibSets constants'!$I$4:$L$1002,3,FALSE),""),"")</f>
        <v>Delve bosses have a chance to drop a waist or feet.</v>
      </c>
      <c r="W31" s="43" t="str">
        <f>IF(U31&lt;&gt;"",IF(U31&lt;&gt;"LIBSETS_DROP_MECHANIC_MONSTER_NAME",VLOOKUP(U31,'LibSets constants'!$I$4:$L$1002,4,FALSE),""),"")</f>
        <v>Bosse in Gewölben haben die Chance, eine Taille oder Füße fallen zu lassen.</v>
      </c>
      <c r="X31" s="3" t="str">
        <f>IF(G31&lt;&gt;"LIBSETS_SETTYPE_BATTLEGROUND",IF(G31&lt;&gt;"LIBSETS_SETTYPE_SPECIAL",IF(Y31&lt;&gt;"",VLOOKUP(Y31,'ESO zone constants'!$D$3:$H$4953,5,FALSE),""),""),"")</f>
        <v/>
      </c>
      <c r="Y31" t="str">
        <f>IF(AND(O31&lt;&gt;"",NOT(ISERROR(O31))),"",IF(AND(L31&lt;&gt;"",L31&gt;0,NOT(ISERROR(L31))),VLOOKUP(L31,'ESO dumped WayshrineInfo'!$K$3:$N$9999,4,FALSE),""))</f>
        <v/>
      </c>
      <c r="Z31" s="44" t="s">
        <v>1685</v>
      </c>
      <c r="AA31" s="43" t="str">
        <f>IF(Z31&lt;&gt;"",IF(Z31&lt;&gt;"LIBSETS_DROP_MECHANIC_MONSTER_NAME",VLOOKUP(Z31,'LibSets constants'!$I$4:$L$1002,3,FALSE),""),"")</f>
        <v>Overland group bosses have a 100% chance to drop head, chest, legs, or weapon.</v>
      </c>
      <c r="AB31" s="43" t="str">
        <f>IF(Z31&lt;&gt;"",IF(Z31&lt;&gt;"LIBSETS_DROP_MECHANIC_MONSTER_NAME",VLOOKUP(Z31,'LibSets constants'!$I$4:$L$1002,4,FALSE),""),"")</f>
        <v>Überland Gruppenbosse haben eine Chance von 100%, Kopf, Brust, Beine oder Waffen fallen zu lassen.</v>
      </c>
      <c r="AC31" s="3" t="str">
        <f>IF(G31&lt;&gt;"LIBSETS_SETTYPE_BATTLEGROUND",IF(G31&lt;&gt;"LIBSETS_SETTYPE_SPECIAL",IF(AD31&lt;&gt;"",VLOOKUP(AD31,'ESO zone constants'!$D$3:$H$4953,5,FALSE),""),""),"")</f>
        <v/>
      </c>
      <c r="AD31" t="str">
        <f>IF(AND(O31&lt;&gt;"",NOT(ISERROR(O31))),"",IF(AND(M31&lt;&gt;"",M31&gt;0,NOT(ISERROR(M31))),VLOOKUP(M31,'ESO dumped WayshrineInfo'!$K$3:$N$9999,4,FALSE),""))</f>
        <v/>
      </c>
      <c r="AE31" s="44" t="s">
        <v>1686</v>
      </c>
      <c r="AF31" s="43" t="str">
        <f>IF(AE31&lt;&gt;"",IF(AE31&lt;&gt;"LIBSETS_DROP_MECHANIC_MONSTER_NAME",VLOOKUP(AE31,'LibSets constants'!$I$4:$L$1002,3,FALSE),""),"")</f>
        <v>Public dungeon bosses have a chance to drop a shoulder, hand, or weapon.</v>
      </c>
      <c r="AG31" s="43" t="str">
        <f>IF(AE31&lt;&gt;"",IF(AE31&lt;&gt;"LIBSETS_DROP_MECHANIC_MONSTER_NAME",VLOOKUP(AE31,'LibSets constants'!$I$4:$L$1002,4,FALSE),""),"")</f>
        <v>Öffentliche Dungeon-Bosse haben die Möglichkeit, eine Schulter, Handschuhe oder eine Waffe fallen zu lassen.</v>
      </c>
      <c r="AH31" s="3" t="str">
        <f>IF(G31&lt;&gt;"LIBSETS_SETTYPE_BATTLEGROUND",IF(G31&lt;&gt;"LIBSETS_SETTYPE_SPECIAL",IF(AI31&lt;&gt;"",VLOOKUP(AI31,'ESO zone constants'!$D$3:$H$4953,5,FALSE),""),""),"")</f>
        <v/>
      </c>
      <c r="AJ31" s="44" t="s">
        <v>1687</v>
      </c>
      <c r="AK31" s="43" t="str">
        <f>IF(AJ31&lt;&gt;"",IF(AJ31&lt;&gt;"LIBSETS_DROP_MECHANIC_MONSTER_NAME",VLOOKUP(AJ31,'LibSets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43" t="str">
        <f>IF(AJ31&lt;&gt;"",IF(AJ31&lt;&gt;"LIBSETS_DROP_MECHANIC_MONSTER_NAME",VLOOKUP(AJ31,'LibSets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constants'!$D$3:$H$4953,5,FALSE),""),""),"")</f>
        <v/>
      </c>
      <c r="AO31" s="44"/>
      <c r="AP31" s="43" t="str">
        <f>IF(AO31&lt;&gt;"",IF(AO31&lt;&gt;"LIBSETS_DROP_MECHANIC_MONSTER_NAME",VLOOKUP(AO31,'LibSets constants'!$I$4:$L$1002,3,FALSE),""),"")</f>
        <v/>
      </c>
      <c r="AQ31" s="43" t="str">
        <f>IF(AO31&lt;&gt;"",IF(AO31&lt;&gt;"LIBSETS_DROP_MECHANIC_MONSTER_NAME",VLOOKUP(AO31,'LibSets constants'!$I$4:$L$1002,4,FALSE),""),"")</f>
        <v/>
      </c>
      <c r="AR31" s="3" t="str">
        <f>IF(G31&lt;&gt;"LIBSETS_SETTYPE_BATTLEGROUND",IF(G31&lt;&gt;"LIBSETS_SETTYPE_SPECIAL",IF(AS31&lt;&gt;"",VLOOKUP(AS31,'ESO zone constants'!$D$3:$H$4953,5,FALSE),""),""),"")</f>
        <v/>
      </c>
      <c r="AT31" s="44"/>
      <c r="AU31" s="43" t="str">
        <f>IF(AT31&lt;&gt;"",IF(AT31&lt;&gt;"LIBSETS_DROP_MECHANIC_MONSTER_NAME",VLOOKUP(AT31,'LibSets constants'!$I$4:$L$1002,3,FALSE),""),"")</f>
        <v/>
      </c>
      <c r="AV31" s="43" t="str">
        <f>IF(AT31&lt;&gt;"",IF(AT31&lt;&gt;"LIBSETS_DROP_MECHANIC_MONSTER_NAME",VLOOKUP(AT31,'LibSets constants'!$I$4:$L$1002,4,FALSE),""),"")</f>
        <v/>
      </c>
      <c r="AW31" s="21" t="str">
        <f t="shared" si="1"/>
        <v>[49] = {wayshrines={-1,-1,-1,}, dlcId=DLC_BASE_GAME</v>
      </c>
      <c r="AX31" s="21" t="str">
        <f t="shared" si="2"/>
        <v>, zoneIds={41}, veteran=false</v>
      </c>
      <c r="AY31" s="21" t="str">
        <f t="shared" si="3"/>
        <v>, setType=LIBSETS_SETTYPE_OVERLAND</v>
      </c>
      <c r="AZ31" s="21" t="str">
        <f t="shared" si="4"/>
        <v>, dropMechanic={LIBSETS_DROP_MECHANIC_OVERLAND_BOSS_DELVE,LIBSETS_DROP_MECHANIC_OVERLAND_WORLDBOSS,LIBSETS_DROP_MECHANIC_OVERLAND_BOSS_PUBLIC_DUNGEON,LIBSETS_DROP_MECHANIC_OVERLAND_CHEST}},</v>
      </c>
      <c r="BA31" s="21" t="str">
        <f t="shared" si="5"/>
        <v xml:space="preserve"> --Shadow of the Red Mountain / Schatten des Roten Berges   [Stonefalls]</v>
      </c>
    </row>
    <row r="32" spans="1:53" x14ac:dyDescent="0.25">
      <c r="A32" s="12">
        <v>50</v>
      </c>
      <c r="B32" t="s">
        <v>789</v>
      </c>
      <c r="C32" t="s">
        <v>790</v>
      </c>
      <c r="D32" s="3">
        <f t="shared" si="0"/>
        <v>50</v>
      </c>
      <c r="G32" s="8" t="s">
        <v>1593</v>
      </c>
      <c r="I32" t="s">
        <v>97</v>
      </c>
      <c r="J32" t="s">
        <v>97</v>
      </c>
      <c r="K32">
        <v>-1</v>
      </c>
      <c r="L32">
        <v>-1</v>
      </c>
      <c r="M32">
        <v>-1</v>
      </c>
      <c r="N32">
        <v>0</v>
      </c>
      <c r="O32" s="66" t="s">
        <v>131</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constants'!$B$4:$C$1002,2,FALSE),"")</f>
        <v>Included in base game</v>
      </c>
      <c r="U32" s="33" t="s">
        <v>1665</v>
      </c>
      <c r="V32" s="43" t="str">
        <f>IF(U32&lt;&gt;"",IF(U32&lt;&gt;"LIBSETS_DROP_MECHANIC_MONSTER_NAME",VLOOKUP(U32,'LibSets constants'!$I$4:$L$1002,3,FALSE),""),"")</f>
        <v>Rewards for the worthy (Cyrodiil/Battleground mail)</v>
      </c>
      <c r="W32" s="3" t="str">
        <f>IF(U32&lt;&gt;"",IF(U32&lt;&gt;"LIBSETS_DROP_MECHANIC_MONSTER_NAME",VLOOKUP(U32,'LibSets constants'!$I$4:$L$1002,4,FALSE),""),"")</f>
        <v>Gerechter Lohn (Cyrodiil/Schlachtfeld Mail)</v>
      </c>
      <c r="X32" s="3" t="str">
        <f>IF(G32&lt;&gt;"LIBSETS_SETTYPE_BATTLEGROUND",IF(G32&lt;&gt;"LIBSETS_SETTYPE_SPECIAL",IF(Y32&lt;&gt;"",VLOOKUP(Y32,'ESO zone constants'!$D$3:$H$4953,5,FALSE),""),""),"")</f>
        <v/>
      </c>
      <c r="Y32" t="str">
        <f>IF(AND(O32&lt;&gt;"",NOT(ISERROR(O32))),"",IF(AND(L32&lt;&gt;"",L32&gt;0,NOT(ISERROR(L32))),VLOOKUP(L32,'ESO dumped WayshrineInfo'!$K$3:$N$9999,4,FALSE),""))</f>
        <v/>
      </c>
      <c r="Z32" s="33" t="s">
        <v>1656</v>
      </c>
      <c r="AA32" s="3" t="str">
        <f>IF(Z32&lt;&gt;"",IF(Z32&lt;&gt;"LIBSETS_DROP_MECHANIC_MONSTER_NAME",VLOOKUP(Z32,'LibSets constants'!$I$4:$L$1002,3,FALSE),""),"")</f>
        <v>City Bruma (quartermaster)</v>
      </c>
      <c r="AB32" s="3" t="str">
        <f>IF(Z32&lt;&gt;"",IF(Z32&lt;&gt;"LIBSETS_DROP_MECHANIC_MONSTER_NAME",VLOOKUP(Z32,'LibSets constants'!$I$4:$L$1002,4,FALSE),""),"")</f>
        <v>Stadt Bruma (Quartiermeister)</v>
      </c>
      <c r="AC32" s="3" t="str">
        <f>IF(G32&lt;&gt;"LIBSETS_SETTYPE_BATTLEGROUND",IF(G32&lt;&gt;"LIBSETS_SETTYPE_SPECIAL",IF(AD32&lt;&gt;"",VLOOKUP(AD32,'ESO zone constants'!$D$3:$H$4953,5,FALSE),""),""),"")</f>
        <v/>
      </c>
      <c r="AD32" t="str">
        <f>IF(AND(O32&lt;&gt;"",NOT(ISERROR(O32))),"",IF(AND(M32&lt;&gt;"",M32&gt;0,NOT(ISERROR(M32))),VLOOKUP(M32,'ESO dumped WayshrineInfo'!$K$3:$N$9999,4,FALSE),""))</f>
        <v/>
      </c>
      <c r="AF32" s="3" t="str">
        <f>IF(AE32&lt;&gt;"",IF(AE32&lt;&gt;"LIBSETS_DROP_MECHANIC_MONSTER_NAME",VLOOKUP(AE32,'LibSets constants'!$I$4:$L$1002,3,FALSE),""),"")</f>
        <v/>
      </c>
      <c r="AG32" s="3" t="str">
        <f>IF(AE32&lt;&gt;"",IF(AE32&lt;&gt;"LIBSETS_DROP_MECHANIC_MONSTER_NAME",VLOOKUP(AE32,'LibSets constants'!$I$4:$L$1002,4,FALSE),""),"")</f>
        <v/>
      </c>
      <c r="AH32" s="3" t="str">
        <f>IF(G32&lt;&gt;"LIBSETS_SETTYPE_BATTLEGROUND",IF(G32&lt;&gt;"LIBSETS_SETTYPE_SPECIAL",IF(AI32&lt;&gt;"",VLOOKUP(AI32,'ESO zone constants'!$D$3:$H$4953,5,FALSE),""),""),"")</f>
        <v/>
      </c>
      <c r="AK32" s="3" t="str">
        <f>IF(AJ32&lt;&gt;"",IF(AJ32&lt;&gt;"LIBSETS_DROP_MECHANIC_MONSTER_NAME",VLOOKUP(AJ32,'LibSets constants'!$I$4:$L$1002,3,FALSE),""),"")</f>
        <v/>
      </c>
      <c r="AL32" s="3" t="str">
        <f>IF(AJ32&lt;&gt;"",IF(AJ32&lt;&gt;"LIBSETS_DROP_MECHANIC_MONSTER_NAME",VLOOKUP(AJ32,'LibSets constants'!$I$4:$L$1002,4,FALSE),""),"")</f>
        <v/>
      </c>
      <c r="AM32" s="3" t="str">
        <f>IF(G32&lt;&gt;"LIBSETS_SETTYPE_BATTLEGROUND",IF(G32&lt;&gt;"LIBSETS_SETTYPE_SPECIAL",IF(AN32&lt;&gt;"",VLOOKUP(AN32,'ESO zone constants'!$D$3:$H$4953,5,FALSE),""),""),"")</f>
        <v/>
      </c>
      <c r="AP32" s="3" t="str">
        <f>IF(AO32&lt;&gt;"",IF(AO32&lt;&gt;"LIBSETS_DROP_MECHANIC_MONSTER_NAME",VLOOKUP(AO32,'LibSets constants'!$I$4:$L$1002,3,FALSE),""),"")</f>
        <v/>
      </c>
      <c r="AQ32" s="3" t="str">
        <f>IF(AO32&lt;&gt;"",IF(AO32&lt;&gt;"LIBSETS_DROP_MECHANIC_MONSTER_NAME",VLOOKUP(AO32,'LibSets constants'!$I$4:$L$1002,4,FALSE),""),"")</f>
        <v/>
      </c>
      <c r="AR32" s="3" t="str">
        <f>IF(G32&lt;&gt;"LIBSETS_SETTYPE_BATTLEGROUND",IF(G32&lt;&gt;"LIBSETS_SETTYPE_SPECIAL",IF(AS32&lt;&gt;"",VLOOKUP(AS32,'ESO zone constants'!$D$3:$H$4953,5,FALSE),""),""),"")</f>
        <v/>
      </c>
      <c r="AU32" s="3" t="str">
        <f>IF(AT32&lt;&gt;"",IF(AT32&lt;&gt;"LIBSETS_DROP_MECHANIC_MONSTER_NAME",VLOOKUP(AT32,'LibSets constants'!$I$4:$L$1002,3,FALSE),""),"")</f>
        <v/>
      </c>
      <c r="AV32" s="3" t="str">
        <f>IF(AT32&lt;&gt;"",IF(AT32&lt;&gt;"LIBSETS_DROP_MECHANIC_MONSTER_NAME",VLOOKUP(AT32,'LibSets constants'!$I$4:$L$1002,4,FALSE),""),"")</f>
        <v/>
      </c>
      <c r="AW32" s="21" t="str">
        <f t="shared" si="1"/>
        <v>[50] = {wayshrines={-1,-1,-1,}, dlcId=DLC_BASE_GAME</v>
      </c>
      <c r="AX32" s="21" t="str">
        <f t="shared" si="2"/>
        <v>, zoneIds={181}, veteran=false</v>
      </c>
      <c r="AY32" s="21" t="str">
        <f t="shared" si="3"/>
        <v>, setType=LIBSETS_SETTYPE_CYRODIIL</v>
      </c>
      <c r="AZ32" s="21" t="str">
        <f t="shared" si="4"/>
        <v>, dropMechanic={LIBSETS_DROP_MECHANIC_MAIL_PVP_REWARDS_FOR_THE_WORTHY,LIBSETS_DROP_MECHANIC_CITY_CYRODIIL_BRUMA}},</v>
      </c>
      <c r="BA32" s="21" t="str">
        <f t="shared" si="5"/>
        <v xml:space="preserve"> --The Morag Tong / Morag Tong   [Cyrodiil]</v>
      </c>
    </row>
    <row r="33" spans="1:53" x14ac:dyDescent="0.25">
      <c r="A33" s="5">
        <v>51</v>
      </c>
      <c r="B33" t="s">
        <v>791</v>
      </c>
      <c r="C33" t="s">
        <v>792</v>
      </c>
      <c r="D33" s="3">
        <f t="shared" si="0"/>
        <v>51</v>
      </c>
      <c r="G33" s="8" t="s">
        <v>1592</v>
      </c>
      <c r="I33" t="s">
        <v>97</v>
      </c>
      <c r="J33" t="s">
        <v>97</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constants'!$B$4:$C$1002,2,FALSE),"")</f>
        <v>Included in base game</v>
      </c>
      <c r="V33" s="43" t="str">
        <f>IF(U33&lt;&gt;"",IF(U33&lt;&gt;"LIBSETS_DROP_MECHANIC_MONSTER_NAME",VLOOKUP(U33,'LibSets constants'!$I$4:$L$1002,3,FALSE),""),"")</f>
        <v/>
      </c>
      <c r="W33" s="43" t="str">
        <f>IF(U33&lt;&gt;"",IF(U33&lt;&gt;"LIBSETS_DROP_MECHANIC_MONSTER_NAME",VLOOKUP(U33,'LibSets constants'!$I$4:$L$1002,4,FALSE),""),"")</f>
        <v/>
      </c>
      <c r="X33" s="3">
        <f>IF(G33&lt;&gt;"LIBSETS_SETTYPE_BATTLEGROUND",IF(G33&lt;&gt;"LIBSETS_SETTYPE_SPECIAL",IF(Y33&lt;&gt;"",VLOOKUP(Y33,'ESO zone constants'!$D$3:$H$4953,5,FALSE),""),""),"")</f>
        <v>382</v>
      </c>
      <c r="Y33" t="str">
        <f>IF(AND(O33&lt;&gt;"",NOT(ISERROR(O33))),"",IF(AND(L33&lt;&gt;"",L33&gt;0,NOT(ISERROR(L33))),VLOOKUP(L33,'ESO dumped WayshrineInfo'!$K$3:$N$9999,4,FALSE),""))</f>
        <v>Reaper's March</v>
      </c>
      <c r="Z33" s="44"/>
      <c r="AA33" s="43" t="str">
        <f>IF(Z33&lt;&gt;"",IF(Z33&lt;&gt;"LIBSETS_DROP_MECHANIC_MONSTER_NAME",VLOOKUP(Z33,'LibSets constants'!$I$4:$L$1002,3,FALSE),""),"")</f>
        <v/>
      </c>
      <c r="AB33" s="43" t="str">
        <f>IF(Z33&lt;&gt;"",IF(Z33&lt;&gt;"LIBSETS_DROP_MECHANIC_MONSTER_NAME",VLOOKUP(Z33,'LibSets constants'!$I$4:$L$1002,4,FALSE),""),"")</f>
        <v/>
      </c>
      <c r="AC33" s="3">
        <f>IF(G33&lt;&gt;"LIBSETS_SETTYPE_BATTLEGROUND",IF(G33&lt;&gt;"LIBSETS_SETTYPE_SPECIAL",IF(AD33&lt;&gt;"",VLOOKUP(AD33,'ESO zone constants'!$D$3:$H$4953,5,FALSE),""),""),"")</f>
        <v>103</v>
      </c>
      <c r="AD33" t="str">
        <f>IF(AND(O33&lt;&gt;"",NOT(ISERROR(O33))),"",IF(AND(M33&lt;&gt;"",M33&gt;0,NOT(ISERROR(M33))),VLOOKUP(M33,'ESO dumped WayshrineInfo'!$K$3:$N$9999,4,FALSE),""))</f>
        <v>The Rift</v>
      </c>
      <c r="AE33" s="44"/>
      <c r="AF33" s="43" t="str">
        <f>IF(AE33&lt;&gt;"",IF(AE33&lt;&gt;"LIBSETS_DROP_MECHANIC_MONSTER_NAME",VLOOKUP(AE33,'LibSets constants'!$I$4:$L$1002,3,FALSE),""),"")</f>
        <v/>
      </c>
      <c r="AG33" s="43" t="str">
        <f>IF(AE33&lt;&gt;"",IF(AE33&lt;&gt;"LIBSETS_DROP_MECHANIC_MONSTER_NAME",VLOOKUP(AE33,'LibSets constants'!$I$4:$L$1002,4,FALSE),""),"")</f>
        <v/>
      </c>
      <c r="AH33" s="3" t="str">
        <f>IF(G33&lt;&gt;"LIBSETS_SETTYPE_BATTLEGROUND",IF(G33&lt;&gt;"LIBSETS_SETTYPE_SPECIAL",IF(AI33&lt;&gt;"",VLOOKUP(AI33,'ESO zone constants'!$D$3:$H$4953,5,FALSE),""),""),"")</f>
        <v/>
      </c>
      <c r="AJ33" s="44"/>
      <c r="AK33" s="43" t="str">
        <f>IF(AJ33&lt;&gt;"",IF(AJ33&lt;&gt;"LIBSETS_DROP_MECHANIC_MONSTER_NAME",VLOOKUP(AJ33,'LibSets constants'!$I$4:$L$1002,3,FALSE),""),"")</f>
        <v/>
      </c>
      <c r="AL33" s="43" t="str">
        <f>IF(AJ33&lt;&gt;"",IF(AJ33&lt;&gt;"LIBSETS_DROP_MECHANIC_MONSTER_NAME",VLOOKUP(AJ33,'LibSets constants'!$I$4:$L$1002,4,FALSE),""),"")</f>
        <v/>
      </c>
      <c r="AM33" s="3" t="str">
        <f>IF(G33&lt;&gt;"LIBSETS_SETTYPE_BATTLEGROUND",IF(G33&lt;&gt;"LIBSETS_SETTYPE_SPECIAL",IF(AN33&lt;&gt;"",VLOOKUP(AN33,'ESO zone constants'!$D$3:$H$4953,5,FALSE),""),""),"")</f>
        <v/>
      </c>
      <c r="AO33" s="44"/>
      <c r="AP33" s="43" t="str">
        <f>IF(AO33&lt;&gt;"",IF(AO33&lt;&gt;"LIBSETS_DROP_MECHANIC_MONSTER_NAME",VLOOKUP(AO33,'LibSets constants'!$I$4:$L$1002,3,FALSE),""),"")</f>
        <v/>
      </c>
      <c r="AQ33" s="43" t="str">
        <f>IF(AO33&lt;&gt;"",IF(AO33&lt;&gt;"LIBSETS_DROP_MECHANIC_MONSTER_NAME",VLOOKUP(AO33,'LibSets constants'!$I$4:$L$1002,4,FALSE),""),"")</f>
        <v/>
      </c>
      <c r="AR33" s="3" t="str">
        <f>IF(G33&lt;&gt;"LIBSETS_SETTYPE_BATTLEGROUND",IF(G33&lt;&gt;"LIBSETS_SETTYPE_SPECIAL",IF(AS33&lt;&gt;"",VLOOKUP(AS33,'ESO zone constants'!$D$3:$H$4953,5,FALSE),""),""),"")</f>
        <v/>
      </c>
      <c r="AT33" s="44"/>
      <c r="AU33" s="43" t="str">
        <f>IF(AT33&lt;&gt;"",IF(AT33&lt;&gt;"LIBSETS_DROP_MECHANIC_MONSTER_NAME",VLOOKUP(AT33,'LibSets constants'!$I$4:$L$1002,3,FALSE),""),"")</f>
        <v/>
      </c>
      <c r="AV33" s="43" t="str">
        <f>IF(AT33&lt;&gt;"",IF(AT33&lt;&gt;"LIBSETS_DROP_MECHANIC_MONSTER_NAME",VLOOKUP(AT33,'LibSets constants'!$I$4:$L$1002,4,FALSE),""),"")</f>
        <v/>
      </c>
      <c r="AW33" s="21" t="str">
        <f t="shared" si="1"/>
        <v>[51] = {wayshrines={34,156,118,}, traitsNeeded=6, dlcId=DLC_BASE_GAME</v>
      </c>
      <c r="AX33" s="21" t="str">
        <f t="shared" si="2"/>
        <v>, zoneIds={92,382,103}, veteran=false</v>
      </c>
      <c r="AY33" s="21" t="str">
        <f t="shared" si="3"/>
        <v>, setType=LIBSETS_SETTYPE_CRAFTED</v>
      </c>
      <c r="AZ33" s="21" t="str">
        <f t="shared" si="4"/>
        <v>},</v>
      </c>
      <c r="BA33" s="21" t="str">
        <f t="shared" si="5"/>
        <v xml:space="preserve"> --Night Mother's Gaze / Blick der Mutter der Nacht   [Bangkorai, Reaper's March, The Rift]</v>
      </c>
    </row>
    <row r="34" spans="1:53" x14ac:dyDescent="0.25">
      <c r="A34" s="12">
        <v>52</v>
      </c>
      <c r="B34" t="s">
        <v>793</v>
      </c>
      <c r="C34" t="s">
        <v>794</v>
      </c>
      <c r="D34" s="3">
        <f t="shared" si="0"/>
        <v>52</v>
      </c>
      <c r="E34" s="42"/>
      <c r="G34" s="8" t="s">
        <v>1593</v>
      </c>
      <c r="I34" t="s">
        <v>97</v>
      </c>
      <c r="J34" t="s">
        <v>97</v>
      </c>
      <c r="K34">
        <v>-1</v>
      </c>
      <c r="L34">
        <v>-1</v>
      </c>
      <c r="M34">
        <v>-1</v>
      </c>
      <c r="N34">
        <v>0</v>
      </c>
      <c r="O34" s="66" t="s">
        <v>131</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constants'!$B$4:$C$1002,2,FALSE),"")</f>
        <v>Included in base game</v>
      </c>
      <c r="U34" s="33" t="s">
        <v>1665</v>
      </c>
      <c r="V34" s="3" t="str">
        <f>IF(U34&lt;&gt;"",IF(U34&lt;&gt;"LIBSETS_DROP_MECHANIC_MONSTER_NAME",VLOOKUP(U34,'LibSets constants'!$I$4:$L$1002,3,FALSE),""),"")</f>
        <v>Rewards for the worthy (Cyrodiil/Battleground mail)</v>
      </c>
      <c r="W34" s="3" t="str">
        <f>IF(U34&lt;&gt;"",IF(U34&lt;&gt;"LIBSETS_DROP_MECHANIC_MONSTER_NAME",VLOOKUP(U34,'LibSets constants'!$I$4:$L$1002,4,FALSE),""),"")</f>
        <v>Gerechter Lohn (Cyrodiil/Schlachtfeld Mail)</v>
      </c>
      <c r="X34" s="3" t="str">
        <f>IF(G34&lt;&gt;"LIBSETS_SETTYPE_BATTLEGROUND",IF(G34&lt;&gt;"LIBSETS_SETTYPE_SPECIAL",IF(Y34&lt;&gt;"",VLOOKUP(Y34,'ESO zone constants'!$D$3:$H$4953,5,FALSE),""),""),"")</f>
        <v/>
      </c>
      <c r="Y34" t="str">
        <f>IF(AND(O34&lt;&gt;"",NOT(ISERROR(O34))),"",IF(AND(L34&lt;&gt;"",L34&gt;0,NOT(ISERROR(L34))),VLOOKUP(L34,'ESO dumped WayshrineInfo'!$K$3:$N$9999,4,FALSE),""))</f>
        <v/>
      </c>
      <c r="Z34" s="33" t="s">
        <v>1658</v>
      </c>
      <c r="AA34" s="3" t="str">
        <f>IF(Z34&lt;&gt;"",IF(Z34&lt;&gt;"LIBSETS_DROP_MECHANIC_MONSTER_NAME",VLOOKUP(Z34,'LibSets constants'!$I$4:$L$1002,3,FALSE),""),"")</f>
        <v>City Vlastarus (quartermaster)</v>
      </c>
      <c r="AB34" s="3" t="str">
        <f>IF(Z34&lt;&gt;"",IF(Z34&lt;&gt;"LIBSETS_DROP_MECHANIC_MONSTER_NAME",VLOOKUP(Z34,'LibSets constants'!$I$4:$L$1002,4,FALSE),""),"")</f>
        <v>Stadt Vlastarus (Quartiermeister)</v>
      </c>
      <c r="AC34" s="3" t="str">
        <f>IF(G34&lt;&gt;"LIBSETS_SETTYPE_BATTLEGROUND",IF(G34&lt;&gt;"LIBSETS_SETTYPE_SPECIAL",IF(AD34&lt;&gt;"",VLOOKUP(AD34,'ESO zone constants'!$D$3:$H$4953,5,FALSE),""),""),"")</f>
        <v/>
      </c>
      <c r="AD34" t="str">
        <f>IF(AND(O34&lt;&gt;"",NOT(ISERROR(O34))),"",IF(AND(M34&lt;&gt;"",M34&gt;0,NOT(ISERROR(M34))),VLOOKUP(M34,'ESO dumped WayshrineInfo'!$K$3:$N$9999,4,FALSE),""))</f>
        <v/>
      </c>
      <c r="AF34" s="3" t="str">
        <f>IF(AE34&lt;&gt;"",IF(AE34&lt;&gt;"LIBSETS_DROP_MECHANIC_MONSTER_NAME",VLOOKUP(AE34,'LibSets constants'!$I$4:$L$1002,3,FALSE),""),"")</f>
        <v/>
      </c>
      <c r="AG34" s="3" t="str">
        <f>IF(AE34&lt;&gt;"",IF(AE34&lt;&gt;"LIBSETS_DROP_MECHANIC_MONSTER_NAME",VLOOKUP(AE34,'LibSets constants'!$I$4:$L$1002,4,FALSE),""),"")</f>
        <v/>
      </c>
      <c r="AH34" s="3" t="str">
        <f>IF(G34&lt;&gt;"LIBSETS_SETTYPE_BATTLEGROUND",IF(G34&lt;&gt;"LIBSETS_SETTYPE_SPECIAL",IF(AI34&lt;&gt;"",VLOOKUP(AI34,'ESO zone constants'!$D$3:$H$4953,5,FALSE),""),""),"")</f>
        <v/>
      </c>
      <c r="AK34" s="3" t="str">
        <f>IF(AJ34&lt;&gt;"",IF(AJ34&lt;&gt;"LIBSETS_DROP_MECHANIC_MONSTER_NAME",VLOOKUP(AJ34,'LibSets constants'!$I$4:$L$1002,3,FALSE),""),"")</f>
        <v/>
      </c>
      <c r="AL34" s="3" t="str">
        <f>IF(AJ34&lt;&gt;"",IF(AJ34&lt;&gt;"LIBSETS_DROP_MECHANIC_MONSTER_NAME",VLOOKUP(AJ34,'LibSets constants'!$I$4:$L$1002,4,FALSE),""),"")</f>
        <v/>
      </c>
      <c r="AM34" s="3" t="str">
        <f>IF(G34&lt;&gt;"LIBSETS_SETTYPE_BATTLEGROUND",IF(G34&lt;&gt;"LIBSETS_SETTYPE_SPECIAL",IF(AN34&lt;&gt;"",VLOOKUP(AN34,'ESO zone constants'!$D$3:$H$4953,5,FALSE),""),""),"")</f>
        <v/>
      </c>
      <c r="AP34" s="3" t="str">
        <f>IF(AO34&lt;&gt;"",IF(AO34&lt;&gt;"LIBSETS_DROP_MECHANIC_MONSTER_NAME",VLOOKUP(AO34,'LibSets constants'!$I$4:$L$1002,3,FALSE),""),"")</f>
        <v/>
      </c>
      <c r="AQ34" s="3" t="str">
        <f>IF(AO34&lt;&gt;"",IF(AO34&lt;&gt;"LIBSETS_DROP_MECHANIC_MONSTER_NAME",VLOOKUP(AO34,'LibSets constants'!$I$4:$L$1002,4,FALSE),""),"")</f>
        <v/>
      </c>
      <c r="AR34" s="3" t="str">
        <f>IF(G34&lt;&gt;"LIBSETS_SETTYPE_BATTLEGROUND",IF(G34&lt;&gt;"LIBSETS_SETTYPE_SPECIAL",IF(AS34&lt;&gt;"",VLOOKUP(AS34,'ESO zone constants'!$D$3:$H$4953,5,FALSE),""),""),"")</f>
        <v/>
      </c>
      <c r="AU34" s="3" t="str">
        <f>IF(AT34&lt;&gt;"",IF(AT34&lt;&gt;"LIBSETS_DROP_MECHANIC_MONSTER_NAME",VLOOKUP(AT34,'LibSets constants'!$I$4:$L$1002,3,FALSE),""),"")</f>
        <v/>
      </c>
      <c r="AV34" s="3" t="str">
        <f>IF(AT34&lt;&gt;"",IF(AT34&lt;&gt;"LIBSETS_DROP_MECHANIC_MONSTER_NAME",VLOOKUP(AT34,'LibSets constants'!$I$4:$L$1002,4,FALSE),""),"")</f>
        <v/>
      </c>
      <c r="AW34" s="21" t="str">
        <f t="shared" si="1"/>
        <v>[52] = {wayshrines={-1,-1,-1,}, dlcId=DLC_BASE_GAME</v>
      </c>
      <c r="AX34" s="21" t="str">
        <f t="shared" si="2"/>
        <v>, zoneIds={181}, veteran=false</v>
      </c>
      <c r="AY34" s="21" t="str">
        <f t="shared" si="3"/>
        <v>, setType=LIBSETS_SETTYPE_CYRODIIL</v>
      </c>
      <c r="AZ34" s="21" t="str">
        <f t="shared" si="4"/>
        <v>, dropMechanic={LIBSETS_DROP_MECHANIC_MAIL_PVP_REWARDS_FOR_THE_WORTHY,LIBSETS_DROP_MECHANIC_CITY_CYRODIIL_VLASTARUS}},</v>
      </c>
      <c r="BA34" s="21" t="str">
        <f t="shared" si="5"/>
        <v xml:space="preserve"> --Beckoning Steel / Klingender Stahl   [Cyrodiil]</v>
      </c>
    </row>
    <row r="35" spans="1:53" x14ac:dyDescent="0.25">
      <c r="A35" s="12">
        <v>53</v>
      </c>
      <c r="B35" t="s">
        <v>795</v>
      </c>
      <c r="C35" t="s">
        <v>796</v>
      </c>
      <c r="D35" s="3">
        <f t="shared" si="0"/>
        <v>53</v>
      </c>
      <c r="G35" s="8" t="s">
        <v>1595</v>
      </c>
      <c r="I35" t="s">
        <v>97</v>
      </c>
      <c r="J35" t="s">
        <v>97</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constants'!$B$4:$C$1002,2,FALSE),"")</f>
        <v>Included in base game</v>
      </c>
      <c r="V35" s="43" t="str">
        <f>IF(U35&lt;&gt;"",IF(U35&lt;&gt;"LIBSETS_DROP_MECHANIC_MONSTER_NAME",VLOOKUP(U35,'LibSets constants'!$I$4:$L$1002,3,FALSE),""),"")</f>
        <v/>
      </c>
      <c r="W35" s="3" t="str">
        <f>IF(U35&lt;&gt;"",IF(U35&lt;&gt;"LIBSETS_DROP_MECHANIC_MONSTER_NAME",VLOOKUP(U35,'LibSets constants'!$I$4:$L$1002,4,FALSE),""),"")</f>
        <v/>
      </c>
      <c r="X35" s="3" t="str">
        <f>IF(G35&lt;&gt;"LIBSETS_SETTYPE_BATTLEGROUND",IF(G35&lt;&gt;"LIBSETS_SETTYPE_SPECIAL",IF(Y35&lt;&gt;"",VLOOKUP(Y35,'ESO zone constants'!$D$3:$H$4953,5,FALSE),""),""),"")</f>
        <v/>
      </c>
      <c r="Y35" t="str">
        <f>IF(AND(O35&lt;&gt;"",NOT(ISERROR(O35))),"",IF(AND(L35&lt;&gt;"",L35&gt;0,NOT(ISERROR(L35))),VLOOKUP(L35,'ESO dumped WayshrineInfo'!$K$3:$N$9999,4,FALSE),""))</f>
        <v/>
      </c>
      <c r="Z35" s="44"/>
      <c r="AA35" s="43" t="str">
        <f>IF(Z35&lt;&gt;"",IF(Z35&lt;&gt;"LIBSETS_DROP_MECHANIC_MONSTER_NAME",VLOOKUP(Z35,'LibSets constants'!$I$4:$L$1002,3,FALSE),""),"")</f>
        <v/>
      </c>
      <c r="AB35" s="43" t="str">
        <f>IF(Z35&lt;&gt;"",IF(Z35&lt;&gt;"LIBSETS_DROP_MECHANIC_MONSTER_NAME",VLOOKUP(Z35,'LibSets constants'!$I$4:$L$1002,4,FALSE),""),"")</f>
        <v/>
      </c>
      <c r="AC35" s="3" t="str">
        <f>IF(G35&lt;&gt;"LIBSETS_SETTYPE_BATTLEGROUND",IF(G35&lt;&gt;"LIBSETS_SETTYPE_SPECIAL",IF(AD35&lt;&gt;"",VLOOKUP(AD35,'ESO zone constants'!$D$3:$H$4953,5,FALSE),""),""),"")</f>
        <v/>
      </c>
      <c r="AD35" t="str">
        <f>IF(AND(O35&lt;&gt;"",NOT(ISERROR(O35))),"",IF(AND(M35&lt;&gt;"",M35&gt;0,NOT(ISERROR(M35))),VLOOKUP(M35,'ESO dumped WayshrineInfo'!$K$3:$N$9999,4,FALSE),""))</f>
        <v/>
      </c>
      <c r="AE35" s="44"/>
      <c r="AF35" s="43" t="str">
        <f>IF(AE35&lt;&gt;"",IF(AE35&lt;&gt;"LIBSETS_DROP_MECHANIC_MONSTER_NAME",VLOOKUP(AE35,'LibSets constants'!$I$4:$L$1002,3,FALSE),""),"")</f>
        <v/>
      </c>
      <c r="AG35" s="43" t="str">
        <f>IF(AE35&lt;&gt;"",IF(AE35&lt;&gt;"LIBSETS_DROP_MECHANIC_MONSTER_NAME",VLOOKUP(AE35,'LibSets constants'!$I$4:$L$1002,4,FALSE),""),"")</f>
        <v/>
      </c>
      <c r="AH35" s="3" t="str">
        <f>IF(G35&lt;&gt;"LIBSETS_SETTYPE_BATTLEGROUND",IF(G35&lt;&gt;"LIBSETS_SETTYPE_SPECIAL",IF(AI35&lt;&gt;"",VLOOKUP(AI35,'ESO zone constants'!$D$3:$H$4953,5,FALSE),""),""),"")</f>
        <v/>
      </c>
      <c r="AJ35" s="44"/>
      <c r="AK35" s="43" t="str">
        <f>IF(AJ35&lt;&gt;"",IF(AJ35&lt;&gt;"LIBSETS_DROP_MECHANIC_MONSTER_NAME",VLOOKUP(AJ35,'LibSets constants'!$I$4:$L$1002,3,FALSE),""),"")</f>
        <v/>
      </c>
      <c r="AL35" s="43" t="str">
        <f>IF(AJ35&lt;&gt;"",IF(AJ35&lt;&gt;"LIBSETS_DROP_MECHANIC_MONSTER_NAME",VLOOKUP(AJ35,'LibSets constants'!$I$4:$L$1002,4,FALSE),""),"")</f>
        <v/>
      </c>
      <c r="AM35" s="3" t="str">
        <f>IF(G35&lt;&gt;"LIBSETS_SETTYPE_BATTLEGROUND",IF(G35&lt;&gt;"LIBSETS_SETTYPE_SPECIAL",IF(AN35&lt;&gt;"",VLOOKUP(AN35,'ESO zone constants'!$D$3:$H$4953,5,FALSE),""),""),"")</f>
        <v/>
      </c>
      <c r="AO35" s="44"/>
      <c r="AP35" s="43" t="str">
        <f>IF(AO35&lt;&gt;"",IF(AO35&lt;&gt;"LIBSETS_DROP_MECHANIC_MONSTER_NAME",VLOOKUP(AO35,'LibSets constants'!$I$4:$L$1002,3,FALSE),""),"")</f>
        <v/>
      </c>
      <c r="AQ35" s="43" t="str">
        <f>IF(AO35&lt;&gt;"",IF(AO35&lt;&gt;"LIBSETS_DROP_MECHANIC_MONSTER_NAME",VLOOKUP(AO35,'LibSets constants'!$I$4:$L$1002,4,FALSE),""),"")</f>
        <v/>
      </c>
      <c r="AR35" s="3" t="str">
        <f>IF(G35&lt;&gt;"LIBSETS_SETTYPE_BATTLEGROUND",IF(G35&lt;&gt;"LIBSETS_SETTYPE_SPECIAL",IF(AS35&lt;&gt;"",VLOOKUP(AS35,'ESO zone constants'!$D$3:$H$4953,5,FALSE),""),""),"")</f>
        <v/>
      </c>
      <c r="AT35" s="44"/>
      <c r="AU35" s="43" t="str">
        <f>IF(AT35&lt;&gt;"",IF(AT35&lt;&gt;"LIBSETS_DROP_MECHANIC_MONSTER_NAME",VLOOKUP(AT35,'LibSets constants'!$I$4:$L$1002,3,FALSE),""),"")</f>
        <v/>
      </c>
      <c r="AV35" s="43" t="str">
        <f>IF(AT35&lt;&gt;"",IF(AT35&lt;&gt;"LIBSETS_DROP_MECHANIC_MONSTER_NAME",VLOOKUP(AT35,'LibSets constants'!$I$4:$L$1002,4,FALSE),""),"")</f>
        <v/>
      </c>
      <c r="AW35" s="21" t="str">
        <f t="shared" si="1"/>
        <v>[53] = {wayshrines={195,195,195,}, dlcId=DLC_BASE_GAME</v>
      </c>
      <c r="AX35" s="21" t="str">
        <f t="shared" si="2"/>
        <v>, zoneIds={449}, veteran=false</v>
      </c>
      <c r="AY35" s="21" t="str">
        <f t="shared" si="3"/>
        <v>, setType=LIBSETS_SETTYPE_DUNGEON</v>
      </c>
      <c r="AZ35" s="21" t="str">
        <f t="shared" si="4"/>
        <v>},</v>
      </c>
      <c r="BA35" s="21" t="str">
        <f t="shared" si="5"/>
        <v xml:space="preserve"> --The Ice Furnace / Eisschmiede   [Direfrost Keep]</v>
      </c>
    </row>
    <row r="36" spans="1:53" x14ac:dyDescent="0.25">
      <c r="A36" s="5">
        <v>54</v>
      </c>
      <c r="B36" t="s">
        <v>797</v>
      </c>
      <c r="C36" t="s">
        <v>798</v>
      </c>
      <c r="D36" s="3">
        <f t="shared" si="0"/>
        <v>54</v>
      </c>
      <c r="G36" s="8" t="s">
        <v>1592</v>
      </c>
      <c r="I36" t="s">
        <v>97</v>
      </c>
      <c r="J36" t="s">
        <v>97</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constants'!$B$4:$C$1002,2,FALSE),"")</f>
        <v>Included in base game</v>
      </c>
      <c r="V36" s="3" t="str">
        <f>IF(U36&lt;&gt;"",IF(U36&lt;&gt;"LIBSETS_DROP_MECHANIC_MONSTER_NAME",VLOOKUP(U36,'LibSets constants'!$I$4:$L$1002,3,FALSE),""),"")</f>
        <v/>
      </c>
      <c r="W36" s="3" t="str">
        <f>IF(U36&lt;&gt;"",IF(U36&lt;&gt;"LIBSETS_DROP_MECHANIC_MONSTER_NAME",VLOOKUP(U36,'LibSets constants'!$I$4:$L$1002,4,FALSE),""),"")</f>
        <v/>
      </c>
      <c r="X36" s="3">
        <f>IF(G36&lt;&gt;"LIBSETS_SETTYPE_BATTLEGROUND",IF(G36&lt;&gt;"LIBSETS_SETTYPE_SPECIAL",IF(Y36&lt;&gt;"",VLOOKUP(Y36,'ESO zone constants'!$D$3:$H$4953,5,FALSE),""),""),"")</f>
        <v>381</v>
      </c>
      <c r="Y36" t="str">
        <f>IF(AND(O36&lt;&gt;"",NOT(ISERROR(O36))),"",IF(AND(L36&lt;&gt;"",L36&gt;0,NOT(ISERROR(L36))),VLOOKUP(L36,'ESO dumped WayshrineInfo'!$K$3:$N$9999,4,FALSE),""))</f>
        <v>Auridon</v>
      </c>
      <c r="AA36" s="3" t="str">
        <f>IF(Z36&lt;&gt;"",IF(Z36&lt;&gt;"LIBSETS_DROP_MECHANIC_MONSTER_NAME",VLOOKUP(Z36,'LibSets constants'!$I$4:$L$1002,3,FALSE),""),"")</f>
        <v/>
      </c>
      <c r="AB36" s="3" t="str">
        <f>IF(Z36&lt;&gt;"",IF(Z36&lt;&gt;"LIBSETS_DROP_MECHANIC_MONSTER_NAME",VLOOKUP(Z36,'LibSets constants'!$I$4:$L$1002,4,FALSE),""),"")</f>
        <v/>
      </c>
      <c r="AC36" s="3">
        <f>IF(G36&lt;&gt;"LIBSETS_SETTYPE_BATTLEGROUND",IF(G36&lt;&gt;"LIBSETS_SETTYPE_SPECIAL",IF(AD36&lt;&gt;"",VLOOKUP(AD36,'ESO zone constants'!$D$3:$H$4953,5,FALSE),""),""),"")</f>
        <v>41</v>
      </c>
      <c r="AD36" t="str">
        <f>IF(AND(O36&lt;&gt;"",NOT(ISERROR(O36))),"",IF(AND(M36&lt;&gt;"",M36&gt;0,NOT(ISERROR(M36))),VLOOKUP(M36,'ESO dumped WayshrineInfo'!$K$3:$N$9999,4,FALSE),""))</f>
        <v>Stonefalls</v>
      </c>
      <c r="AF36" s="3" t="str">
        <f>IF(AE36&lt;&gt;"",IF(AE36&lt;&gt;"LIBSETS_DROP_MECHANIC_MONSTER_NAME",VLOOKUP(AE36,'LibSets constants'!$I$4:$L$1002,3,FALSE),""),"")</f>
        <v/>
      </c>
      <c r="AG36" s="3" t="str">
        <f>IF(AE36&lt;&gt;"",IF(AE36&lt;&gt;"LIBSETS_DROP_MECHANIC_MONSTER_NAME",VLOOKUP(AE36,'LibSets constants'!$I$4:$L$1002,4,FALSE),""),"")</f>
        <v/>
      </c>
      <c r="AH36" s="3" t="str">
        <f>IF(G36&lt;&gt;"LIBSETS_SETTYPE_BATTLEGROUND",IF(G36&lt;&gt;"LIBSETS_SETTYPE_SPECIAL",IF(AI36&lt;&gt;"",VLOOKUP(AI36,'ESO zone constants'!$D$3:$H$4953,5,FALSE),""),""),"")</f>
        <v/>
      </c>
      <c r="AK36" s="3" t="str">
        <f>IF(AJ36&lt;&gt;"",IF(AJ36&lt;&gt;"LIBSETS_DROP_MECHANIC_MONSTER_NAME",VLOOKUP(AJ36,'LibSets constants'!$I$4:$L$1002,3,FALSE),""),"")</f>
        <v/>
      </c>
      <c r="AL36" s="3" t="str">
        <f>IF(AJ36&lt;&gt;"",IF(AJ36&lt;&gt;"LIBSETS_DROP_MECHANIC_MONSTER_NAME",VLOOKUP(AJ36,'LibSets constants'!$I$4:$L$1002,4,FALSE),""),"")</f>
        <v/>
      </c>
      <c r="AM36" s="3" t="str">
        <f>IF(G36&lt;&gt;"LIBSETS_SETTYPE_BATTLEGROUND",IF(G36&lt;&gt;"LIBSETS_SETTYPE_SPECIAL",IF(AN36&lt;&gt;"",VLOOKUP(AN36,'ESO zone constants'!$D$3:$H$4953,5,FALSE),""),""),"")</f>
        <v/>
      </c>
      <c r="AP36" s="3" t="str">
        <f>IF(AO36&lt;&gt;"",IF(AO36&lt;&gt;"LIBSETS_DROP_MECHANIC_MONSTER_NAME",VLOOKUP(AO36,'LibSets constants'!$I$4:$L$1002,3,FALSE),""),"")</f>
        <v/>
      </c>
      <c r="AQ36" s="3" t="str">
        <f>IF(AO36&lt;&gt;"",IF(AO36&lt;&gt;"LIBSETS_DROP_MECHANIC_MONSTER_NAME",VLOOKUP(AO36,'LibSets constants'!$I$4:$L$1002,4,FALSE),""),"")</f>
        <v/>
      </c>
      <c r="AR36" s="3" t="str">
        <f>IF(G36&lt;&gt;"LIBSETS_SETTYPE_BATTLEGROUND",IF(G36&lt;&gt;"LIBSETS_SETTYPE_SPECIAL",IF(AS36&lt;&gt;"",VLOOKUP(AS36,'ESO zone constants'!$D$3:$H$4953,5,FALSE),""),""),"")</f>
        <v/>
      </c>
      <c r="AU36" s="3" t="str">
        <f>IF(AT36&lt;&gt;"",IF(AT36&lt;&gt;"LIBSETS_DROP_MECHANIC_MONSTER_NAME",VLOOKUP(AT36,'LibSets constants'!$I$4:$L$1002,3,FALSE),""),"")</f>
        <v/>
      </c>
      <c r="AV36" s="3" t="str">
        <f>IF(AT36&lt;&gt;"",IF(AT36&lt;&gt;"LIBSETS_DROP_MECHANIC_MONSTER_NAME",VLOOKUP(AT36,'LibSets constants'!$I$4:$L$1002,4,FALSE),""),"")</f>
        <v/>
      </c>
      <c r="AW36" s="21" t="str">
        <f t="shared" si="1"/>
        <v>[54] = {wayshrines={7,175,77,}, traitsNeeded=2, dlcId=DLC_BASE_GAME</v>
      </c>
      <c r="AX36" s="21" t="str">
        <f t="shared" si="2"/>
        <v>, zoneIds={3,381,41}, veteran=false</v>
      </c>
      <c r="AY36" s="21" t="str">
        <f t="shared" si="3"/>
        <v>, setType=LIBSETS_SETTYPE_CRAFTED</v>
      </c>
      <c r="AZ36" s="21" t="str">
        <f t="shared" si="4"/>
        <v>},</v>
      </c>
      <c r="BA36" s="21" t="str">
        <f t="shared" si="5"/>
        <v xml:space="preserve"> --Ashen Grip / Aschengriff   [Glenumbra, Auridon, Stonefalls]</v>
      </c>
    </row>
    <row r="37" spans="1:53" x14ac:dyDescent="0.25">
      <c r="A37" s="12">
        <v>55</v>
      </c>
      <c r="B37" t="s">
        <v>799</v>
      </c>
      <c r="C37" t="s">
        <v>800</v>
      </c>
      <c r="D37" s="3">
        <f t="shared" si="0"/>
        <v>55</v>
      </c>
      <c r="E37" s="60"/>
      <c r="G37" s="8" t="s">
        <v>1595</v>
      </c>
      <c r="I37" t="s">
        <v>97</v>
      </c>
      <c r="J37" t="s">
        <v>97</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constants'!$B$4:$C$1002,2,FALSE),"")</f>
        <v>Included in base game</v>
      </c>
      <c r="V37" s="43" t="str">
        <f>IF(U37&lt;&gt;"",IF(U37&lt;&gt;"LIBSETS_DROP_MECHANIC_MONSTER_NAME",VLOOKUP(U37,'LibSets constants'!$I$4:$L$1002,3,FALSE),""),"")</f>
        <v/>
      </c>
      <c r="W37" s="3" t="str">
        <f>IF(U37&lt;&gt;"",IF(U37&lt;&gt;"LIBSETS_DROP_MECHANIC_MONSTER_NAME",VLOOKUP(U37,'LibSets constants'!$I$4:$L$1002,4,FALSE),""),"")</f>
        <v/>
      </c>
      <c r="X37" s="3" t="str">
        <f>IF(G37&lt;&gt;"LIBSETS_SETTYPE_BATTLEGROUND",IF(G37&lt;&gt;"LIBSETS_SETTYPE_SPECIAL",IF(Y37&lt;&gt;"",VLOOKUP(Y37,'ESO zone constants'!$D$3:$H$4953,5,FALSE),""),""),"")</f>
        <v/>
      </c>
      <c r="Y37" t="str">
        <f>IF(AND(O37&lt;&gt;"",NOT(ISERROR(O37))),"",IF(AND(L37&lt;&gt;"",L37&gt;0,NOT(ISERROR(L37))),VLOOKUP(L37,'ESO dumped WayshrineInfo'!$K$3:$N$9999,4,FALSE),""))</f>
        <v/>
      </c>
      <c r="AA37" s="3" t="str">
        <f>IF(Z37&lt;&gt;"",IF(Z37&lt;&gt;"LIBSETS_DROP_MECHANIC_MONSTER_NAME",VLOOKUP(Z37,'LibSets constants'!$I$4:$L$1002,3,FALSE),""),"")</f>
        <v/>
      </c>
      <c r="AB37" s="3" t="str">
        <f>IF(Z37&lt;&gt;"",IF(Z37&lt;&gt;"LIBSETS_DROP_MECHANIC_MONSTER_NAME",VLOOKUP(Z37,'LibSets constants'!$I$4:$L$1002,4,FALSE),""),"")</f>
        <v/>
      </c>
      <c r="AC37" s="3" t="str">
        <f>IF(G37&lt;&gt;"LIBSETS_SETTYPE_BATTLEGROUND",IF(G37&lt;&gt;"LIBSETS_SETTYPE_SPECIAL",IF(AD37&lt;&gt;"",VLOOKUP(AD37,'ESO zone constants'!$D$3:$H$4953,5,FALSE),""),""),"")</f>
        <v/>
      </c>
      <c r="AD37" t="str">
        <f>IF(AND(O37&lt;&gt;"",NOT(ISERROR(O37))),"",IF(AND(M37&lt;&gt;"",M37&gt;0,NOT(ISERROR(M37))),VLOOKUP(M37,'ESO dumped WayshrineInfo'!$K$3:$N$9999,4,FALSE),""))</f>
        <v/>
      </c>
      <c r="AF37" s="3" t="str">
        <f>IF(AE37&lt;&gt;"",IF(AE37&lt;&gt;"LIBSETS_DROP_MECHANIC_MONSTER_NAME",VLOOKUP(AE37,'LibSets constants'!$I$4:$L$1002,3,FALSE),""),"")</f>
        <v/>
      </c>
      <c r="AG37" s="3" t="str">
        <f>IF(AE37&lt;&gt;"",IF(AE37&lt;&gt;"LIBSETS_DROP_MECHANIC_MONSTER_NAME",VLOOKUP(AE37,'LibSets constants'!$I$4:$L$1002,4,FALSE),""),"")</f>
        <v/>
      </c>
      <c r="AH37" s="3" t="str">
        <f>IF(G37&lt;&gt;"LIBSETS_SETTYPE_BATTLEGROUND",IF(G37&lt;&gt;"LIBSETS_SETTYPE_SPECIAL",IF(AI37&lt;&gt;"",VLOOKUP(AI37,'ESO zone constants'!$D$3:$H$4953,5,FALSE),""),""),"")</f>
        <v/>
      </c>
      <c r="AK37" s="3" t="str">
        <f>IF(AJ37&lt;&gt;"",IF(AJ37&lt;&gt;"LIBSETS_DROP_MECHANIC_MONSTER_NAME",VLOOKUP(AJ37,'LibSets constants'!$I$4:$L$1002,3,FALSE),""),"")</f>
        <v/>
      </c>
      <c r="AL37" s="3" t="str">
        <f>IF(AJ37&lt;&gt;"",IF(AJ37&lt;&gt;"LIBSETS_DROP_MECHANIC_MONSTER_NAME",VLOOKUP(AJ37,'LibSets constants'!$I$4:$L$1002,4,FALSE),""),"")</f>
        <v/>
      </c>
      <c r="AM37" s="3" t="str">
        <f>IF(G37&lt;&gt;"LIBSETS_SETTYPE_BATTLEGROUND",IF(G37&lt;&gt;"LIBSETS_SETTYPE_SPECIAL",IF(AN37&lt;&gt;"",VLOOKUP(AN37,'ESO zone constants'!$D$3:$H$4953,5,FALSE),""),""),"")</f>
        <v/>
      </c>
      <c r="AP37" s="3" t="str">
        <f>IF(AO37&lt;&gt;"",IF(AO37&lt;&gt;"LIBSETS_DROP_MECHANIC_MONSTER_NAME",VLOOKUP(AO37,'LibSets constants'!$I$4:$L$1002,3,FALSE),""),"")</f>
        <v/>
      </c>
      <c r="AQ37" s="3" t="str">
        <f>IF(AO37&lt;&gt;"",IF(AO37&lt;&gt;"LIBSETS_DROP_MECHANIC_MONSTER_NAME",VLOOKUP(AO37,'LibSets constants'!$I$4:$L$1002,4,FALSE),""),"")</f>
        <v/>
      </c>
      <c r="AR37" s="3" t="str">
        <f>IF(G37&lt;&gt;"LIBSETS_SETTYPE_BATTLEGROUND",IF(G37&lt;&gt;"LIBSETS_SETTYPE_SPECIAL",IF(AS37&lt;&gt;"",VLOOKUP(AS37,'ESO zone constants'!$D$3:$H$4953,5,FALSE),""),""),"")</f>
        <v/>
      </c>
      <c r="AU37" s="3" t="str">
        <f>IF(AT37&lt;&gt;"",IF(AT37&lt;&gt;"LIBSETS_DROP_MECHANIC_MONSTER_NAME",VLOOKUP(AT37,'LibSets constants'!$I$4:$L$1002,3,FALSE),""),"")</f>
        <v/>
      </c>
      <c r="AV37" s="3" t="str">
        <f>IF(AT37&lt;&gt;"",IF(AT37&lt;&gt;"LIBSETS_DROP_MECHANIC_MONSTER_NAME",VLOOKUP(AT37,'LibSets constants'!$I$4:$L$1002,4,FALSE),""),"")</f>
        <v/>
      </c>
      <c r="AW37" s="21" t="str">
        <f t="shared" si="1"/>
        <v>[55] = {wayshrines={193,193,193,}, dlcId=DLC_BASE_GAME</v>
      </c>
      <c r="AX37" s="21" t="str">
        <f t="shared" si="2"/>
        <v>, zoneIds={144}, veteran=false</v>
      </c>
      <c r="AY37" s="21" t="str">
        <f t="shared" si="3"/>
        <v>, setType=LIBSETS_SETTYPE_DUNGEON</v>
      </c>
      <c r="AZ37" s="21" t="str">
        <f t="shared" si="4"/>
        <v>},</v>
      </c>
      <c r="BA37" s="21" t="str">
        <f t="shared" si="5"/>
        <v xml:space="preserve"> --Prayer Shawl / Gebetstuch   [Spindleclutch I]</v>
      </c>
    </row>
    <row r="38" spans="1:53" x14ac:dyDescent="0.25">
      <c r="A38" s="12">
        <v>56</v>
      </c>
      <c r="B38" t="s">
        <v>801</v>
      </c>
      <c r="C38" t="s">
        <v>802</v>
      </c>
      <c r="D38" s="3">
        <f t="shared" si="0"/>
        <v>56</v>
      </c>
      <c r="E38" s="60"/>
      <c r="G38" s="8" t="s">
        <v>1598</v>
      </c>
      <c r="I38" t="s">
        <v>97</v>
      </c>
      <c r="J38" t="s">
        <v>97</v>
      </c>
      <c r="K38">
        <v>-1</v>
      </c>
      <c r="L38">
        <v>-1</v>
      </c>
      <c r="M38">
        <v>-1</v>
      </c>
      <c r="N38">
        <v>0</v>
      </c>
      <c r="O38" s="66" t="s">
        <v>116</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constants'!$B$4:$C$1002,2,FALSE),"")</f>
        <v>Included in base game</v>
      </c>
      <c r="U38" s="33" t="s">
        <v>1684</v>
      </c>
      <c r="V38" s="43" t="str">
        <f>IF(U38&lt;&gt;"",IF(U38&lt;&gt;"LIBSETS_DROP_MECHANIC_MONSTER_NAME",VLOOKUP(U38,'LibSets constants'!$I$4:$L$1002,3,FALSE),""),"")</f>
        <v>Delve bosses have a chance to drop a waist or feet.</v>
      </c>
      <c r="W38" s="43" t="str">
        <f>IF(U38&lt;&gt;"",IF(U38&lt;&gt;"LIBSETS_DROP_MECHANIC_MONSTER_NAME",VLOOKUP(U38,'LibSets constants'!$I$4:$L$1002,4,FALSE),""),"")</f>
        <v>Bosse in Gewölben haben die Chance, eine Taille oder Füße fallen zu lassen.</v>
      </c>
      <c r="X38" s="3" t="str">
        <f>IF(G38&lt;&gt;"LIBSETS_SETTYPE_BATTLEGROUND",IF(G38&lt;&gt;"LIBSETS_SETTYPE_SPECIAL",IF(Y38&lt;&gt;"",VLOOKUP(Y38,'ESO zone constants'!$D$3:$H$4953,5,FALSE),""),""),"")</f>
        <v/>
      </c>
      <c r="Y38" t="str">
        <f>IF(AND(O38&lt;&gt;"",NOT(ISERROR(O38))),"",IF(AND(L38&lt;&gt;"",L38&gt;0,NOT(ISERROR(L38))),VLOOKUP(L38,'ESO dumped WayshrineInfo'!$K$3:$N$9999,4,FALSE),""))</f>
        <v/>
      </c>
      <c r="Z38" s="44" t="s">
        <v>1685</v>
      </c>
      <c r="AA38" s="43" t="str">
        <f>IF(Z38&lt;&gt;"",IF(Z38&lt;&gt;"LIBSETS_DROP_MECHANIC_MONSTER_NAME",VLOOKUP(Z38,'LibSets constants'!$I$4:$L$1002,3,FALSE),""),"")</f>
        <v>Overland group bosses have a 100% chance to drop head, chest, legs, or weapon.</v>
      </c>
      <c r="AB38" s="43" t="str">
        <f>IF(Z38&lt;&gt;"",IF(Z38&lt;&gt;"LIBSETS_DROP_MECHANIC_MONSTER_NAME",VLOOKUP(Z38,'LibSets constants'!$I$4:$L$1002,4,FALSE),""),"")</f>
        <v>Überland Gruppenbosse haben eine Chance von 100%, Kopf, Brust, Beine oder Waffen fallen zu lassen.</v>
      </c>
      <c r="AC38" s="3" t="str">
        <f>IF(G38&lt;&gt;"LIBSETS_SETTYPE_BATTLEGROUND",IF(G38&lt;&gt;"LIBSETS_SETTYPE_SPECIAL",IF(AD38&lt;&gt;"",VLOOKUP(AD38,'ESO zone constants'!$D$3:$H$4953,5,FALSE),""),""),"")</f>
        <v/>
      </c>
      <c r="AD38" t="str">
        <f>IF(AND(O38&lt;&gt;"",NOT(ISERROR(O38))),"",IF(AND(M38&lt;&gt;"",M38&gt;0,NOT(ISERROR(M38))),VLOOKUP(M38,'ESO dumped WayshrineInfo'!$K$3:$N$9999,4,FALSE),""))</f>
        <v/>
      </c>
      <c r="AE38" s="44" t="s">
        <v>1686</v>
      </c>
      <c r="AF38" s="43" t="str">
        <f>IF(AE38&lt;&gt;"",IF(AE38&lt;&gt;"LIBSETS_DROP_MECHANIC_MONSTER_NAME",VLOOKUP(AE38,'LibSets constants'!$I$4:$L$1002,3,FALSE),""),"")</f>
        <v>Public dungeon bosses have a chance to drop a shoulder, hand, or weapon.</v>
      </c>
      <c r="AG38" s="43" t="str">
        <f>IF(AE38&lt;&gt;"",IF(AE38&lt;&gt;"LIBSETS_DROP_MECHANIC_MONSTER_NAME",VLOOKUP(AE38,'LibSets constants'!$I$4:$L$1002,4,FALSE),""),"")</f>
        <v>Öffentliche Dungeon-Bosse haben die Möglichkeit, eine Schulter, Handschuhe oder eine Waffe fallen zu lassen.</v>
      </c>
      <c r="AH38" s="3" t="str">
        <f>IF(G38&lt;&gt;"LIBSETS_SETTYPE_BATTLEGROUND",IF(G38&lt;&gt;"LIBSETS_SETTYPE_SPECIAL",IF(AI38&lt;&gt;"",VLOOKUP(AI38,'ESO zone constants'!$D$3:$H$4953,5,FALSE),""),""),"")</f>
        <v/>
      </c>
      <c r="AJ38" s="44" t="s">
        <v>1687</v>
      </c>
      <c r="AK38" s="43" t="str">
        <f>IF(AJ38&lt;&gt;"",IF(AJ38&lt;&gt;"LIBSETS_DROP_MECHANIC_MONSTER_NAME",VLOOKUP(AJ38,'LibSets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43" t="str">
        <f>IF(AJ38&lt;&gt;"",IF(AJ38&lt;&gt;"LIBSETS_DROP_MECHANIC_MONSTER_NAME",VLOOKUP(AJ38,'LibSets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constants'!$D$3:$H$4953,5,FALSE),""),""),"")</f>
        <v/>
      </c>
      <c r="AO38" s="44"/>
      <c r="AP38" s="43" t="str">
        <f>IF(AO38&lt;&gt;"",IF(AO38&lt;&gt;"LIBSETS_DROP_MECHANIC_MONSTER_NAME",VLOOKUP(AO38,'LibSets constants'!$I$4:$L$1002,3,FALSE),""),"")</f>
        <v/>
      </c>
      <c r="AQ38" s="43" t="str">
        <f>IF(AO38&lt;&gt;"",IF(AO38&lt;&gt;"LIBSETS_DROP_MECHANIC_MONSTER_NAME",VLOOKUP(AO38,'LibSets constants'!$I$4:$L$1002,4,FALSE),""),"")</f>
        <v/>
      </c>
      <c r="AR38" s="3" t="str">
        <f>IF(G38&lt;&gt;"LIBSETS_SETTYPE_BATTLEGROUND",IF(G38&lt;&gt;"LIBSETS_SETTYPE_SPECIAL",IF(AS38&lt;&gt;"",VLOOKUP(AS38,'ESO zone constants'!$D$3:$H$4953,5,FALSE),""),""),"")</f>
        <v/>
      </c>
      <c r="AT38" s="44"/>
      <c r="AU38" s="43" t="str">
        <f>IF(AT38&lt;&gt;"",IF(AT38&lt;&gt;"LIBSETS_DROP_MECHANIC_MONSTER_NAME",VLOOKUP(AT38,'LibSets constants'!$I$4:$L$1002,3,FALSE),""),"")</f>
        <v/>
      </c>
      <c r="AV38" s="43" t="str">
        <f>IF(AT38&lt;&gt;"",IF(AT38&lt;&gt;"LIBSETS_DROP_MECHANIC_MONSTER_NAME",VLOOKUP(AT38,'LibSets constants'!$I$4:$L$1002,4,FALSE),""),"")</f>
        <v/>
      </c>
      <c r="AW38" s="21" t="str">
        <f t="shared" si="1"/>
        <v>[56] = {wayshrines={-1,-1,-1,}, dlcId=DLC_BASE_GAME</v>
      </c>
      <c r="AX38" s="21" t="str">
        <f t="shared" si="2"/>
        <v>, zoneIds={101}, veteran=false</v>
      </c>
      <c r="AY38" s="21" t="str">
        <f t="shared" si="3"/>
        <v>, setType=LIBSETS_SETTYPE_OVERLAND</v>
      </c>
      <c r="AZ38" s="21" t="str">
        <f t="shared" si="4"/>
        <v>, dropMechanic={LIBSETS_DROP_MECHANIC_OVERLAND_BOSS_DELVE,LIBSETS_DROP_MECHANIC_OVERLAND_WORLDBOSS,LIBSETS_DROP_MECHANIC_OVERLAND_BOSS_PUBLIC_DUNGEON,LIBSETS_DROP_MECHANIC_OVERLAND_CHEST}},</v>
      </c>
      <c r="BA38" s="21" t="str">
        <f t="shared" si="5"/>
        <v xml:space="preserve"> --Stendarr's Embrace / Stendarrs Umarmung   [Eastmarch]</v>
      </c>
    </row>
    <row r="39" spans="1:53" x14ac:dyDescent="0.25">
      <c r="A39" s="12">
        <v>57</v>
      </c>
      <c r="B39" t="s">
        <v>803</v>
      </c>
      <c r="C39" t="s">
        <v>804</v>
      </c>
      <c r="D39" s="3">
        <f t="shared" si="0"/>
        <v>57</v>
      </c>
      <c r="E39" s="60"/>
      <c r="G39" s="8" t="s">
        <v>1598</v>
      </c>
      <c r="I39" t="s">
        <v>97</v>
      </c>
      <c r="J39" t="s">
        <v>97</v>
      </c>
      <c r="K39">
        <v>-1</v>
      </c>
      <c r="L39">
        <v>-1</v>
      </c>
      <c r="M39">
        <v>-1</v>
      </c>
      <c r="N39">
        <v>0</v>
      </c>
      <c r="O39" s="66" t="s">
        <v>272</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constants'!$B$4:$C$1002,2,FALSE),"")</f>
        <v>Included in base game</v>
      </c>
      <c r="U39" s="33" t="s">
        <v>1684</v>
      </c>
      <c r="V39" s="43" t="str">
        <f>IF(U39&lt;&gt;"",IF(U39&lt;&gt;"LIBSETS_DROP_MECHANIC_MONSTER_NAME",VLOOKUP(U39,'LibSets constants'!$I$4:$L$1002,3,FALSE),""),"")</f>
        <v>Delve bosses have a chance to drop a waist or feet.</v>
      </c>
      <c r="W39" s="43" t="str">
        <f>IF(U39&lt;&gt;"",IF(U39&lt;&gt;"LIBSETS_DROP_MECHANIC_MONSTER_NAME",VLOOKUP(U39,'LibSets constants'!$I$4:$L$1002,4,FALSE),""),"")</f>
        <v>Bosse in Gewölben haben die Chance, eine Taille oder Füße fallen zu lassen.</v>
      </c>
      <c r="X39" s="3" t="str">
        <f>IF(G39&lt;&gt;"LIBSETS_SETTYPE_BATTLEGROUND",IF(G39&lt;&gt;"LIBSETS_SETTYPE_SPECIAL",IF(Y39&lt;&gt;"",VLOOKUP(Y39,'ESO zone constants'!$D$3:$H$4953,5,FALSE),""),""),"")</f>
        <v/>
      </c>
      <c r="Y39" t="str">
        <f>IF(AND(O39&lt;&gt;"",NOT(ISERROR(O39))),"",IF(AND(L39&lt;&gt;"",L39&gt;0,NOT(ISERROR(L39))),VLOOKUP(L39,'ESO dumped WayshrineInfo'!$K$3:$N$9999,4,FALSE),""))</f>
        <v/>
      </c>
      <c r="Z39" s="44" t="s">
        <v>1685</v>
      </c>
      <c r="AA39" s="43" t="str">
        <f>IF(Z39&lt;&gt;"",IF(Z39&lt;&gt;"LIBSETS_DROP_MECHANIC_MONSTER_NAME",VLOOKUP(Z39,'LibSets constants'!$I$4:$L$1002,3,FALSE),""),"")</f>
        <v>Overland group bosses have a 100% chance to drop head, chest, legs, or weapon.</v>
      </c>
      <c r="AB39" s="43" t="str">
        <f>IF(Z39&lt;&gt;"",IF(Z39&lt;&gt;"LIBSETS_DROP_MECHANIC_MONSTER_NAME",VLOOKUP(Z39,'LibSets constants'!$I$4:$L$1002,4,FALSE),""),"")</f>
        <v>Überland Gruppenbosse haben eine Chance von 100%, Kopf, Brust, Beine oder Waffen fallen zu lassen.</v>
      </c>
      <c r="AC39" s="3" t="str">
        <f>IF(G39&lt;&gt;"LIBSETS_SETTYPE_BATTLEGROUND",IF(G39&lt;&gt;"LIBSETS_SETTYPE_SPECIAL",IF(AD39&lt;&gt;"",VLOOKUP(AD39,'ESO zone constants'!$D$3:$H$4953,5,FALSE),""),""),"")</f>
        <v/>
      </c>
      <c r="AD39" t="str">
        <f>IF(AND(O39&lt;&gt;"",NOT(ISERROR(O39))),"",IF(AND(M39&lt;&gt;"",M39&gt;0,NOT(ISERROR(M39))),VLOOKUP(M39,'ESO dumped WayshrineInfo'!$K$3:$N$9999,4,FALSE),""))</f>
        <v/>
      </c>
      <c r="AE39" s="44" t="s">
        <v>1686</v>
      </c>
      <c r="AF39" s="43" t="str">
        <f>IF(AE39&lt;&gt;"",IF(AE39&lt;&gt;"LIBSETS_DROP_MECHANIC_MONSTER_NAME",VLOOKUP(AE39,'LibSets constants'!$I$4:$L$1002,3,FALSE),""),"")</f>
        <v>Public dungeon bosses have a chance to drop a shoulder, hand, or weapon.</v>
      </c>
      <c r="AG39" s="43" t="str">
        <f>IF(AE39&lt;&gt;"",IF(AE39&lt;&gt;"LIBSETS_DROP_MECHANIC_MONSTER_NAME",VLOOKUP(AE39,'LibSets constants'!$I$4:$L$1002,4,FALSE),""),"")</f>
        <v>Öffentliche Dungeon-Bosse haben die Möglichkeit, eine Schulter, Handschuhe oder eine Waffe fallen zu lassen.</v>
      </c>
      <c r="AH39" s="3" t="str">
        <f>IF(G39&lt;&gt;"LIBSETS_SETTYPE_BATTLEGROUND",IF(G39&lt;&gt;"LIBSETS_SETTYPE_SPECIAL",IF(AI39&lt;&gt;"",VLOOKUP(AI39,'ESO zone constants'!$D$3:$H$4953,5,FALSE),""),""),"")</f>
        <v/>
      </c>
      <c r="AJ39" s="44" t="s">
        <v>1687</v>
      </c>
      <c r="AK39" s="43" t="str">
        <f>IF(AJ39&lt;&gt;"",IF(AJ39&lt;&gt;"LIBSETS_DROP_MECHANIC_MONSTER_NAME",VLOOKUP(AJ39,'LibSets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43" t="str">
        <f>IF(AJ39&lt;&gt;"",IF(AJ39&lt;&gt;"LIBSETS_DROP_MECHANIC_MONSTER_NAME",VLOOKUP(AJ39,'LibSets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constants'!$D$3:$H$4953,5,FALSE),""),""),"")</f>
        <v/>
      </c>
      <c r="AO39" s="44"/>
      <c r="AP39" s="43" t="str">
        <f>IF(AO39&lt;&gt;"",IF(AO39&lt;&gt;"LIBSETS_DROP_MECHANIC_MONSTER_NAME",VLOOKUP(AO39,'LibSets constants'!$I$4:$L$1002,3,FALSE),""),"")</f>
        <v/>
      </c>
      <c r="AQ39" s="43" t="str">
        <f>IF(AO39&lt;&gt;"",IF(AO39&lt;&gt;"LIBSETS_DROP_MECHANIC_MONSTER_NAME",VLOOKUP(AO39,'LibSets constants'!$I$4:$L$1002,4,FALSE),""),"")</f>
        <v/>
      </c>
      <c r="AR39" s="3" t="str">
        <f>IF(G39&lt;&gt;"LIBSETS_SETTYPE_BATTLEGROUND",IF(G39&lt;&gt;"LIBSETS_SETTYPE_SPECIAL",IF(AS39&lt;&gt;"",VLOOKUP(AS39,'ESO zone constants'!$D$3:$H$4953,5,FALSE),""),""),"")</f>
        <v/>
      </c>
      <c r="AT39" s="44"/>
      <c r="AU39" s="43" t="str">
        <f>IF(AT39&lt;&gt;"",IF(AT39&lt;&gt;"LIBSETS_DROP_MECHANIC_MONSTER_NAME",VLOOKUP(AT39,'LibSets constants'!$I$4:$L$1002,3,FALSE),""),"")</f>
        <v/>
      </c>
      <c r="AV39" s="43" t="str">
        <f>IF(AT39&lt;&gt;"",IF(AT39&lt;&gt;"LIBSETS_DROP_MECHANIC_MONSTER_NAME",VLOOKUP(AT39,'LibSets constants'!$I$4:$L$1002,4,FALSE),""),"")</f>
        <v/>
      </c>
      <c r="AW39" s="21" t="str">
        <f t="shared" si="1"/>
        <v>[57] = {wayshrines={-1,-1,-1,}, dlcId=DLC_BASE_GAME</v>
      </c>
      <c r="AX39" s="21" t="str">
        <f t="shared" si="2"/>
        <v>, zoneIds={383}, veteran=false</v>
      </c>
      <c r="AY39" s="21" t="str">
        <f t="shared" si="3"/>
        <v>, setType=LIBSETS_SETTYPE_OVERLAND</v>
      </c>
      <c r="AZ39" s="21" t="str">
        <f t="shared" si="4"/>
        <v>, dropMechanic={LIBSETS_DROP_MECHANIC_OVERLAND_BOSS_DELVE,LIBSETS_DROP_MECHANIC_OVERLAND_WORLDBOSS,LIBSETS_DROP_MECHANIC_OVERLAND_BOSS_PUBLIC_DUNGEON,LIBSETS_DROP_MECHANIC_OVERLAND_CHEST}},</v>
      </c>
      <c r="BA39" s="21" t="str">
        <f t="shared" si="5"/>
        <v xml:space="preserve"> --Syrabane's Grip / Syrabanns Griff   [Grahtwood]</v>
      </c>
    </row>
    <row r="40" spans="1:53" x14ac:dyDescent="0.25">
      <c r="A40" s="12">
        <v>58</v>
      </c>
      <c r="B40" t="s">
        <v>805</v>
      </c>
      <c r="C40" t="s">
        <v>806</v>
      </c>
      <c r="D40" s="3">
        <f t="shared" si="0"/>
        <v>58</v>
      </c>
      <c r="E40" s="60"/>
      <c r="G40" s="8" t="s">
        <v>1598</v>
      </c>
      <c r="I40" t="s">
        <v>97</v>
      </c>
      <c r="J40" t="s">
        <v>97</v>
      </c>
      <c r="K40">
        <v>-1</v>
      </c>
      <c r="L40">
        <v>-1</v>
      </c>
      <c r="M40">
        <v>-1</v>
      </c>
      <c r="N40">
        <v>0</v>
      </c>
      <c r="O40" s="66" t="s">
        <v>109</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constants'!$B$4:$C$1002,2,FALSE),"")</f>
        <v>Included in base game</v>
      </c>
      <c r="U40" s="33" t="s">
        <v>1684</v>
      </c>
      <c r="V40" s="43" t="str">
        <f>IF(U40&lt;&gt;"",IF(U40&lt;&gt;"LIBSETS_DROP_MECHANIC_MONSTER_NAME",VLOOKUP(U40,'LibSets constants'!$I$4:$L$1002,3,FALSE),""),"")</f>
        <v>Delve bosses have a chance to drop a waist or feet.</v>
      </c>
      <c r="W40" s="3" t="str">
        <f>IF(U40&lt;&gt;"",IF(U40&lt;&gt;"LIBSETS_DROP_MECHANIC_MONSTER_NAME",VLOOKUP(U40,'LibSets constants'!$I$4:$L$1002,4,FALSE),""),"")</f>
        <v>Bosse in Gewölben haben die Chance, eine Taille oder Füße fallen zu lassen.</v>
      </c>
      <c r="X40" s="3" t="str">
        <f>IF(G40&lt;&gt;"LIBSETS_SETTYPE_BATTLEGROUND",IF(G40&lt;&gt;"LIBSETS_SETTYPE_SPECIAL",IF(Y40&lt;&gt;"",VLOOKUP(Y40,'ESO zone constants'!$D$3:$H$4953,5,FALSE),""),""),"")</f>
        <v/>
      </c>
      <c r="Y40" t="str">
        <f>IF(AND(O40&lt;&gt;"",NOT(ISERROR(O40))),"",IF(AND(L40&lt;&gt;"",L40&gt;0,NOT(ISERROR(L40))),VLOOKUP(L40,'ESO dumped WayshrineInfo'!$K$3:$N$9999,4,FALSE),""))</f>
        <v/>
      </c>
      <c r="Z40" s="44" t="s">
        <v>1685</v>
      </c>
      <c r="AA40" s="43" t="str">
        <f>IF(Z40&lt;&gt;"",IF(Z40&lt;&gt;"LIBSETS_DROP_MECHANIC_MONSTER_NAME",VLOOKUP(Z40,'LibSets constants'!$I$4:$L$1002,3,FALSE),""),"")</f>
        <v>Overland group bosses have a 100% chance to drop head, chest, legs, or weapon.</v>
      </c>
      <c r="AB40" s="43" t="str">
        <f>IF(Z40&lt;&gt;"",IF(Z40&lt;&gt;"LIBSETS_DROP_MECHANIC_MONSTER_NAME",VLOOKUP(Z40,'LibSets constants'!$I$4:$L$1002,4,FALSE),""),"")</f>
        <v>Überland Gruppenbosse haben eine Chance von 100%, Kopf, Brust, Beine oder Waffen fallen zu lassen.</v>
      </c>
      <c r="AC40" s="3" t="str">
        <f>IF(G40&lt;&gt;"LIBSETS_SETTYPE_BATTLEGROUND",IF(G40&lt;&gt;"LIBSETS_SETTYPE_SPECIAL",IF(AD40&lt;&gt;"",VLOOKUP(AD40,'ESO zone constants'!$D$3:$H$4953,5,FALSE),""),""),"")</f>
        <v/>
      </c>
      <c r="AD40" t="str">
        <f>IF(AND(O40&lt;&gt;"",NOT(ISERROR(O40))),"",IF(AND(M40&lt;&gt;"",M40&gt;0,NOT(ISERROR(M40))),VLOOKUP(M40,'ESO dumped WayshrineInfo'!$K$3:$N$9999,4,FALSE),""))</f>
        <v/>
      </c>
      <c r="AE40" s="44" t="s">
        <v>1686</v>
      </c>
      <c r="AF40" s="43" t="str">
        <f>IF(AE40&lt;&gt;"",IF(AE40&lt;&gt;"LIBSETS_DROP_MECHANIC_MONSTER_NAME",VLOOKUP(AE40,'LibSets constants'!$I$4:$L$1002,3,FALSE),""),"")</f>
        <v>Public dungeon bosses have a chance to drop a shoulder, hand, or weapon.</v>
      </c>
      <c r="AG40" s="43" t="str">
        <f>IF(AE40&lt;&gt;"",IF(AE40&lt;&gt;"LIBSETS_DROP_MECHANIC_MONSTER_NAME",VLOOKUP(AE40,'LibSets constants'!$I$4:$L$1002,4,FALSE),""),"")</f>
        <v>Öffentliche Dungeon-Bosse haben die Möglichkeit, eine Schulter, Handschuhe oder eine Waffe fallen zu lassen.</v>
      </c>
      <c r="AH40" s="3" t="str">
        <f>IF(G40&lt;&gt;"LIBSETS_SETTYPE_BATTLEGROUND",IF(G40&lt;&gt;"LIBSETS_SETTYPE_SPECIAL",IF(AI40&lt;&gt;"",VLOOKUP(AI40,'ESO zone constants'!$D$3:$H$4953,5,FALSE),""),""),"")</f>
        <v/>
      </c>
      <c r="AJ40" s="44" t="s">
        <v>1687</v>
      </c>
      <c r="AK40" s="43" t="str">
        <f>IF(AJ40&lt;&gt;"",IF(AJ40&lt;&gt;"LIBSETS_DROP_MECHANIC_MONSTER_NAME",VLOOKUP(AJ40,'LibSets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43" t="str">
        <f>IF(AJ40&lt;&gt;"",IF(AJ40&lt;&gt;"LIBSETS_DROP_MECHANIC_MONSTER_NAME",VLOOKUP(AJ40,'LibSets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constants'!$D$3:$H$4953,5,FALSE),""),""),"")</f>
        <v/>
      </c>
      <c r="AO40" s="44"/>
      <c r="AP40" s="43" t="str">
        <f>IF(AO40&lt;&gt;"",IF(AO40&lt;&gt;"LIBSETS_DROP_MECHANIC_MONSTER_NAME",VLOOKUP(AO40,'LibSets constants'!$I$4:$L$1002,3,FALSE),""),"")</f>
        <v/>
      </c>
      <c r="AQ40" s="43" t="str">
        <f>IF(AO40&lt;&gt;"",IF(AO40&lt;&gt;"LIBSETS_DROP_MECHANIC_MONSTER_NAME",VLOOKUP(AO40,'LibSets constants'!$I$4:$L$1002,4,FALSE),""),"")</f>
        <v/>
      </c>
      <c r="AR40" s="3" t="str">
        <f>IF(G40&lt;&gt;"LIBSETS_SETTYPE_BATTLEGROUND",IF(G40&lt;&gt;"LIBSETS_SETTYPE_SPECIAL",IF(AS40&lt;&gt;"",VLOOKUP(AS40,'ESO zone constants'!$D$3:$H$4953,5,FALSE),""),""),"")</f>
        <v/>
      </c>
      <c r="AT40" s="44"/>
      <c r="AU40" s="43" t="str">
        <f>IF(AT40&lt;&gt;"",IF(AT40&lt;&gt;"LIBSETS_DROP_MECHANIC_MONSTER_NAME",VLOOKUP(AT40,'LibSets constants'!$I$4:$L$1002,3,FALSE),""),"")</f>
        <v/>
      </c>
      <c r="AV40" s="43" t="str">
        <f>IF(AT40&lt;&gt;"",IF(AT40&lt;&gt;"LIBSETS_DROP_MECHANIC_MONSTER_NAME",VLOOKUP(AT40,'LibSets constants'!$I$4:$L$1002,4,FALSE),""),"")</f>
        <v/>
      </c>
      <c r="AW40" s="21" t="str">
        <f t="shared" si="1"/>
        <v>[58] = {wayshrines={-1,-1,-1,}, dlcId=DLC_BASE_GAME</v>
      </c>
      <c r="AX40" s="21" t="str">
        <f t="shared" si="2"/>
        <v>, zoneIds={3}, veteran=false</v>
      </c>
      <c r="AY40" s="21" t="str">
        <f t="shared" si="3"/>
        <v>, setType=LIBSETS_SETTYPE_OVERLAND</v>
      </c>
      <c r="AZ40" s="21" t="str">
        <f t="shared" si="4"/>
        <v>, dropMechanic={LIBSETS_DROP_MECHANIC_OVERLAND_BOSS_DELVE,LIBSETS_DROP_MECHANIC_OVERLAND_WORLDBOSS,LIBSETS_DROP_MECHANIC_OVERLAND_BOSS_PUBLIC_DUNGEON,LIBSETS_DROP_MECHANIC_OVERLAND_CHEST}},</v>
      </c>
      <c r="BA40" s="21" t="str">
        <f t="shared" si="5"/>
        <v xml:space="preserve"> --Hide of the Werewolf / Fell des Werwolfs   [Glenumbra]</v>
      </c>
    </row>
    <row r="41" spans="1:53" x14ac:dyDescent="0.25">
      <c r="A41" s="12">
        <v>59</v>
      </c>
      <c r="B41" t="s">
        <v>807</v>
      </c>
      <c r="C41" t="s">
        <v>808</v>
      </c>
      <c r="D41" s="3">
        <f t="shared" si="0"/>
        <v>59</v>
      </c>
      <c r="E41" s="60"/>
      <c r="G41" s="8" t="s">
        <v>1593</v>
      </c>
      <c r="I41" t="s">
        <v>97</v>
      </c>
      <c r="J41" t="s">
        <v>97</v>
      </c>
      <c r="K41">
        <v>-1</v>
      </c>
      <c r="L41">
        <v>-1</v>
      </c>
      <c r="M41">
        <v>-1</v>
      </c>
      <c r="N41">
        <v>0</v>
      </c>
      <c r="O41" s="66" t="s">
        <v>131</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constants'!$B$4:$C$1002,2,FALSE),"")</f>
        <v>Included in base game</v>
      </c>
      <c r="U41" s="33" t="s">
        <v>1665</v>
      </c>
      <c r="V41" s="3" t="str">
        <f>IF(U41&lt;&gt;"",IF(U41&lt;&gt;"LIBSETS_DROP_MECHANIC_MONSTER_NAME",VLOOKUP(U41,'LibSets constants'!$I$4:$L$1002,3,FALSE),""),"")</f>
        <v>Rewards for the worthy (Cyrodiil/Battleground mail)</v>
      </c>
      <c r="W41" s="3" t="str">
        <f>IF(U41&lt;&gt;"",IF(U41&lt;&gt;"LIBSETS_DROP_MECHANIC_MONSTER_NAME",VLOOKUP(U41,'LibSets constants'!$I$4:$L$1002,4,FALSE),""),"")</f>
        <v>Gerechter Lohn (Cyrodiil/Schlachtfeld Mail)</v>
      </c>
      <c r="X41" s="3" t="str">
        <f>IF(G41&lt;&gt;"LIBSETS_SETTYPE_BATTLEGROUND",IF(G41&lt;&gt;"LIBSETS_SETTYPE_SPECIAL",IF(Y41&lt;&gt;"",VLOOKUP(Y41,'ESO zone constants'!$D$3:$H$4953,5,FALSE),""),""),"")</f>
        <v/>
      </c>
      <c r="Y41" t="str">
        <f>IF(AND(O41&lt;&gt;"",NOT(ISERROR(O41))),"",IF(AND(L41&lt;&gt;"",L41&gt;0,NOT(ISERROR(L41))),VLOOKUP(L41,'ESO dumped WayshrineInfo'!$K$3:$N$9999,4,FALSE),""))</f>
        <v/>
      </c>
      <c r="Z41" s="33" t="s">
        <v>1656</v>
      </c>
      <c r="AA41" s="3" t="str">
        <f>IF(Z41&lt;&gt;"",IF(Z41&lt;&gt;"LIBSETS_DROP_MECHANIC_MONSTER_NAME",VLOOKUP(Z41,'LibSets constants'!$I$4:$L$1002,3,FALSE),""),"")</f>
        <v>City Bruma (quartermaster)</v>
      </c>
      <c r="AB41" s="3" t="str">
        <f>IF(Z41&lt;&gt;"",IF(Z41&lt;&gt;"LIBSETS_DROP_MECHANIC_MONSTER_NAME",VLOOKUP(Z41,'LibSets constants'!$I$4:$L$1002,4,FALSE),""),"")</f>
        <v>Stadt Bruma (Quartiermeister)</v>
      </c>
      <c r="AC41" s="3" t="str">
        <f>IF(G41&lt;&gt;"LIBSETS_SETTYPE_BATTLEGROUND",IF(G41&lt;&gt;"LIBSETS_SETTYPE_SPECIAL",IF(AD41&lt;&gt;"",VLOOKUP(AD41,'ESO zone constants'!$D$3:$H$4953,5,FALSE),""),""),"")</f>
        <v/>
      </c>
      <c r="AD41" t="str">
        <f>IF(AND(O41&lt;&gt;"",NOT(ISERROR(O41))),"",IF(AND(M41&lt;&gt;"",M41&gt;0,NOT(ISERROR(M41))),VLOOKUP(M41,'ESO dumped WayshrineInfo'!$K$3:$N$9999,4,FALSE),""))</f>
        <v/>
      </c>
      <c r="AF41" s="3" t="str">
        <f>IF(AE41&lt;&gt;"",IF(AE41&lt;&gt;"LIBSETS_DROP_MECHANIC_MONSTER_NAME",VLOOKUP(AE41,'LibSets constants'!$I$4:$L$1002,3,FALSE),""),"")</f>
        <v/>
      </c>
      <c r="AG41" s="3" t="str">
        <f>IF(AE41&lt;&gt;"",IF(AE41&lt;&gt;"LIBSETS_DROP_MECHANIC_MONSTER_NAME",VLOOKUP(AE41,'LibSets constants'!$I$4:$L$1002,4,FALSE),""),"")</f>
        <v/>
      </c>
      <c r="AH41" s="3" t="str">
        <f>IF(G41&lt;&gt;"LIBSETS_SETTYPE_BATTLEGROUND",IF(G41&lt;&gt;"LIBSETS_SETTYPE_SPECIAL",IF(AI41&lt;&gt;"",VLOOKUP(AI41,'ESO zone constants'!$D$3:$H$4953,5,FALSE),""),""),"")</f>
        <v/>
      </c>
      <c r="AK41" s="3" t="str">
        <f>IF(AJ41&lt;&gt;"",IF(AJ41&lt;&gt;"LIBSETS_DROP_MECHANIC_MONSTER_NAME",VLOOKUP(AJ41,'LibSets constants'!$I$4:$L$1002,3,FALSE),""),"")</f>
        <v/>
      </c>
      <c r="AL41" s="3" t="str">
        <f>IF(AJ41&lt;&gt;"",IF(AJ41&lt;&gt;"LIBSETS_DROP_MECHANIC_MONSTER_NAME",VLOOKUP(AJ41,'LibSets constants'!$I$4:$L$1002,4,FALSE),""),"")</f>
        <v/>
      </c>
      <c r="AM41" s="3" t="str">
        <f>IF(G41&lt;&gt;"LIBSETS_SETTYPE_BATTLEGROUND",IF(G41&lt;&gt;"LIBSETS_SETTYPE_SPECIAL",IF(AN41&lt;&gt;"",VLOOKUP(AN41,'ESO zone constants'!$D$3:$H$4953,5,FALSE),""),""),"")</f>
        <v/>
      </c>
      <c r="AP41" s="3" t="str">
        <f>IF(AO41&lt;&gt;"",IF(AO41&lt;&gt;"LIBSETS_DROP_MECHANIC_MONSTER_NAME",VLOOKUP(AO41,'LibSets constants'!$I$4:$L$1002,3,FALSE),""),"")</f>
        <v/>
      </c>
      <c r="AQ41" s="3" t="str">
        <f>IF(AO41&lt;&gt;"",IF(AO41&lt;&gt;"LIBSETS_DROP_MECHANIC_MONSTER_NAME",VLOOKUP(AO41,'LibSets constants'!$I$4:$L$1002,4,FALSE),""),"")</f>
        <v/>
      </c>
      <c r="AR41" s="3" t="str">
        <f>IF(G41&lt;&gt;"LIBSETS_SETTYPE_BATTLEGROUND",IF(G41&lt;&gt;"LIBSETS_SETTYPE_SPECIAL",IF(AS41&lt;&gt;"",VLOOKUP(AS41,'ESO zone constants'!$D$3:$H$4953,5,FALSE),""),""),"")</f>
        <v/>
      </c>
      <c r="AU41" s="3" t="str">
        <f>IF(AT41&lt;&gt;"",IF(AT41&lt;&gt;"LIBSETS_DROP_MECHANIC_MONSTER_NAME",VLOOKUP(AT41,'LibSets constants'!$I$4:$L$1002,3,FALSE),""),"")</f>
        <v/>
      </c>
      <c r="AV41" s="3" t="str">
        <f>IF(AT41&lt;&gt;"",IF(AT41&lt;&gt;"LIBSETS_DROP_MECHANIC_MONSTER_NAME",VLOOKUP(AT41,'LibSets constants'!$I$4:$L$1002,4,FALSE),""),"")</f>
        <v/>
      </c>
      <c r="AW41" s="21" t="str">
        <f t="shared" si="1"/>
        <v>[59] = {wayshrines={-1,-1,-1,}, dlcId=DLC_BASE_GAME</v>
      </c>
      <c r="AX41" s="21" t="str">
        <f t="shared" si="2"/>
        <v>, zoneIds={181}, veteran=false</v>
      </c>
      <c r="AY41" s="21" t="str">
        <f t="shared" si="3"/>
        <v>, setType=LIBSETS_SETTYPE_CYRODIIL</v>
      </c>
      <c r="AZ41" s="21" t="str">
        <f t="shared" si="4"/>
        <v>, dropMechanic={LIBSETS_DROP_MECHANIC_MAIL_PVP_REWARDS_FOR_THE_WORTHY,LIBSETS_DROP_MECHANIC_CITY_CYRODIIL_BRUMA}},</v>
      </c>
      <c r="BA41" s="21" t="str">
        <f t="shared" si="5"/>
        <v xml:space="preserve"> --Kyne's Kiss / Kynes Kuss   [Cyrodiil]</v>
      </c>
    </row>
    <row r="42" spans="1:53" x14ac:dyDescent="0.25">
      <c r="A42" s="12">
        <v>60</v>
      </c>
      <c r="B42" t="s">
        <v>809</v>
      </c>
      <c r="C42" t="s">
        <v>810</v>
      </c>
      <c r="D42" s="3">
        <f t="shared" si="0"/>
        <v>60</v>
      </c>
      <c r="E42" s="60"/>
      <c r="G42" s="8" t="s">
        <v>1598</v>
      </c>
      <c r="I42" t="s">
        <v>97</v>
      </c>
      <c r="J42" t="s">
        <v>97</v>
      </c>
      <c r="K42">
        <v>-1</v>
      </c>
      <c r="L42">
        <v>-1</v>
      </c>
      <c r="M42">
        <v>-1</v>
      </c>
      <c r="N42">
        <v>0</v>
      </c>
      <c r="O42" s="66" t="s">
        <v>111</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constants'!$B$4:$C$1002,2,FALSE),"")</f>
        <v>Included in base game</v>
      </c>
      <c r="U42" s="33" t="s">
        <v>1684</v>
      </c>
      <c r="V42" s="43" t="str">
        <f>IF(U42&lt;&gt;"",IF(U42&lt;&gt;"LIBSETS_DROP_MECHANIC_MONSTER_NAME",VLOOKUP(U42,'LibSets constants'!$I$4:$L$1002,3,FALSE),""),"")</f>
        <v>Delve bosses have a chance to drop a waist or feet.</v>
      </c>
      <c r="W42" s="3" t="str">
        <f>IF(U42&lt;&gt;"",IF(U42&lt;&gt;"LIBSETS_DROP_MECHANIC_MONSTER_NAME",VLOOKUP(U42,'LibSets constants'!$I$4:$L$1002,4,FALSE),""),"")</f>
        <v>Bosse in Gewölben haben die Chance, eine Taille oder Füße fallen zu lassen.</v>
      </c>
      <c r="X42" s="3" t="str">
        <f>IF(G42&lt;&gt;"LIBSETS_SETTYPE_BATTLEGROUND",IF(G42&lt;&gt;"LIBSETS_SETTYPE_SPECIAL",IF(Y42&lt;&gt;"",VLOOKUP(Y42,'ESO zone constants'!$D$3:$H$4953,5,FALSE),""),""),"")</f>
        <v/>
      </c>
      <c r="Y42" t="str">
        <f>IF(AND(O42&lt;&gt;"",NOT(ISERROR(O42))),"",IF(AND(L42&lt;&gt;"",L42&gt;0,NOT(ISERROR(L42))),VLOOKUP(L42,'ESO dumped WayshrineInfo'!$K$3:$N$9999,4,FALSE),""))</f>
        <v/>
      </c>
      <c r="Z42" s="44" t="s">
        <v>1685</v>
      </c>
      <c r="AA42" s="43" t="str">
        <f>IF(Z42&lt;&gt;"",IF(Z42&lt;&gt;"LIBSETS_DROP_MECHANIC_MONSTER_NAME",VLOOKUP(Z42,'LibSets constants'!$I$4:$L$1002,3,FALSE),""),"")</f>
        <v>Overland group bosses have a 100% chance to drop head, chest, legs, or weapon.</v>
      </c>
      <c r="AB42" s="43" t="str">
        <f>IF(Z42&lt;&gt;"",IF(Z42&lt;&gt;"LIBSETS_DROP_MECHANIC_MONSTER_NAME",VLOOKUP(Z42,'LibSets constants'!$I$4:$L$1002,4,FALSE),""),"")</f>
        <v>Überland Gruppenbosse haben eine Chance von 100%, Kopf, Brust, Beine oder Waffen fallen zu lassen.</v>
      </c>
      <c r="AC42" s="3" t="str">
        <f>IF(G42&lt;&gt;"LIBSETS_SETTYPE_BATTLEGROUND",IF(G42&lt;&gt;"LIBSETS_SETTYPE_SPECIAL",IF(AD42&lt;&gt;"",VLOOKUP(AD42,'ESO zone constants'!$D$3:$H$4953,5,FALSE),""),""),"")</f>
        <v/>
      </c>
      <c r="AD42" t="str">
        <f>IF(AND(O42&lt;&gt;"",NOT(ISERROR(O42))),"",IF(AND(M42&lt;&gt;"",M42&gt;0,NOT(ISERROR(M42))),VLOOKUP(M42,'ESO dumped WayshrineInfo'!$K$3:$N$9999,4,FALSE),""))</f>
        <v/>
      </c>
      <c r="AE42" s="44" t="s">
        <v>1686</v>
      </c>
      <c r="AF42" s="43" t="str">
        <f>IF(AE42&lt;&gt;"",IF(AE42&lt;&gt;"LIBSETS_DROP_MECHANIC_MONSTER_NAME",VLOOKUP(AE42,'LibSets constants'!$I$4:$L$1002,3,FALSE),""),"")</f>
        <v>Public dungeon bosses have a chance to drop a shoulder, hand, or weapon.</v>
      </c>
      <c r="AG42" s="43" t="str">
        <f>IF(AE42&lt;&gt;"",IF(AE42&lt;&gt;"LIBSETS_DROP_MECHANIC_MONSTER_NAME",VLOOKUP(AE42,'LibSets constants'!$I$4:$L$1002,4,FALSE),""),"")</f>
        <v>Öffentliche Dungeon-Bosse haben die Möglichkeit, eine Schulter, Handschuhe oder eine Waffe fallen zu lassen.</v>
      </c>
      <c r="AH42" s="3" t="str">
        <f>IF(G42&lt;&gt;"LIBSETS_SETTYPE_BATTLEGROUND",IF(G42&lt;&gt;"LIBSETS_SETTYPE_SPECIAL",IF(AI42&lt;&gt;"",VLOOKUP(AI42,'ESO zone constants'!$D$3:$H$4953,5,FALSE),""),""),"")</f>
        <v/>
      </c>
      <c r="AJ42" s="44" t="s">
        <v>1687</v>
      </c>
      <c r="AK42" s="43" t="str">
        <f>IF(AJ42&lt;&gt;"",IF(AJ42&lt;&gt;"LIBSETS_DROP_MECHANIC_MONSTER_NAME",VLOOKUP(AJ42,'LibSets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43" t="str">
        <f>IF(AJ42&lt;&gt;"",IF(AJ42&lt;&gt;"LIBSETS_DROP_MECHANIC_MONSTER_NAME",VLOOKUP(AJ42,'LibSets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constants'!$D$3:$H$4953,5,FALSE),""),""),"")</f>
        <v/>
      </c>
      <c r="AO42" s="44"/>
      <c r="AP42" s="43" t="str">
        <f>IF(AO42&lt;&gt;"",IF(AO42&lt;&gt;"LIBSETS_DROP_MECHANIC_MONSTER_NAME",VLOOKUP(AO42,'LibSets constants'!$I$4:$L$1002,3,FALSE),""),"")</f>
        <v/>
      </c>
      <c r="AQ42" s="43" t="str">
        <f>IF(AO42&lt;&gt;"",IF(AO42&lt;&gt;"LIBSETS_DROP_MECHANIC_MONSTER_NAME",VLOOKUP(AO42,'LibSets constants'!$I$4:$L$1002,4,FALSE),""),"")</f>
        <v/>
      </c>
      <c r="AR42" s="3" t="str">
        <f>IF(G42&lt;&gt;"LIBSETS_SETTYPE_BATTLEGROUND",IF(G42&lt;&gt;"LIBSETS_SETTYPE_SPECIAL",IF(AS42&lt;&gt;"",VLOOKUP(AS42,'ESO zone constants'!$D$3:$H$4953,5,FALSE),""),""),"")</f>
        <v/>
      </c>
      <c r="AT42" s="44"/>
      <c r="AU42" s="43" t="str">
        <f>IF(AT42&lt;&gt;"",IF(AT42&lt;&gt;"LIBSETS_DROP_MECHANIC_MONSTER_NAME",VLOOKUP(AT42,'LibSets constants'!$I$4:$L$1002,3,FALSE),""),"")</f>
        <v/>
      </c>
      <c r="AV42" s="43" t="str">
        <f>IF(AT42&lt;&gt;"",IF(AT42&lt;&gt;"LIBSETS_DROP_MECHANIC_MONSTER_NAME",VLOOKUP(AT42,'LibSets constants'!$I$4:$L$1002,4,FALSE),""),"")</f>
        <v/>
      </c>
      <c r="AW42" s="21" t="str">
        <f t="shared" si="1"/>
        <v>[60] = {wayshrines={-1,-1,-1,}, dlcId=DLC_BASE_GAME</v>
      </c>
      <c r="AX42" s="21" t="str">
        <f t="shared" si="2"/>
        <v>, zoneIds={20}, veteran=false</v>
      </c>
      <c r="AY42" s="21" t="str">
        <f t="shared" si="3"/>
        <v>, setType=LIBSETS_SETTYPE_OVERLAND</v>
      </c>
      <c r="AZ42" s="21" t="str">
        <f t="shared" si="4"/>
        <v>, dropMechanic={LIBSETS_DROP_MECHANIC_OVERLAND_BOSS_DELVE,LIBSETS_DROP_MECHANIC_OVERLAND_WORLDBOSS,LIBSETS_DROP_MECHANIC_OVERLAND_BOSS_PUBLIC_DUNGEON,LIBSETS_DROP_MECHANIC_OVERLAND_CHEST}},</v>
      </c>
      <c r="BA42" s="21" t="str">
        <f t="shared" si="5"/>
        <v xml:space="preserve"> --Darkstride / Dunkelschritt   [Rivenspire]</v>
      </c>
    </row>
    <row r="43" spans="1:53" x14ac:dyDescent="0.25">
      <c r="A43" s="12">
        <v>61</v>
      </c>
      <c r="B43" t="s">
        <v>811</v>
      </c>
      <c r="C43" t="s">
        <v>812</v>
      </c>
      <c r="D43" s="3">
        <f t="shared" si="0"/>
        <v>61</v>
      </c>
      <c r="E43" s="60"/>
      <c r="G43" s="8" t="s">
        <v>1595</v>
      </c>
      <c r="I43" t="s">
        <v>97</v>
      </c>
      <c r="J43" t="s">
        <v>97</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constants'!$B$4:$C$1002,2,FALSE),"")</f>
        <v>Included in base game</v>
      </c>
      <c r="V43" s="43" t="str">
        <f>IF(U43&lt;&gt;"",IF(U43&lt;&gt;"LIBSETS_DROP_MECHANIC_MONSTER_NAME",VLOOKUP(U43,'LibSets constants'!$I$4:$L$1002,3,FALSE),""),"")</f>
        <v/>
      </c>
      <c r="W43" s="3" t="str">
        <f>IF(U43&lt;&gt;"",IF(U43&lt;&gt;"LIBSETS_DROP_MECHANIC_MONSTER_NAME",VLOOKUP(U43,'LibSets constants'!$I$4:$L$1002,4,FALSE),""),"")</f>
        <v/>
      </c>
      <c r="X43" s="3" t="str">
        <f>IF(G43&lt;&gt;"LIBSETS_SETTYPE_BATTLEGROUND",IF(G43&lt;&gt;"LIBSETS_SETTYPE_SPECIAL",IF(Y43&lt;&gt;"",VLOOKUP(Y43,'ESO zone constants'!$D$3:$H$4953,5,FALSE),""),""),"")</f>
        <v/>
      </c>
      <c r="Y43" t="str">
        <f>IF(AND(O43&lt;&gt;"",NOT(ISERROR(O43))),"",IF(AND(L43&lt;&gt;"",L43&gt;0,NOT(ISERROR(L43))),VLOOKUP(L43,'ESO dumped WayshrineInfo'!$K$3:$N$9999,4,FALSE),""))</f>
        <v/>
      </c>
      <c r="Z43" s="44"/>
      <c r="AA43" s="43" t="str">
        <f>IF(Z43&lt;&gt;"",IF(Z43&lt;&gt;"LIBSETS_DROP_MECHANIC_MONSTER_NAME",VLOOKUP(Z43,'LibSets constants'!$I$4:$L$1002,3,FALSE),""),"")</f>
        <v/>
      </c>
      <c r="AB43" s="43" t="str">
        <f>IF(Z43&lt;&gt;"",IF(Z43&lt;&gt;"LIBSETS_DROP_MECHANIC_MONSTER_NAME",VLOOKUP(Z43,'LibSets constants'!$I$4:$L$1002,4,FALSE),""),"")</f>
        <v/>
      </c>
      <c r="AC43" s="3" t="str">
        <f>IF(G43&lt;&gt;"LIBSETS_SETTYPE_BATTLEGROUND",IF(G43&lt;&gt;"LIBSETS_SETTYPE_SPECIAL",IF(AD43&lt;&gt;"",VLOOKUP(AD43,'ESO zone constants'!$D$3:$H$4953,5,FALSE),""),""),"")</f>
        <v/>
      </c>
      <c r="AD43" t="str">
        <f>IF(AND(O43&lt;&gt;"",NOT(ISERROR(O43))),"",IF(AND(M43&lt;&gt;"",M43&gt;0,NOT(ISERROR(M43))),VLOOKUP(M43,'ESO dumped WayshrineInfo'!$K$3:$N$9999,4,FALSE),""))</f>
        <v/>
      </c>
      <c r="AE43" s="44"/>
      <c r="AF43" s="43" t="str">
        <f>IF(AE43&lt;&gt;"",IF(AE43&lt;&gt;"LIBSETS_DROP_MECHANIC_MONSTER_NAME",VLOOKUP(AE43,'LibSets constants'!$I$4:$L$1002,3,FALSE),""),"")</f>
        <v/>
      </c>
      <c r="AG43" s="43" t="str">
        <f>IF(AE43&lt;&gt;"",IF(AE43&lt;&gt;"LIBSETS_DROP_MECHANIC_MONSTER_NAME",VLOOKUP(AE43,'LibSets constants'!$I$4:$L$1002,4,FALSE),""),"")</f>
        <v/>
      </c>
      <c r="AH43" s="3" t="str">
        <f>IF(G43&lt;&gt;"LIBSETS_SETTYPE_BATTLEGROUND",IF(G43&lt;&gt;"LIBSETS_SETTYPE_SPECIAL",IF(AI43&lt;&gt;"",VLOOKUP(AI43,'ESO zone constants'!$D$3:$H$4953,5,FALSE),""),""),"")</f>
        <v/>
      </c>
      <c r="AJ43" s="44"/>
      <c r="AK43" s="43" t="str">
        <f>IF(AJ43&lt;&gt;"",IF(AJ43&lt;&gt;"LIBSETS_DROP_MECHANIC_MONSTER_NAME",VLOOKUP(AJ43,'LibSets constants'!$I$4:$L$1002,3,FALSE),""),"")</f>
        <v/>
      </c>
      <c r="AL43" s="43" t="str">
        <f>IF(AJ43&lt;&gt;"",IF(AJ43&lt;&gt;"LIBSETS_DROP_MECHANIC_MONSTER_NAME",VLOOKUP(AJ43,'LibSets constants'!$I$4:$L$1002,4,FALSE),""),"")</f>
        <v/>
      </c>
      <c r="AM43" s="3" t="str">
        <f>IF(G43&lt;&gt;"LIBSETS_SETTYPE_BATTLEGROUND",IF(G43&lt;&gt;"LIBSETS_SETTYPE_SPECIAL",IF(AN43&lt;&gt;"",VLOOKUP(AN43,'ESO zone constants'!$D$3:$H$4953,5,FALSE),""),""),"")</f>
        <v/>
      </c>
      <c r="AO43" s="44"/>
      <c r="AP43" s="43" t="str">
        <f>IF(AO43&lt;&gt;"",IF(AO43&lt;&gt;"LIBSETS_DROP_MECHANIC_MONSTER_NAME",VLOOKUP(AO43,'LibSets constants'!$I$4:$L$1002,3,FALSE),""),"")</f>
        <v/>
      </c>
      <c r="AQ43" s="43" t="str">
        <f>IF(AO43&lt;&gt;"",IF(AO43&lt;&gt;"LIBSETS_DROP_MECHANIC_MONSTER_NAME",VLOOKUP(AO43,'LibSets constants'!$I$4:$L$1002,4,FALSE),""),"")</f>
        <v/>
      </c>
      <c r="AR43" s="3" t="str">
        <f>IF(G43&lt;&gt;"LIBSETS_SETTYPE_BATTLEGROUND",IF(G43&lt;&gt;"LIBSETS_SETTYPE_SPECIAL",IF(AS43&lt;&gt;"",VLOOKUP(AS43,'ESO zone constants'!$D$3:$H$4953,5,FALSE),""),""),"")</f>
        <v/>
      </c>
      <c r="AT43" s="44"/>
      <c r="AU43" s="43" t="str">
        <f>IF(AT43&lt;&gt;"",IF(AT43&lt;&gt;"LIBSETS_DROP_MECHANIC_MONSTER_NAME",VLOOKUP(AT43,'LibSets constants'!$I$4:$L$1002,3,FALSE),""),"")</f>
        <v/>
      </c>
      <c r="AV43" s="43" t="str">
        <f>IF(AT43&lt;&gt;"",IF(AT43&lt;&gt;"LIBSETS_DROP_MECHANIC_MONSTER_NAME",VLOOKUP(AT43,'LibSets constants'!$I$4:$L$1002,4,FALSE),""),"")</f>
        <v/>
      </c>
      <c r="AW43" s="21" t="str">
        <f t="shared" si="1"/>
        <v>[61] = {wayshrines={98,98,98,}, dlcId=DLC_BASE_GAME</v>
      </c>
      <c r="AX43" s="21" t="str">
        <f t="shared" si="2"/>
        <v>, zoneIds={283}, veteran=false</v>
      </c>
      <c r="AY43" s="21" t="str">
        <f t="shared" si="3"/>
        <v>, setType=LIBSETS_SETTYPE_DUNGEON</v>
      </c>
      <c r="AZ43" s="21" t="str">
        <f t="shared" si="4"/>
        <v>},</v>
      </c>
      <c r="BA43" s="21" t="str">
        <f t="shared" si="5"/>
        <v xml:space="preserve"> --Dreugh King Slayer / Dreughkönigsschlächter   [Fungal Grotto I]</v>
      </c>
    </row>
    <row r="44" spans="1:53" x14ac:dyDescent="0.25">
      <c r="A44" s="12">
        <v>62</v>
      </c>
      <c r="B44" t="s">
        <v>813</v>
      </c>
      <c r="C44" t="s">
        <v>814</v>
      </c>
      <c r="D44" s="3">
        <f t="shared" si="0"/>
        <v>62</v>
      </c>
      <c r="E44" s="60"/>
      <c r="G44" s="8" t="s">
        <v>1598</v>
      </c>
      <c r="I44" t="s">
        <v>97</v>
      </c>
      <c r="J44" t="s">
        <v>97</v>
      </c>
      <c r="K44">
        <v>-1</v>
      </c>
      <c r="L44">
        <v>-1</v>
      </c>
      <c r="M44">
        <v>-1</v>
      </c>
      <c r="N44">
        <v>0</v>
      </c>
      <c r="O44" s="66" t="s">
        <v>120</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constants'!$B$4:$C$1002,2,FALSE),"")</f>
        <v>Included in base game</v>
      </c>
      <c r="U44" s="33" t="s">
        <v>1684</v>
      </c>
      <c r="V44" s="43" t="str">
        <f>IF(U44&lt;&gt;"",IF(U44&lt;&gt;"LIBSETS_DROP_MECHANIC_MONSTER_NAME",VLOOKUP(U44,'LibSets constants'!$I$4:$L$1002,3,FALSE),""),"")</f>
        <v>Delve bosses have a chance to drop a waist or feet.</v>
      </c>
      <c r="W44" s="43" t="str">
        <f>IF(U44&lt;&gt;"",IF(U44&lt;&gt;"LIBSETS_DROP_MECHANIC_MONSTER_NAME",VLOOKUP(U44,'LibSets constants'!$I$4:$L$1002,4,FALSE),""),"")</f>
        <v>Bosse in Gewölben haben die Chance, eine Taille oder Füße fallen zu lassen.</v>
      </c>
      <c r="X44" s="3" t="str">
        <f>IF(G44&lt;&gt;"LIBSETS_SETTYPE_BATTLEGROUND",IF(G44&lt;&gt;"LIBSETS_SETTYPE_SPECIAL",IF(Y44&lt;&gt;"",VLOOKUP(Y44,'ESO zone constants'!$D$3:$H$4953,5,FALSE),""),""),"")</f>
        <v/>
      </c>
      <c r="Y44" t="str">
        <f>IF(AND(O44&lt;&gt;"",NOT(ISERROR(O44))),"",IF(AND(L44&lt;&gt;"",L44&gt;0,NOT(ISERROR(L44))),VLOOKUP(L44,'ESO dumped WayshrineInfo'!$K$3:$N$9999,4,FALSE),""))</f>
        <v/>
      </c>
      <c r="Z44" s="44" t="s">
        <v>1685</v>
      </c>
      <c r="AA44" s="43" t="str">
        <f>IF(Z44&lt;&gt;"",IF(Z44&lt;&gt;"LIBSETS_DROP_MECHANIC_MONSTER_NAME",VLOOKUP(Z44,'LibSets constants'!$I$4:$L$1002,3,FALSE),""),"")</f>
        <v>Overland group bosses have a 100% chance to drop head, chest, legs, or weapon.</v>
      </c>
      <c r="AB44" s="43" t="str">
        <f>IF(Z44&lt;&gt;"",IF(Z44&lt;&gt;"LIBSETS_DROP_MECHANIC_MONSTER_NAME",VLOOKUP(Z44,'LibSets constants'!$I$4:$L$1002,4,FALSE),""),"")</f>
        <v>Überland Gruppenbosse haben eine Chance von 100%, Kopf, Brust, Beine oder Waffen fallen zu lassen.</v>
      </c>
      <c r="AC44" s="3" t="str">
        <f>IF(G44&lt;&gt;"LIBSETS_SETTYPE_BATTLEGROUND",IF(G44&lt;&gt;"LIBSETS_SETTYPE_SPECIAL",IF(AD44&lt;&gt;"",VLOOKUP(AD44,'ESO zone constants'!$D$3:$H$4953,5,FALSE),""),""),"")</f>
        <v/>
      </c>
      <c r="AD44" t="str">
        <f>IF(AND(O44&lt;&gt;"",NOT(ISERROR(O44))),"",IF(AND(M44&lt;&gt;"",M44&gt;0,NOT(ISERROR(M44))),VLOOKUP(M44,'ESO dumped WayshrineInfo'!$K$3:$N$9999,4,FALSE),""))</f>
        <v/>
      </c>
      <c r="AE44" s="44" t="s">
        <v>1686</v>
      </c>
      <c r="AF44" s="43" t="str">
        <f>IF(AE44&lt;&gt;"",IF(AE44&lt;&gt;"LIBSETS_DROP_MECHANIC_MONSTER_NAME",VLOOKUP(AE44,'LibSets constants'!$I$4:$L$1002,3,FALSE),""),"")</f>
        <v>Public dungeon bosses have a chance to drop a shoulder, hand, or weapon.</v>
      </c>
      <c r="AG44" s="43" t="str">
        <f>IF(AE44&lt;&gt;"",IF(AE44&lt;&gt;"LIBSETS_DROP_MECHANIC_MONSTER_NAME",VLOOKUP(AE44,'LibSets constants'!$I$4:$L$1002,4,FALSE),""),"")</f>
        <v>Öffentliche Dungeon-Bosse haben die Möglichkeit, eine Schulter, Handschuhe oder eine Waffe fallen zu lassen.</v>
      </c>
      <c r="AH44" s="3" t="str">
        <f>IF(G44&lt;&gt;"LIBSETS_SETTYPE_BATTLEGROUND",IF(G44&lt;&gt;"LIBSETS_SETTYPE_SPECIAL",IF(AI44&lt;&gt;"",VLOOKUP(AI44,'ESO zone constants'!$D$3:$H$4953,5,FALSE),""),""),"")</f>
        <v/>
      </c>
      <c r="AJ44" s="44" t="s">
        <v>1687</v>
      </c>
      <c r="AK44" s="43" t="str">
        <f>IF(AJ44&lt;&gt;"",IF(AJ44&lt;&gt;"LIBSETS_DROP_MECHANIC_MONSTER_NAME",VLOOKUP(AJ44,'LibSets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43" t="str">
        <f>IF(AJ44&lt;&gt;"",IF(AJ44&lt;&gt;"LIBSETS_DROP_MECHANIC_MONSTER_NAME",VLOOKUP(AJ44,'LibSets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constants'!$D$3:$H$4953,5,FALSE),""),""),"")</f>
        <v/>
      </c>
      <c r="AO44" s="44"/>
      <c r="AP44" s="43" t="str">
        <f>IF(AO44&lt;&gt;"",IF(AO44&lt;&gt;"LIBSETS_DROP_MECHANIC_MONSTER_NAME",VLOOKUP(AO44,'LibSets constants'!$I$4:$L$1002,3,FALSE),""),"")</f>
        <v/>
      </c>
      <c r="AQ44" s="43" t="str">
        <f>IF(AO44&lt;&gt;"",IF(AO44&lt;&gt;"LIBSETS_DROP_MECHANIC_MONSTER_NAME",VLOOKUP(AO44,'LibSets constants'!$I$4:$L$1002,4,FALSE),""),"")</f>
        <v/>
      </c>
      <c r="AR44" s="3" t="str">
        <f>IF(G44&lt;&gt;"LIBSETS_SETTYPE_BATTLEGROUND",IF(G44&lt;&gt;"LIBSETS_SETTYPE_SPECIAL",IF(AS44&lt;&gt;"",VLOOKUP(AS44,'ESO zone constants'!$D$3:$H$4953,5,FALSE),""),""),"")</f>
        <v/>
      </c>
      <c r="AT44" s="44"/>
      <c r="AU44" s="43" t="str">
        <f>IF(AT44&lt;&gt;"",IF(AT44&lt;&gt;"LIBSETS_DROP_MECHANIC_MONSTER_NAME",VLOOKUP(AT44,'LibSets constants'!$I$4:$L$1002,3,FALSE),""),"")</f>
        <v/>
      </c>
      <c r="AV44" s="43" t="str">
        <f>IF(AT44&lt;&gt;"",IF(AT44&lt;&gt;"LIBSETS_DROP_MECHANIC_MONSTER_NAME",VLOOKUP(AT44,'LibSets constants'!$I$4:$L$1002,4,FALSE),""),"")</f>
        <v/>
      </c>
      <c r="AW44" s="21" t="str">
        <f t="shared" si="1"/>
        <v>[62] = {wayshrines={-1,-1,-1,}, dlcId=DLC_BASE_GAME</v>
      </c>
      <c r="AX44" s="21" t="str">
        <f t="shared" si="2"/>
        <v>, zoneIds={117}, veteran=false</v>
      </c>
      <c r="AY44" s="21" t="str">
        <f t="shared" si="3"/>
        <v>, setType=LIBSETS_SETTYPE_OVERLAND</v>
      </c>
      <c r="AZ44" s="21" t="str">
        <f t="shared" si="4"/>
        <v>, dropMechanic={LIBSETS_DROP_MECHANIC_OVERLAND_BOSS_DELVE,LIBSETS_DROP_MECHANIC_OVERLAND_WORLDBOSS,LIBSETS_DROP_MECHANIC_OVERLAND_BOSS_PUBLIC_DUNGEON,LIBSETS_DROP_MECHANIC_OVERLAND_CHEST}},</v>
      </c>
      <c r="BA44" s="21" t="str">
        <f t="shared" si="5"/>
        <v xml:space="preserve"> --Hatchling's Shell / Schlüpflingspanzer   [Shadowfen]</v>
      </c>
    </row>
    <row r="45" spans="1:53" x14ac:dyDescent="0.25">
      <c r="A45" s="12">
        <v>63</v>
      </c>
      <c r="B45" t="s">
        <v>815</v>
      </c>
      <c r="C45" t="s">
        <v>816</v>
      </c>
      <c r="D45" s="3">
        <f t="shared" si="0"/>
        <v>63</v>
      </c>
      <c r="E45" s="60"/>
      <c r="G45" s="8" t="s">
        <v>1593</v>
      </c>
      <c r="I45" t="s">
        <v>97</v>
      </c>
      <c r="J45" t="s">
        <v>97</v>
      </c>
      <c r="K45">
        <v>-1</v>
      </c>
      <c r="L45">
        <v>-1</v>
      </c>
      <c r="M45">
        <v>-1</v>
      </c>
      <c r="N45">
        <v>0</v>
      </c>
      <c r="O45" s="66" t="s">
        <v>131</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constants'!$B$4:$C$1002,2,FALSE),"")</f>
        <v>Included in base game</v>
      </c>
      <c r="U45" s="33" t="s">
        <v>1665</v>
      </c>
      <c r="V45" s="43" t="str">
        <f>IF(U45&lt;&gt;"",IF(U45&lt;&gt;"LIBSETS_DROP_MECHANIC_MONSTER_NAME",VLOOKUP(U45,'LibSets constants'!$I$4:$L$1002,3,FALSE),""),"")</f>
        <v>Rewards for the worthy (Cyrodiil/Battleground mail)</v>
      </c>
      <c r="W45" s="43" t="str">
        <f>IF(U45&lt;&gt;"",IF(U45&lt;&gt;"LIBSETS_DROP_MECHANIC_MONSTER_NAME",VLOOKUP(U45,'LibSets constants'!$I$4:$L$1002,4,FALSE),""),"")</f>
        <v>Gerechter Lohn (Cyrodiil/Schlachtfeld Mail)</v>
      </c>
      <c r="X45" s="3" t="str">
        <f>IF(G45&lt;&gt;"LIBSETS_SETTYPE_BATTLEGROUND",IF(G45&lt;&gt;"LIBSETS_SETTYPE_SPECIAL",IF(Y45&lt;&gt;"",VLOOKUP(Y45,'ESO zone constants'!$D$3:$H$4953,5,FALSE),""),""),"")</f>
        <v/>
      </c>
      <c r="Y45" t="str">
        <f>IF(AND(O45&lt;&gt;"",NOT(ISERROR(O45))),"",IF(AND(L45&lt;&gt;"",L45&gt;0,NOT(ISERROR(L45))),VLOOKUP(L45,'ESO dumped WayshrineInfo'!$K$3:$N$9999,4,FALSE),""))</f>
        <v/>
      </c>
      <c r="Z45" s="44" t="s">
        <v>1655</v>
      </c>
      <c r="AA45" s="43" t="str">
        <f>IF(Z45&lt;&gt;"",IF(Z45&lt;&gt;"LIBSETS_DROP_MECHANIC_MONSTER_NAME",VLOOKUP(Z45,'LibSets constants'!$I$4:$L$1002,3,FALSE),""),"")</f>
        <v>City Erntefurt (quartermaster)</v>
      </c>
      <c r="AB45" s="43" t="str">
        <f>IF(Z45&lt;&gt;"",IF(Z45&lt;&gt;"LIBSETS_DROP_MECHANIC_MONSTER_NAME",VLOOKUP(Z45,'LibSets constants'!$I$4:$L$1002,4,FALSE),""),"")</f>
        <v>Stadt Erntefurt (Quartiermeister)</v>
      </c>
      <c r="AC45" s="3" t="str">
        <f>IF(G45&lt;&gt;"LIBSETS_SETTYPE_BATTLEGROUND",IF(G45&lt;&gt;"LIBSETS_SETTYPE_SPECIAL",IF(AD45&lt;&gt;"",VLOOKUP(AD45,'ESO zone constants'!$D$3:$H$4953,5,FALSE),""),""),"")</f>
        <v/>
      </c>
      <c r="AD45" t="str">
        <f>IF(AND(O45&lt;&gt;"",NOT(ISERROR(O45))),"",IF(AND(M45&lt;&gt;"",M45&gt;0,NOT(ISERROR(M45))),VLOOKUP(M45,'ESO dumped WayshrineInfo'!$K$3:$N$9999,4,FALSE),""))</f>
        <v/>
      </c>
      <c r="AE45" s="44"/>
      <c r="AF45" s="43" t="str">
        <f>IF(AE45&lt;&gt;"",IF(AE45&lt;&gt;"LIBSETS_DROP_MECHANIC_MONSTER_NAME",VLOOKUP(AE45,'LibSets constants'!$I$4:$L$1002,3,FALSE),""),"")</f>
        <v/>
      </c>
      <c r="AG45" s="43" t="str">
        <f>IF(AE45&lt;&gt;"",IF(AE45&lt;&gt;"LIBSETS_DROP_MECHANIC_MONSTER_NAME",VLOOKUP(AE45,'LibSets constants'!$I$4:$L$1002,4,FALSE),""),"")</f>
        <v/>
      </c>
      <c r="AH45" s="3" t="str">
        <f>IF(G45&lt;&gt;"LIBSETS_SETTYPE_BATTLEGROUND",IF(G45&lt;&gt;"LIBSETS_SETTYPE_SPECIAL",IF(AI45&lt;&gt;"",VLOOKUP(AI45,'ESO zone constants'!$D$3:$H$4953,5,FALSE),""),""),"")</f>
        <v/>
      </c>
      <c r="AJ45" s="44"/>
      <c r="AK45" s="43" t="str">
        <f>IF(AJ45&lt;&gt;"",IF(AJ45&lt;&gt;"LIBSETS_DROP_MECHANIC_MONSTER_NAME",VLOOKUP(AJ45,'LibSets constants'!$I$4:$L$1002,3,FALSE),""),"")</f>
        <v/>
      </c>
      <c r="AL45" s="43" t="str">
        <f>IF(AJ45&lt;&gt;"",IF(AJ45&lt;&gt;"LIBSETS_DROP_MECHANIC_MONSTER_NAME",VLOOKUP(AJ45,'LibSets constants'!$I$4:$L$1002,4,FALSE),""),"")</f>
        <v/>
      </c>
      <c r="AM45" s="3" t="str">
        <f>IF(G45&lt;&gt;"LIBSETS_SETTYPE_BATTLEGROUND",IF(G45&lt;&gt;"LIBSETS_SETTYPE_SPECIAL",IF(AN45&lt;&gt;"",VLOOKUP(AN45,'ESO zone constants'!$D$3:$H$4953,5,FALSE),""),""),"")</f>
        <v/>
      </c>
      <c r="AO45" s="44"/>
      <c r="AP45" s="43" t="str">
        <f>IF(AO45&lt;&gt;"",IF(AO45&lt;&gt;"LIBSETS_DROP_MECHANIC_MONSTER_NAME",VLOOKUP(AO45,'LibSets constants'!$I$4:$L$1002,3,FALSE),""),"")</f>
        <v/>
      </c>
      <c r="AQ45" s="43" t="str">
        <f>IF(AO45&lt;&gt;"",IF(AO45&lt;&gt;"LIBSETS_DROP_MECHANIC_MONSTER_NAME",VLOOKUP(AO45,'LibSets constants'!$I$4:$L$1002,4,FALSE),""),"")</f>
        <v/>
      </c>
      <c r="AR45" s="3" t="str">
        <f>IF(G45&lt;&gt;"LIBSETS_SETTYPE_BATTLEGROUND",IF(G45&lt;&gt;"LIBSETS_SETTYPE_SPECIAL",IF(AS45&lt;&gt;"",VLOOKUP(AS45,'ESO zone constants'!$D$3:$H$4953,5,FALSE),""),""),"")</f>
        <v/>
      </c>
      <c r="AT45" s="44"/>
      <c r="AU45" s="43" t="str">
        <f>IF(AT45&lt;&gt;"",IF(AT45&lt;&gt;"LIBSETS_DROP_MECHANIC_MONSTER_NAME",VLOOKUP(AT45,'LibSets constants'!$I$4:$L$1002,3,FALSE),""),"")</f>
        <v/>
      </c>
      <c r="AV45" s="43" t="str">
        <f>IF(AT45&lt;&gt;"",IF(AT45&lt;&gt;"LIBSETS_DROP_MECHANIC_MONSTER_NAME",VLOOKUP(AT45,'LibSets constants'!$I$4:$L$1002,4,FALSE),""),"")</f>
        <v/>
      </c>
      <c r="AW45" s="21" t="str">
        <f t="shared" si="1"/>
        <v>[63] = {wayshrines={-1,-1,-1,}, dlcId=DLC_BASE_GAME</v>
      </c>
      <c r="AX45" s="21" t="str">
        <f t="shared" si="2"/>
        <v>, zoneIds={181}, veteran=false</v>
      </c>
      <c r="AY45" s="21" t="str">
        <f t="shared" si="3"/>
        <v>, setType=LIBSETS_SETTYPE_CYRODIIL</v>
      </c>
      <c r="AZ45" s="21" t="str">
        <f t="shared" si="4"/>
        <v>, dropMechanic={LIBSETS_DROP_MECHANIC_MAIL_PVP_REWARDS_FOR_THE_WORTHY,LIBSETS_DROP_MECHANIC_CITY_CYRODIIL_ERNTEFURT}},</v>
      </c>
      <c r="BA45" s="21" t="str">
        <f t="shared" si="5"/>
        <v xml:space="preserve"> --The Juggernaut / Koloss   [Cyrodiil]</v>
      </c>
    </row>
    <row r="46" spans="1:53" x14ac:dyDescent="0.25">
      <c r="A46" s="12">
        <v>64</v>
      </c>
      <c r="B46" t="s">
        <v>817</v>
      </c>
      <c r="C46" t="s">
        <v>818</v>
      </c>
      <c r="D46" s="3">
        <f t="shared" si="0"/>
        <v>64</v>
      </c>
      <c r="E46" s="60"/>
      <c r="G46" s="8" t="s">
        <v>1598</v>
      </c>
      <c r="I46" t="s">
        <v>97</v>
      </c>
      <c r="J46" t="s">
        <v>97</v>
      </c>
      <c r="K46">
        <v>-1</v>
      </c>
      <c r="L46">
        <v>-1</v>
      </c>
      <c r="M46">
        <v>-1</v>
      </c>
      <c r="N46">
        <v>0</v>
      </c>
      <c r="O46" s="66" t="s">
        <v>119</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constants'!$B$4:$C$1002,2,FALSE),"")</f>
        <v>Included in base game</v>
      </c>
      <c r="U46" s="33" t="s">
        <v>1684</v>
      </c>
      <c r="V46" s="43" t="str">
        <f>IF(U46&lt;&gt;"",IF(U46&lt;&gt;"LIBSETS_DROP_MECHANIC_MONSTER_NAME",VLOOKUP(U46,'LibSets constants'!$I$4:$L$1002,3,FALSE),""),"")</f>
        <v>Delve bosses have a chance to drop a waist or feet.</v>
      </c>
      <c r="W46" s="43" t="str">
        <f>IF(U46&lt;&gt;"",IF(U46&lt;&gt;"LIBSETS_DROP_MECHANIC_MONSTER_NAME",VLOOKUP(U46,'LibSets constants'!$I$4:$L$1002,4,FALSE),""),"")</f>
        <v>Bosse in Gewölben haben die Chance, eine Taille oder Füße fallen zu lassen.</v>
      </c>
      <c r="X46" s="3" t="str">
        <f>IF(G46&lt;&gt;"LIBSETS_SETTYPE_BATTLEGROUND",IF(G46&lt;&gt;"LIBSETS_SETTYPE_SPECIAL",IF(Y46&lt;&gt;"",VLOOKUP(Y46,'ESO zone constants'!$D$3:$H$4953,5,FALSE),""),""),"")</f>
        <v/>
      </c>
      <c r="Y46" t="str">
        <f>IF(AND(O46&lt;&gt;"",NOT(ISERROR(O46))),"",IF(AND(L46&lt;&gt;"",L46&gt;0,NOT(ISERROR(L46))),VLOOKUP(L46,'ESO dumped WayshrineInfo'!$K$3:$N$9999,4,FALSE),""))</f>
        <v/>
      </c>
      <c r="Z46" s="44" t="s">
        <v>1685</v>
      </c>
      <c r="AA46" s="43" t="str">
        <f>IF(Z46&lt;&gt;"",IF(Z46&lt;&gt;"LIBSETS_DROP_MECHANIC_MONSTER_NAME",VLOOKUP(Z46,'LibSets constants'!$I$4:$L$1002,3,FALSE),""),"")</f>
        <v>Overland group bosses have a 100% chance to drop head, chest, legs, or weapon.</v>
      </c>
      <c r="AB46" s="43" t="str">
        <f>IF(Z46&lt;&gt;"",IF(Z46&lt;&gt;"LIBSETS_DROP_MECHANIC_MONSTER_NAME",VLOOKUP(Z46,'LibSets constants'!$I$4:$L$1002,4,FALSE),""),"")</f>
        <v>Überland Gruppenbosse haben eine Chance von 100%, Kopf, Brust, Beine oder Waffen fallen zu lassen.</v>
      </c>
      <c r="AC46" s="3" t="str">
        <f>IF(G46&lt;&gt;"LIBSETS_SETTYPE_BATTLEGROUND",IF(G46&lt;&gt;"LIBSETS_SETTYPE_SPECIAL",IF(AD46&lt;&gt;"",VLOOKUP(AD46,'ESO zone constants'!$D$3:$H$4953,5,FALSE),""),""),"")</f>
        <v/>
      </c>
      <c r="AD46" t="str">
        <f>IF(AND(O46&lt;&gt;"",NOT(ISERROR(O46))),"",IF(AND(M46&lt;&gt;"",M46&gt;0,NOT(ISERROR(M46))),VLOOKUP(M46,'ESO dumped WayshrineInfo'!$K$3:$N$9999,4,FALSE),""))</f>
        <v/>
      </c>
      <c r="AE46" s="44" t="s">
        <v>1686</v>
      </c>
      <c r="AF46" s="43" t="str">
        <f>IF(AE46&lt;&gt;"",IF(AE46&lt;&gt;"LIBSETS_DROP_MECHANIC_MONSTER_NAME",VLOOKUP(AE46,'LibSets constants'!$I$4:$L$1002,3,FALSE),""),"")</f>
        <v>Public dungeon bosses have a chance to drop a shoulder, hand, or weapon.</v>
      </c>
      <c r="AG46" s="43" t="str">
        <f>IF(AE46&lt;&gt;"",IF(AE46&lt;&gt;"LIBSETS_DROP_MECHANIC_MONSTER_NAME",VLOOKUP(AE46,'LibSets constants'!$I$4:$L$1002,4,FALSE),""),"")</f>
        <v>Öffentliche Dungeon-Bosse haben die Möglichkeit, eine Schulter, Handschuhe oder eine Waffe fallen zu lassen.</v>
      </c>
      <c r="AH46" s="3" t="str">
        <f>IF(G46&lt;&gt;"LIBSETS_SETTYPE_BATTLEGROUND",IF(G46&lt;&gt;"LIBSETS_SETTYPE_SPECIAL",IF(AI46&lt;&gt;"",VLOOKUP(AI46,'ESO zone constants'!$D$3:$H$4953,5,FALSE),""),""),"")</f>
        <v/>
      </c>
      <c r="AJ46" s="44" t="s">
        <v>1687</v>
      </c>
      <c r="AK46" s="43" t="str">
        <f>IF(AJ46&lt;&gt;"",IF(AJ46&lt;&gt;"LIBSETS_DROP_MECHANIC_MONSTER_NAME",VLOOKUP(AJ46,'LibSets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43" t="str">
        <f>IF(AJ46&lt;&gt;"",IF(AJ46&lt;&gt;"LIBSETS_DROP_MECHANIC_MONSTER_NAME",VLOOKUP(AJ46,'LibSets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constants'!$D$3:$H$4953,5,FALSE),""),""),"")</f>
        <v/>
      </c>
      <c r="AO46" s="44"/>
      <c r="AP46" s="43" t="str">
        <f>IF(AO46&lt;&gt;"",IF(AO46&lt;&gt;"LIBSETS_DROP_MECHANIC_MONSTER_NAME",VLOOKUP(AO46,'LibSets constants'!$I$4:$L$1002,3,FALSE),""),"")</f>
        <v/>
      </c>
      <c r="AQ46" s="43" t="str">
        <f>IF(AO46&lt;&gt;"",IF(AO46&lt;&gt;"LIBSETS_DROP_MECHANIC_MONSTER_NAME",VLOOKUP(AO46,'LibSets constants'!$I$4:$L$1002,4,FALSE),""),"")</f>
        <v/>
      </c>
      <c r="AR46" s="3" t="str">
        <f>IF(G46&lt;&gt;"LIBSETS_SETTYPE_BATTLEGROUND",IF(G46&lt;&gt;"LIBSETS_SETTYPE_SPECIAL",IF(AS46&lt;&gt;"",VLOOKUP(AS46,'ESO zone constants'!$D$3:$H$4953,5,FALSE),""),""),"")</f>
        <v/>
      </c>
      <c r="AT46" s="44"/>
      <c r="AU46" s="43" t="str">
        <f>IF(AT46&lt;&gt;"",IF(AT46&lt;&gt;"LIBSETS_DROP_MECHANIC_MONSTER_NAME",VLOOKUP(AT46,'LibSets constants'!$I$4:$L$1002,3,FALSE),""),"")</f>
        <v/>
      </c>
      <c r="AV46" s="43" t="str">
        <f>IF(AT46&lt;&gt;"",IF(AT46&lt;&gt;"LIBSETS_DROP_MECHANIC_MONSTER_NAME",VLOOKUP(AT46,'LibSets constants'!$I$4:$L$1002,4,FALSE),""),"")</f>
        <v/>
      </c>
      <c r="AW46" s="21" t="str">
        <f t="shared" si="1"/>
        <v>[64] = {wayshrines={-1,-1,-1,}, dlcId=DLC_BASE_GAME</v>
      </c>
      <c r="AX46" s="21" t="str">
        <f t="shared" si="2"/>
        <v>, zoneIds={108}, veteran=false</v>
      </c>
      <c r="AY46" s="21" t="str">
        <f t="shared" si="3"/>
        <v>, setType=LIBSETS_SETTYPE_OVERLAND</v>
      </c>
      <c r="AZ46" s="21" t="str">
        <f t="shared" si="4"/>
        <v>, dropMechanic={LIBSETS_DROP_MECHANIC_OVERLAND_BOSS_DELVE,LIBSETS_DROP_MECHANIC_OVERLAND_WORLDBOSS,LIBSETS_DROP_MECHANIC_OVERLAND_BOSS_PUBLIC_DUNGEON,LIBSETS_DROP_MECHANIC_OVERLAND_CHEST}},</v>
      </c>
      <c r="BA46" s="21" t="str">
        <f t="shared" si="5"/>
        <v xml:space="preserve"> --Shadow Dancer's Raiment / Kleidung des Schattentänzers   [Greenshade]</v>
      </c>
    </row>
    <row r="47" spans="1:53" x14ac:dyDescent="0.25">
      <c r="A47" s="12">
        <v>65</v>
      </c>
      <c r="B47" t="s">
        <v>819</v>
      </c>
      <c r="C47" t="s">
        <v>820</v>
      </c>
      <c r="D47" s="3">
        <f t="shared" si="0"/>
        <v>65</v>
      </c>
      <c r="E47" s="60"/>
      <c r="G47" s="8" t="s">
        <v>1598</v>
      </c>
      <c r="I47" t="s">
        <v>97</v>
      </c>
      <c r="J47" t="s">
        <v>97</v>
      </c>
      <c r="K47">
        <v>-1</v>
      </c>
      <c r="L47">
        <v>-1</v>
      </c>
      <c r="M47">
        <v>-1</v>
      </c>
      <c r="N47">
        <v>0</v>
      </c>
      <c r="O47" s="66" t="s">
        <v>109</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constants'!$B$4:$C$1002,2,FALSE),"")</f>
        <v>Included in base game</v>
      </c>
      <c r="U47" s="33" t="s">
        <v>1684</v>
      </c>
      <c r="V47" s="43" t="str">
        <f>IF(U47&lt;&gt;"",IF(U47&lt;&gt;"LIBSETS_DROP_MECHANIC_MONSTER_NAME",VLOOKUP(U47,'LibSets constants'!$I$4:$L$1002,3,FALSE),""),"")</f>
        <v>Delve bosses have a chance to drop a waist or feet.</v>
      </c>
      <c r="W47" s="43" t="str">
        <f>IF(U47&lt;&gt;"",IF(U47&lt;&gt;"LIBSETS_DROP_MECHANIC_MONSTER_NAME",VLOOKUP(U47,'LibSets constants'!$I$4:$L$1002,4,FALSE),""),"")</f>
        <v>Bosse in Gewölben haben die Chance, eine Taille oder Füße fallen zu lassen.</v>
      </c>
      <c r="X47" s="3" t="str">
        <f>IF(G47&lt;&gt;"LIBSETS_SETTYPE_BATTLEGROUND",IF(G47&lt;&gt;"LIBSETS_SETTYPE_SPECIAL",IF(Y47&lt;&gt;"",VLOOKUP(Y47,'ESO zone constants'!$D$3:$H$4953,5,FALSE),""),""),"")</f>
        <v/>
      </c>
      <c r="Y47" t="str">
        <f>IF(AND(O47&lt;&gt;"",NOT(ISERROR(O47))),"",IF(AND(L47&lt;&gt;"",L47&gt;0,NOT(ISERROR(L47))),VLOOKUP(L47,'ESO dumped WayshrineInfo'!$K$3:$N$9999,4,FALSE),""))</f>
        <v/>
      </c>
      <c r="Z47" s="44" t="s">
        <v>1685</v>
      </c>
      <c r="AA47" s="43" t="str">
        <f>IF(Z47&lt;&gt;"",IF(Z47&lt;&gt;"LIBSETS_DROP_MECHANIC_MONSTER_NAME",VLOOKUP(Z47,'LibSets constants'!$I$4:$L$1002,3,FALSE),""),"")</f>
        <v>Overland group bosses have a 100% chance to drop head, chest, legs, or weapon.</v>
      </c>
      <c r="AB47" s="43" t="str">
        <f>IF(Z47&lt;&gt;"",IF(Z47&lt;&gt;"LIBSETS_DROP_MECHANIC_MONSTER_NAME",VLOOKUP(Z47,'LibSets constants'!$I$4:$L$1002,4,FALSE),""),"")</f>
        <v>Überland Gruppenbosse haben eine Chance von 100%, Kopf, Brust, Beine oder Waffen fallen zu lassen.</v>
      </c>
      <c r="AC47" s="3" t="str">
        <f>IF(G47&lt;&gt;"LIBSETS_SETTYPE_BATTLEGROUND",IF(G47&lt;&gt;"LIBSETS_SETTYPE_SPECIAL",IF(AD47&lt;&gt;"",VLOOKUP(AD47,'ESO zone constants'!$D$3:$H$4953,5,FALSE),""),""),"")</f>
        <v/>
      </c>
      <c r="AD47" t="str">
        <f>IF(AND(O47&lt;&gt;"",NOT(ISERROR(O47))),"",IF(AND(M47&lt;&gt;"",M47&gt;0,NOT(ISERROR(M47))),VLOOKUP(M47,'ESO dumped WayshrineInfo'!$K$3:$N$9999,4,FALSE),""))</f>
        <v/>
      </c>
      <c r="AE47" s="44" t="s">
        <v>1686</v>
      </c>
      <c r="AF47" s="43" t="str">
        <f>IF(AE47&lt;&gt;"",IF(AE47&lt;&gt;"LIBSETS_DROP_MECHANIC_MONSTER_NAME",VLOOKUP(AE47,'LibSets constants'!$I$4:$L$1002,3,FALSE),""),"")</f>
        <v>Public dungeon bosses have a chance to drop a shoulder, hand, or weapon.</v>
      </c>
      <c r="AG47" s="43" t="str">
        <f>IF(AE47&lt;&gt;"",IF(AE47&lt;&gt;"LIBSETS_DROP_MECHANIC_MONSTER_NAME",VLOOKUP(AE47,'LibSets constants'!$I$4:$L$1002,4,FALSE),""),"")</f>
        <v>Öffentliche Dungeon-Bosse haben die Möglichkeit, eine Schulter, Handschuhe oder eine Waffe fallen zu lassen.</v>
      </c>
      <c r="AH47" s="3" t="str">
        <f>IF(G47&lt;&gt;"LIBSETS_SETTYPE_BATTLEGROUND",IF(G47&lt;&gt;"LIBSETS_SETTYPE_SPECIAL",IF(AI47&lt;&gt;"",VLOOKUP(AI47,'ESO zone constants'!$D$3:$H$4953,5,FALSE),""),""),"")</f>
        <v/>
      </c>
      <c r="AJ47" s="44" t="s">
        <v>1687</v>
      </c>
      <c r="AK47" s="43" t="str">
        <f>IF(AJ47&lt;&gt;"",IF(AJ47&lt;&gt;"LIBSETS_DROP_MECHANIC_MONSTER_NAME",VLOOKUP(AJ47,'LibSets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43" t="str">
        <f>IF(AJ47&lt;&gt;"",IF(AJ47&lt;&gt;"LIBSETS_DROP_MECHANIC_MONSTER_NAME",VLOOKUP(AJ47,'LibSets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constants'!$D$3:$H$4953,5,FALSE),""),""),"")</f>
        <v/>
      </c>
      <c r="AO47" s="44"/>
      <c r="AP47" s="43" t="str">
        <f>IF(AO47&lt;&gt;"",IF(AO47&lt;&gt;"LIBSETS_DROP_MECHANIC_MONSTER_NAME",VLOOKUP(AO47,'LibSets constants'!$I$4:$L$1002,3,FALSE),""),"")</f>
        <v/>
      </c>
      <c r="AQ47" s="43" t="str">
        <f>IF(AO47&lt;&gt;"",IF(AO47&lt;&gt;"LIBSETS_DROP_MECHANIC_MONSTER_NAME",VLOOKUP(AO47,'LibSets constants'!$I$4:$L$1002,4,FALSE),""),"")</f>
        <v/>
      </c>
      <c r="AR47" s="3" t="str">
        <f>IF(G47&lt;&gt;"LIBSETS_SETTYPE_BATTLEGROUND",IF(G47&lt;&gt;"LIBSETS_SETTYPE_SPECIAL",IF(AS47&lt;&gt;"",VLOOKUP(AS47,'ESO zone constants'!$D$3:$H$4953,5,FALSE),""),""),"")</f>
        <v/>
      </c>
      <c r="AT47" s="44"/>
      <c r="AU47" s="43" t="str">
        <f>IF(AT47&lt;&gt;"",IF(AT47&lt;&gt;"LIBSETS_DROP_MECHANIC_MONSTER_NAME",VLOOKUP(AT47,'LibSets constants'!$I$4:$L$1002,3,FALSE),""),"")</f>
        <v/>
      </c>
      <c r="AV47" s="43" t="str">
        <f>IF(AT47&lt;&gt;"",IF(AT47&lt;&gt;"LIBSETS_DROP_MECHANIC_MONSTER_NAME",VLOOKUP(AT47,'LibSets constants'!$I$4:$L$1002,4,FALSE),""),"")</f>
        <v/>
      </c>
      <c r="AW47" s="21" t="str">
        <f t="shared" si="1"/>
        <v>[65] = {wayshrines={-1,-1,-1,}, dlcId=DLC_BASE_GAME</v>
      </c>
      <c r="AX47" s="21" t="str">
        <f t="shared" si="2"/>
        <v>, zoneIds={3}, veteran=false</v>
      </c>
      <c r="AY47" s="21" t="str">
        <f t="shared" si="3"/>
        <v>, setType=LIBSETS_SETTYPE_OVERLAND</v>
      </c>
      <c r="AZ47" s="21" t="str">
        <f t="shared" si="4"/>
        <v>, dropMechanic={LIBSETS_DROP_MECHANIC_OVERLAND_BOSS_DELVE,LIBSETS_DROP_MECHANIC_OVERLAND_WORLDBOSS,LIBSETS_DROP_MECHANIC_OVERLAND_BOSS_PUBLIC_DUNGEON,LIBSETS_DROP_MECHANIC_OVERLAND_CHEST}},</v>
      </c>
      <c r="BA47" s="21" t="str">
        <f t="shared" si="5"/>
        <v xml:space="preserve"> --Bloodthorn's Touch / Spur eines Blutdorns   [Glenumbra]</v>
      </c>
    </row>
    <row r="48" spans="1:53" x14ac:dyDescent="0.25">
      <c r="A48" s="12">
        <v>66</v>
      </c>
      <c r="B48" t="s">
        <v>821</v>
      </c>
      <c r="C48" t="s">
        <v>822</v>
      </c>
      <c r="D48" s="3">
        <f t="shared" si="0"/>
        <v>66</v>
      </c>
      <c r="E48" s="60"/>
      <c r="G48" s="8" t="s">
        <v>1598</v>
      </c>
      <c r="I48" t="s">
        <v>97</v>
      </c>
      <c r="J48" t="s">
        <v>97</v>
      </c>
      <c r="K48">
        <v>-1</v>
      </c>
      <c r="L48">
        <v>-1</v>
      </c>
      <c r="M48">
        <v>-1</v>
      </c>
      <c r="N48">
        <v>0</v>
      </c>
      <c r="O48" s="66" t="s">
        <v>120</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constants'!$B$4:$C$1002,2,FALSE),"")</f>
        <v>Included in base game</v>
      </c>
      <c r="U48" s="33" t="s">
        <v>1684</v>
      </c>
      <c r="V48" s="43" t="str">
        <f>IF(U48&lt;&gt;"",IF(U48&lt;&gt;"LIBSETS_DROP_MECHANIC_MONSTER_NAME",VLOOKUP(U48,'LibSets constants'!$I$4:$L$1002,3,FALSE),""),"")</f>
        <v>Delve bosses have a chance to drop a waist or feet.</v>
      </c>
      <c r="W48" s="43" t="str">
        <f>IF(U48&lt;&gt;"",IF(U48&lt;&gt;"LIBSETS_DROP_MECHANIC_MONSTER_NAME",VLOOKUP(U48,'LibSets constants'!$I$4:$L$1002,4,FALSE),""),"")</f>
        <v>Bosse in Gewölben haben die Chance, eine Taille oder Füße fallen zu lassen.</v>
      </c>
      <c r="X48" s="3" t="str">
        <f>IF(G48&lt;&gt;"LIBSETS_SETTYPE_BATTLEGROUND",IF(G48&lt;&gt;"LIBSETS_SETTYPE_SPECIAL",IF(Y48&lt;&gt;"",VLOOKUP(Y48,'ESO zone constants'!$D$3:$H$4953,5,FALSE),""),""),"")</f>
        <v/>
      </c>
      <c r="Y48" t="str">
        <f>IF(AND(O48&lt;&gt;"",NOT(ISERROR(O48))),"",IF(AND(L48&lt;&gt;"",L48&gt;0,NOT(ISERROR(L48))),VLOOKUP(L48,'ESO dumped WayshrineInfo'!$K$3:$N$9999,4,FALSE),""))</f>
        <v/>
      </c>
      <c r="Z48" s="44" t="s">
        <v>1685</v>
      </c>
      <c r="AA48" s="43" t="str">
        <f>IF(Z48&lt;&gt;"",IF(Z48&lt;&gt;"LIBSETS_DROP_MECHANIC_MONSTER_NAME",VLOOKUP(Z48,'LibSets constants'!$I$4:$L$1002,3,FALSE),""),"")</f>
        <v>Overland group bosses have a 100% chance to drop head, chest, legs, or weapon.</v>
      </c>
      <c r="AB48" s="43" t="str">
        <f>IF(Z48&lt;&gt;"",IF(Z48&lt;&gt;"LIBSETS_DROP_MECHANIC_MONSTER_NAME",VLOOKUP(Z48,'LibSets constants'!$I$4:$L$1002,4,FALSE),""),"")</f>
        <v>Überland Gruppenbosse haben eine Chance von 100%, Kopf, Brust, Beine oder Waffen fallen zu lassen.</v>
      </c>
      <c r="AC48" s="3" t="str">
        <f>IF(G48&lt;&gt;"LIBSETS_SETTYPE_BATTLEGROUND",IF(G48&lt;&gt;"LIBSETS_SETTYPE_SPECIAL",IF(AD48&lt;&gt;"",VLOOKUP(AD48,'ESO zone constants'!$D$3:$H$4953,5,FALSE),""),""),"")</f>
        <v/>
      </c>
      <c r="AD48" t="str">
        <f>IF(AND(O48&lt;&gt;"",NOT(ISERROR(O48))),"",IF(AND(M48&lt;&gt;"",M48&gt;0,NOT(ISERROR(M48))),VLOOKUP(M48,'ESO dumped WayshrineInfo'!$K$3:$N$9999,4,FALSE),""))</f>
        <v/>
      </c>
      <c r="AE48" s="44" t="s">
        <v>1686</v>
      </c>
      <c r="AF48" s="43" t="str">
        <f>IF(AE48&lt;&gt;"",IF(AE48&lt;&gt;"LIBSETS_DROP_MECHANIC_MONSTER_NAME",VLOOKUP(AE48,'LibSets constants'!$I$4:$L$1002,3,FALSE),""),"")</f>
        <v>Public dungeon bosses have a chance to drop a shoulder, hand, or weapon.</v>
      </c>
      <c r="AG48" s="43" t="str">
        <f>IF(AE48&lt;&gt;"",IF(AE48&lt;&gt;"LIBSETS_DROP_MECHANIC_MONSTER_NAME",VLOOKUP(AE48,'LibSets constants'!$I$4:$L$1002,4,FALSE),""),"")</f>
        <v>Öffentliche Dungeon-Bosse haben die Möglichkeit, eine Schulter, Handschuhe oder eine Waffe fallen zu lassen.</v>
      </c>
      <c r="AH48" s="3" t="str">
        <f>IF(G48&lt;&gt;"LIBSETS_SETTYPE_BATTLEGROUND",IF(G48&lt;&gt;"LIBSETS_SETTYPE_SPECIAL",IF(AI48&lt;&gt;"",VLOOKUP(AI48,'ESO zone constants'!$D$3:$H$4953,5,FALSE),""),""),"")</f>
        <v/>
      </c>
      <c r="AJ48" s="44" t="s">
        <v>1687</v>
      </c>
      <c r="AK48" s="43" t="str">
        <f>IF(AJ48&lt;&gt;"",IF(AJ48&lt;&gt;"LIBSETS_DROP_MECHANIC_MONSTER_NAME",VLOOKUP(AJ48,'LibSets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43" t="str">
        <f>IF(AJ48&lt;&gt;"",IF(AJ48&lt;&gt;"LIBSETS_DROP_MECHANIC_MONSTER_NAME",VLOOKUP(AJ48,'LibSets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constants'!$D$3:$H$4953,5,FALSE),""),""),"")</f>
        <v/>
      </c>
      <c r="AO48" s="44"/>
      <c r="AP48" s="43" t="str">
        <f>IF(AO48&lt;&gt;"",IF(AO48&lt;&gt;"LIBSETS_DROP_MECHANIC_MONSTER_NAME",VLOOKUP(AO48,'LibSets constants'!$I$4:$L$1002,3,FALSE),""),"")</f>
        <v/>
      </c>
      <c r="AQ48" s="43" t="str">
        <f>IF(AO48&lt;&gt;"",IF(AO48&lt;&gt;"LIBSETS_DROP_MECHANIC_MONSTER_NAME",VLOOKUP(AO48,'LibSets constants'!$I$4:$L$1002,4,FALSE),""),"")</f>
        <v/>
      </c>
      <c r="AR48" s="3" t="str">
        <f>IF(G48&lt;&gt;"LIBSETS_SETTYPE_BATTLEGROUND",IF(G48&lt;&gt;"LIBSETS_SETTYPE_SPECIAL",IF(AS48&lt;&gt;"",VLOOKUP(AS48,'ESO zone constants'!$D$3:$H$4953,5,FALSE),""),""),"")</f>
        <v/>
      </c>
      <c r="AT48" s="44"/>
      <c r="AU48" s="43" t="str">
        <f>IF(AT48&lt;&gt;"",IF(AT48&lt;&gt;"LIBSETS_DROP_MECHANIC_MONSTER_NAME",VLOOKUP(AT48,'LibSets constants'!$I$4:$L$1002,3,FALSE),""),"")</f>
        <v/>
      </c>
      <c r="AV48" s="43" t="str">
        <f>IF(AT48&lt;&gt;"",IF(AT48&lt;&gt;"LIBSETS_DROP_MECHANIC_MONSTER_NAME",VLOOKUP(AT48,'LibSets constants'!$I$4:$L$1002,4,FALSE),""),"")</f>
        <v/>
      </c>
      <c r="AW48" s="21" t="str">
        <f t="shared" si="1"/>
        <v>[66] = {wayshrines={-1,-1,-1,}, dlcId=DLC_BASE_GAME</v>
      </c>
      <c r="AX48" s="21" t="str">
        <f t="shared" si="2"/>
        <v>, zoneIds={117}, veteran=false</v>
      </c>
      <c r="AY48" s="21" t="str">
        <f t="shared" si="3"/>
        <v>, setType=LIBSETS_SETTYPE_OVERLAND</v>
      </c>
      <c r="AZ48" s="21" t="str">
        <f t="shared" si="4"/>
        <v>, dropMechanic={LIBSETS_DROP_MECHANIC_OVERLAND_BOSS_DELVE,LIBSETS_DROP_MECHANIC_OVERLAND_WORLDBOSS,LIBSETS_DROP_MECHANIC_OVERLAND_BOSS_PUBLIC_DUNGEON,LIBSETS_DROP_MECHANIC_OVERLAND_CHEST}},</v>
      </c>
      <c r="BA48" s="21" t="str">
        <f t="shared" si="5"/>
        <v xml:space="preserve"> --Robes of the Hist / Roben des Hist   [Shadowfen]</v>
      </c>
    </row>
    <row r="49" spans="1:53" x14ac:dyDescent="0.25">
      <c r="A49" s="12">
        <v>67</v>
      </c>
      <c r="B49" t="s">
        <v>823</v>
      </c>
      <c r="C49" t="s">
        <v>824</v>
      </c>
      <c r="D49" s="3">
        <f t="shared" si="0"/>
        <v>67</v>
      </c>
      <c r="E49" s="60"/>
      <c r="G49" s="8" t="s">
        <v>1593</v>
      </c>
      <c r="I49" t="s">
        <v>97</v>
      </c>
      <c r="J49" t="s">
        <v>97</v>
      </c>
      <c r="K49">
        <v>-1</v>
      </c>
      <c r="L49">
        <v>-1</v>
      </c>
      <c r="M49">
        <v>-1</v>
      </c>
      <c r="N49">
        <v>0</v>
      </c>
      <c r="O49" s="66" t="s">
        <v>131</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constants'!$B$4:$C$1002,2,FALSE),"")</f>
        <v>Included in base game</v>
      </c>
      <c r="U49" s="33" t="s">
        <v>1665</v>
      </c>
      <c r="V49" s="3" t="str">
        <f>IF(U49&lt;&gt;"",IF(U49&lt;&gt;"LIBSETS_DROP_MECHANIC_MONSTER_NAME",VLOOKUP(U49,'LibSets constants'!$I$4:$L$1002,3,FALSE),""),"")</f>
        <v>Rewards for the worthy (Cyrodiil/Battleground mail)</v>
      </c>
      <c r="W49" s="3" t="str">
        <f>IF(U49&lt;&gt;"",IF(U49&lt;&gt;"LIBSETS_DROP_MECHANIC_MONSTER_NAME",VLOOKUP(U49,'LibSets constants'!$I$4:$L$1002,4,FALSE),""),"")</f>
        <v>Gerechter Lohn (Cyrodiil/Schlachtfeld Mail)</v>
      </c>
      <c r="X49" s="3" t="str">
        <f>IF(G49&lt;&gt;"LIBSETS_SETTYPE_BATTLEGROUND",IF(G49&lt;&gt;"LIBSETS_SETTYPE_SPECIAL",IF(Y49&lt;&gt;"",VLOOKUP(Y49,'ESO zone constants'!$D$3:$H$4953,5,FALSE),""),""),"")</f>
        <v/>
      </c>
      <c r="Y49" t="str">
        <f>IF(AND(O49&lt;&gt;"",NOT(ISERROR(O49))),"",IF(AND(L49&lt;&gt;"",L49&gt;0,NOT(ISERROR(L49))),VLOOKUP(L49,'ESO dumped WayshrineInfo'!$K$3:$N$9999,4,FALSE),""))</f>
        <v/>
      </c>
      <c r="Z49" s="33" t="s">
        <v>1656</v>
      </c>
      <c r="AA49" s="3" t="str">
        <f>IF(Z49&lt;&gt;"",IF(Z49&lt;&gt;"LIBSETS_DROP_MECHANIC_MONSTER_NAME",VLOOKUP(Z49,'LibSets constants'!$I$4:$L$1002,3,FALSE),""),"")</f>
        <v>City Bruma (quartermaster)</v>
      </c>
      <c r="AB49" s="3" t="str">
        <f>IF(Z49&lt;&gt;"",IF(Z49&lt;&gt;"LIBSETS_DROP_MECHANIC_MONSTER_NAME",VLOOKUP(Z49,'LibSets constants'!$I$4:$L$1002,4,FALSE),""),"")</f>
        <v>Stadt Bruma (Quartiermeister)</v>
      </c>
      <c r="AC49" s="3" t="str">
        <f>IF(G49&lt;&gt;"LIBSETS_SETTYPE_BATTLEGROUND",IF(G49&lt;&gt;"LIBSETS_SETTYPE_SPECIAL",IF(AD49&lt;&gt;"",VLOOKUP(AD49,'ESO zone constants'!$D$3:$H$4953,5,FALSE),""),""),"")</f>
        <v/>
      </c>
      <c r="AD49" t="str">
        <f>IF(AND(O49&lt;&gt;"",NOT(ISERROR(O49))),"",IF(AND(M49&lt;&gt;"",M49&gt;0,NOT(ISERROR(M49))),VLOOKUP(M49,'ESO dumped WayshrineInfo'!$K$3:$N$9999,4,FALSE),""))</f>
        <v/>
      </c>
      <c r="AF49" s="3" t="str">
        <f>IF(AE49&lt;&gt;"",IF(AE49&lt;&gt;"LIBSETS_DROP_MECHANIC_MONSTER_NAME",VLOOKUP(AE49,'LibSets constants'!$I$4:$L$1002,3,FALSE),""),"")</f>
        <v/>
      </c>
      <c r="AG49" s="3" t="str">
        <f>IF(AE49&lt;&gt;"",IF(AE49&lt;&gt;"LIBSETS_DROP_MECHANIC_MONSTER_NAME",VLOOKUP(AE49,'LibSets constants'!$I$4:$L$1002,4,FALSE),""),"")</f>
        <v/>
      </c>
      <c r="AH49" s="3" t="str">
        <f>IF(G49&lt;&gt;"LIBSETS_SETTYPE_BATTLEGROUND",IF(G49&lt;&gt;"LIBSETS_SETTYPE_SPECIAL",IF(AI49&lt;&gt;"",VLOOKUP(AI49,'ESO zone constants'!$D$3:$H$4953,5,FALSE),""),""),"")</f>
        <v/>
      </c>
      <c r="AK49" s="3" t="str">
        <f>IF(AJ49&lt;&gt;"",IF(AJ49&lt;&gt;"LIBSETS_DROP_MECHANIC_MONSTER_NAME",VLOOKUP(AJ49,'LibSets constants'!$I$4:$L$1002,3,FALSE),""),"")</f>
        <v/>
      </c>
      <c r="AL49" s="3" t="str">
        <f>IF(AJ49&lt;&gt;"",IF(AJ49&lt;&gt;"LIBSETS_DROP_MECHANIC_MONSTER_NAME",VLOOKUP(AJ49,'LibSets constants'!$I$4:$L$1002,4,FALSE),""),"")</f>
        <v/>
      </c>
      <c r="AM49" s="3" t="str">
        <f>IF(G49&lt;&gt;"LIBSETS_SETTYPE_BATTLEGROUND",IF(G49&lt;&gt;"LIBSETS_SETTYPE_SPECIAL",IF(AN49&lt;&gt;"",VLOOKUP(AN49,'ESO zone constants'!$D$3:$H$4953,5,FALSE),""),""),"")</f>
        <v/>
      </c>
      <c r="AP49" s="3" t="str">
        <f>IF(AO49&lt;&gt;"",IF(AO49&lt;&gt;"LIBSETS_DROP_MECHANIC_MONSTER_NAME",VLOOKUP(AO49,'LibSets constants'!$I$4:$L$1002,3,FALSE),""),"")</f>
        <v/>
      </c>
      <c r="AQ49" s="3" t="str">
        <f>IF(AO49&lt;&gt;"",IF(AO49&lt;&gt;"LIBSETS_DROP_MECHANIC_MONSTER_NAME",VLOOKUP(AO49,'LibSets constants'!$I$4:$L$1002,4,FALSE),""),"")</f>
        <v/>
      </c>
      <c r="AR49" s="3" t="str">
        <f>IF(G49&lt;&gt;"LIBSETS_SETTYPE_BATTLEGROUND",IF(G49&lt;&gt;"LIBSETS_SETTYPE_SPECIAL",IF(AS49&lt;&gt;"",VLOOKUP(AS49,'ESO zone constants'!$D$3:$H$4953,5,FALSE),""),""),"")</f>
        <v/>
      </c>
      <c r="AU49" s="3" t="str">
        <f>IF(AT49&lt;&gt;"",IF(AT49&lt;&gt;"LIBSETS_DROP_MECHANIC_MONSTER_NAME",VLOOKUP(AT49,'LibSets constants'!$I$4:$L$1002,3,FALSE),""),"")</f>
        <v/>
      </c>
      <c r="AV49" s="3" t="str">
        <f>IF(AT49&lt;&gt;"",IF(AT49&lt;&gt;"LIBSETS_DROP_MECHANIC_MONSTER_NAME",VLOOKUP(AT49,'LibSets constants'!$I$4:$L$1002,4,FALSE),""),"")</f>
        <v/>
      </c>
      <c r="AW49" s="21" t="str">
        <f t="shared" si="1"/>
        <v>[67] = {wayshrines={-1,-1,-1,}, dlcId=DLC_BASE_GAME</v>
      </c>
      <c r="AX49" s="21" t="str">
        <f t="shared" si="2"/>
        <v>, zoneIds={181}, veteran=false</v>
      </c>
      <c r="AY49" s="21" t="str">
        <f t="shared" si="3"/>
        <v>, setType=LIBSETS_SETTYPE_CYRODIIL</v>
      </c>
      <c r="AZ49" s="21" t="str">
        <f t="shared" si="4"/>
        <v>, dropMechanic={LIBSETS_DROP_MECHANIC_MAIL_PVP_REWARDS_FOR_THE_WORTHY,LIBSETS_DROP_MECHANIC_CITY_CYRODIIL_BRUMA}},</v>
      </c>
      <c r="BA49" s="21" t="str">
        <f t="shared" si="5"/>
        <v xml:space="preserve"> --Shadow Walker / Schattengänger   [Cyrodiil]</v>
      </c>
    </row>
    <row r="50" spans="1:53" x14ac:dyDescent="0.25">
      <c r="A50" s="12">
        <v>68</v>
      </c>
      <c r="B50" t="s">
        <v>825</v>
      </c>
      <c r="C50" t="s">
        <v>826</v>
      </c>
      <c r="D50" s="3">
        <f t="shared" si="0"/>
        <v>68</v>
      </c>
      <c r="E50" s="60"/>
      <c r="G50" s="8" t="s">
        <v>1598</v>
      </c>
      <c r="I50" t="s">
        <v>97</v>
      </c>
      <c r="J50" t="s">
        <v>97</v>
      </c>
      <c r="K50">
        <v>-1</v>
      </c>
      <c r="L50">
        <v>-1</v>
      </c>
      <c r="M50">
        <v>-1</v>
      </c>
      <c r="N50">
        <v>0</v>
      </c>
      <c r="O50" s="66" t="s">
        <v>247</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constants'!$B$4:$C$1002,2,FALSE),"")</f>
        <v>Included in base game</v>
      </c>
      <c r="U50" s="33" t="s">
        <v>1684</v>
      </c>
      <c r="V50" s="43" t="str">
        <f>IF(U50&lt;&gt;"",IF(U50&lt;&gt;"LIBSETS_DROP_MECHANIC_MONSTER_NAME",VLOOKUP(U50,'LibSets constants'!$I$4:$L$1002,3,FALSE),""),"")</f>
        <v>Delve bosses have a chance to drop a waist or feet.</v>
      </c>
      <c r="W50" s="43" t="str">
        <f>IF(U50&lt;&gt;"",IF(U50&lt;&gt;"LIBSETS_DROP_MECHANIC_MONSTER_NAME",VLOOKUP(U50,'LibSets constants'!$I$4:$L$1002,4,FALSE),""),"")</f>
        <v>Bosse in Gewölben haben die Chance, eine Taille oder Füße fallen zu lassen.</v>
      </c>
      <c r="X50" s="3" t="str">
        <f>IF(G50&lt;&gt;"LIBSETS_SETTYPE_BATTLEGROUND",IF(G50&lt;&gt;"LIBSETS_SETTYPE_SPECIAL",IF(Y50&lt;&gt;"",VLOOKUP(Y50,'ESO zone constants'!$D$3:$H$4953,5,FALSE),""),""),"")</f>
        <v/>
      </c>
      <c r="Y50" t="str">
        <f>IF(AND(O50&lt;&gt;"",NOT(ISERROR(O50))),"",IF(AND(L50&lt;&gt;"",L50&gt;0,NOT(ISERROR(L50))),VLOOKUP(L50,'ESO dumped WayshrineInfo'!$K$3:$N$9999,4,FALSE),""))</f>
        <v/>
      </c>
      <c r="Z50" s="44" t="s">
        <v>1685</v>
      </c>
      <c r="AA50" s="43" t="str">
        <f>IF(Z50&lt;&gt;"",IF(Z50&lt;&gt;"LIBSETS_DROP_MECHANIC_MONSTER_NAME",VLOOKUP(Z50,'LibSets constants'!$I$4:$L$1002,3,FALSE),""),"")</f>
        <v>Overland group bosses have a 100% chance to drop head, chest, legs, or weapon.</v>
      </c>
      <c r="AB50" s="43" t="str">
        <f>IF(Z50&lt;&gt;"",IF(Z50&lt;&gt;"LIBSETS_DROP_MECHANIC_MONSTER_NAME",VLOOKUP(Z50,'LibSets constants'!$I$4:$L$1002,4,FALSE),""),"")</f>
        <v>Überland Gruppenbosse haben eine Chance von 100%, Kopf, Brust, Beine oder Waffen fallen zu lassen.</v>
      </c>
      <c r="AC50" s="3" t="str">
        <f>IF(G50&lt;&gt;"LIBSETS_SETTYPE_BATTLEGROUND",IF(G50&lt;&gt;"LIBSETS_SETTYPE_SPECIAL",IF(AD50&lt;&gt;"",VLOOKUP(AD50,'ESO zone constants'!$D$3:$H$4953,5,FALSE),""),""),"")</f>
        <v/>
      </c>
      <c r="AD50" t="str">
        <f>IF(AND(O50&lt;&gt;"",NOT(ISERROR(O50))),"",IF(AND(M50&lt;&gt;"",M50&gt;0,NOT(ISERROR(M50))),VLOOKUP(M50,'ESO dumped WayshrineInfo'!$K$3:$N$9999,4,FALSE),""))</f>
        <v/>
      </c>
      <c r="AE50" s="44" t="s">
        <v>1686</v>
      </c>
      <c r="AF50" s="43" t="str">
        <f>IF(AE50&lt;&gt;"",IF(AE50&lt;&gt;"LIBSETS_DROP_MECHANIC_MONSTER_NAME",VLOOKUP(AE50,'LibSets constants'!$I$4:$L$1002,3,FALSE),""),"")</f>
        <v>Public dungeon bosses have a chance to drop a shoulder, hand, or weapon.</v>
      </c>
      <c r="AG50" s="43" t="str">
        <f>IF(AE50&lt;&gt;"",IF(AE50&lt;&gt;"LIBSETS_DROP_MECHANIC_MONSTER_NAME",VLOOKUP(AE50,'LibSets constants'!$I$4:$L$1002,4,FALSE),""),"")</f>
        <v>Öffentliche Dungeon-Bosse haben die Möglichkeit, eine Schulter, Handschuhe oder eine Waffe fallen zu lassen.</v>
      </c>
      <c r="AH50" s="3" t="str">
        <f>IF(G50&lt;&gt;"LIBSETS_SETTYPE_BATTLEGROUND",IF(G50&lt;&gt;"LIBSETS_SETTYPE_SPECIAL",IF(AI50&lt;&gt;"",VLOOKUP(AI50,'ESO zone constants'!$D$3:$H$4953,5,FALSE),""),""),"")</f>
        <v/>
      </c>
      <c r="AJ50" s="44" t="s">
        <v>1687</v>
      </c>
      <c r="AK50" s="43" t="str">
        <f>IF(AJ50&lt;&gt;"",IF(AJ50&lt;&gt;"LIBSETS_DROP_MECHANIC_MONSTER_NAME",VLOOKUP(AJ50,'LibSets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43" t="str">
        <f>IF(AJ50&lt;&gt;"",IF(AJ50&lt;&gt;"LIBSETS_DROP_MECHANIC_MONSTER_NAME",VLOOKUP(AJ50,'LibSets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constants'!$D$3:$H$4953,5,FALSE),""),""),"")</f>
        <v/>
      </c>
      <c r="AO50" s="44"/>
      <c r="AP50" s="43" t="str">
        <f>IF(AO50&lt;&gt;"",IF(AO50&lt;&gt;"LIBSETS_DROP_MECHANIC_MONSTER_NAME",VLOOKUP(AO50,'LibSets constants'!$I$4:$L$1002,3,FALSE),""),"")</f>
        <v/>
      </c>
      <c r="AQ50" s="43" t="str">
        <f>IF(AO50&lt;&gt;"",IF(AO50&lt;&gt;"LIBSETS_DROP_MECHANIC_MONSTER_NAME",VLOOKUP(AO50,'LibSets constants'!$I$4:$L$1002,4,FALSE),""),"")</f>
        <v/>
      </c>
      <c r="AR50" s="3" t="str">
        <f>IF(G50&lt;&gt;"LIBSETS_SETTYPE_BATTLEGROUND",IF(G50&lt;&gt;"LIBSETS_SETTYPE_SPECIAL",IF(AS50&lt;&gt;"",VLOOKUP(AS50,'ESO zone constants'!$D$3:$H$4953,5,FALSE),""),""),"")</f>
        <v/>
      </c>
      <c r="AT50" s="44"/>
      <c r="AU50" s="43" t="str">
        <f>IF(AT50&lt;&gt;"",IF(AT50&lt;&gt;"LIBSETS_DROP_MECHANIC_MONSTER_NAME",VLOOKUP(AT50,'LibSets constants'!$I$4:$L$1002,3,FALSE),""),"")</f>
        <v/>
      </c>
      <c r="AV50" s="43" t="str">
        <f>IF(AT50&lt;&gt;"",IF(AT50&lt;&gt;"LIBSETS_DROP_MECHANIC_MONSTER_NAME",VLOOKUP(AT50,'LibSets constants'!$I$4:$L$1002,4,FALSE),""),"")</f>
        <v/>
      </c>
      <c r="AW50" s="21" t="str">
        <f t="shared" si="1"/>
        <v>[68] = {wayshrines={-1,-1,-1,}, dlcId=DLC_BASE_GAME</v>
      </c>
      <c r="AX50" s="21" t="str">
        <f t="shared" si="2"/>
        <v>, zoneIds={347}, veteran=false</v>
      </c>
      <c r="AY50" s="21" t="str">
        <f t="shared" si="3"/>
        <v>, setType=LIBSETS_SETTYPE_OVERLAND</v>
      </c>
      <c r="AZ50" s="21" t="str">
        <f t="shared" si="4"/>
        <v>, dropMechanic={LIBSETS_DROP_MECHANIC_OVERLAND_BOSS_DELVE,LIBSETS_DROP_MECHANIC_OVERLAND_WORLDBOSS,LIBSETS_DROP_MECHANIC_OVERLAND_BOSS_PUBLIC_DUNGEON,LIBSETS_DROP_MECHANIC_OVERLAND_CHEST}},</v>
      </c>
      <c r="BA50" s="21" t="str">
        <f t="shared" si="5"/>
        <v xml:space="preserve"> --Stygian / Stygier   [Coldharbour]</v>
      </c>
    </row>
    <row r="51" spans="1:53" x14ac:dyDescent="0.25">
      <c r="A51" s="12">
        <v>69</v>
      </c>
      <c r="B51" t="s">
        <v>827</v>
      </c>
      <c r="C51" t="s">
        <v>828</v>
      </c>
      <c r="D51" s="3">
        <f t="shared" si="0"/>
        <v>69</v>
      </c>
      <c r="E51" s="60"/>
      <c r="G51" s="8" t="s">
        <v>1598</v>
      </c>
      <c r="I51" t="s">
        <v>97</v>
      </c>
      <c r="J51" t="s">
        <v>97</v>
      </c>
      <c r="K51">
        <v>-1</v>
      </c>
      <c r="L51">
        <v>-1</v>
      </c>
      <c r="M51">
        <v>-1</v>
      </c>
      <c r="N51">
        <v>0</v>
      </c>
      <c r="O51" s="66" t="s">
        <v>272</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constants'!$B$4:$C$1002,2,FALSE),"")</f>
        <v>Included in base game</v>
      </c>
      <c r="U51" s="33" t="s">
        <v>1684</v>
      </c>
      <c r="V51" s="43" t="str">
        <f>IF(U51&lt;&gt;"",IF(U51&lt;&gt;"LIBSETS_DROP_MECHANIC_MONSTER_NAME",VLOOKUP(U51,'LibSets constants'!$I$4:$L$1002,3,FALSE),""),"")</f>
        <v>Delve bosses have a chance to drop a waist or feet.</v>
      </c>
      <c r="W51" s="43" t="str">
        <f>IF(U51&lt;&gt;"",IF(U51&lt;&gt;"LIBSETS_DROP_MECHANIC_MONSTER_NAME",VLOOKUP(U51,'LibSets constants'!$I$4:$L$1002,4,FALSE),""),"")</f>
        <v>Bosse in Gewölben haben die Chance, eine Taille oder Füße fallen zu lassen.</v>
      </c>
      <c r="X51" s="3" t="str">
        <f>IF(G51&lt;&gt;"LIBSETS_SETTYPE_BATTLEGROUND",IF(G51&lt;&gt;"LIBSETS_SETTYPE_SPECIAL",IF(Y51&lt;&gt;"",VLOOKUP(Y51,'ESO zone constants'!$D$3:$H$4953,5,FALSE),""),""),"")</f>
        <v/>
      </c>
      <c r="Y51" t="str">
        <f>IF(AND(O51&lt;&gt;"",NOT(ISERROR(O51))),"",IF(AND(L51&lt;&gt;"",L51&gt;0,NOT(ISERROR(L51))),VLOOKUP(L51,'ESO dumped WayshrineInfo'!$K$3:$N$9999,4,FALSE),""))</f>
        <v/>
      </c>
      <c r="Z51" s="44" t="s">
        <v>1685</v>
      </c>
      <c r="AA51" s="43" t="str">
        <f>IF(Z51&lt;&gt;"",IF(Z51&lt;&gt;"LIBSETS_DROP_MECHANIC_MONSTER_NAME",VLOOKUP(Z51,'LibSets constants'!$I$4:$L$1002,3,FALSE),""),"")</f>
        <v>Overland group bosses have a 100% chance to drop head, chest, legs, or weapon.</v>
      </c>
      <c r="AB51" s="43" t="str">
        <f>IF(Z51&lt;&gt;"",IF(Z51&lt;&gt;"LIBSETS_DROP_MECHANIC_MONSTER_NAME",VLOOKUP(Z51,'LibSets constants'!$I$4:$L$1002,4,FALSE),""),"")</f>
        <v>Überland Gruppenbosse haben eine Chance von 100%, Kopf, Brust, Beine oder Waffen fallen zu lassen.</v>
      </c>
      <c r="AC51" s="3" t="str">
        <f>IF(G51&lt;&gt;"LIBSETS_SETTYPE_BATTLEGROUND",IF(G51&lt;&gt;"LIBSETS_SETTYPE_SPECIAL",IF(AD51&lt;&gt;"",VLOOKUP(AD51,'ESO zone constants'!$D$3:$H$4953,5,FALSE),""),""),"")</f>
        <v/>
      </c>
      <c r="AD51" t="str">
        <f>IF(AND(O51&lt;&gt;"",NOT(ISERROR(O51))),"",IF(AND(M51&lt;&gt;"",M51&gt;0,NOT(ISERROR(M51))),VLOOKUP(M51,'ESO dumped WayshrineInfo'!$K$3:$N$9999,4,FALSE),""))</f>
        <v/>
      </c>
      <c r="AE51" s="44" t="s">
        <v>1686</v>
      </c>
      <c r="AF51" s="43" t="str">
        <f>IF(AE51&lt;&gt;"",IF(AE51&lt;&gt;"LIBSETS_DROP_MECHANIC_MONSTER_NAME",VLOOKUP(AE51,'LibSets constants'!$I$4:$L$1002,3,FALSE),""),"")</f>
        <v>Public dungeon bosses have a chance to drop a shoulder, hand, or weapon.</v>
      </c>
      <c r="AG51" s="43" t="str">
        <f>IF(AE51&lt;&gt;"",IF(AE51&lt;&gt;"LIBSETS_DROP_MECHANIC_MONSTER_NAME",VLOOKUP(AE51,'LibSets constants'!$I$4:$L$1002,4,FALSE),""),"")</f>
        <v>Öffentliche Dungeon-Bosse haben die Möglichkeit, eine Schulter, Handschuhe oder eine Waffe fallen zu lassen.</v>
      </c>
      <c r="AH51" s="3" t="str">
        <f>IF(G51&lt;&gt;"LIBSETS_SETTYPE_BATTLEGROUND",IF(G51&lt;&gt;"LIBSETS_SETTYPE_SPECIAL",IF(AI51&lt;&gt;"",VLOOKUP(AI51,'ESO zone constants'!$D$3:$H$4953,5,FALSE),""),""),"")</f>
        <v/>
      </c>
      <c r="AJ51" s="44" t="s">
        <v>1687</v>
      </c>
      <c r="AK51" s="43" t="str">
        <f>IF(AJ51&lt;&gt;"",IF(AJ51&lt;&gt;"LIBSETS_DROP_MECHANIC_MONSTER_NAME",VLOOKUP(AJ51,'LibSets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43" t="str">
        <f>IF(AJ51&lt;&gt;"",IF(AJ51&lt;&gt;"LIBSETS_DROP_MECHANIC_MONSTER_NAME",VLOOKUP(AJ51,'LibSets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constants'!$D$3:$H$4953,5,FALSE),""),""),"")</f>
        <v/>
      </c>
      <c r="AO51" s="44"/>
      <c r="AP51" s="43" t="str">
        <f>IF(AO51&lt;&gt;"",IF(AO51&lt;&gt;"LIBSETS_DROP_MECHANIC_MONSTER_NAME",VLOOKUP(AO51,'LibSets constants'!$I$4:$L$1002,3,FALSE),""),"")</f>
        <v/>
      </c>
      <c r="AQ51" s="43" t="str">
        <f>IF(AO51&lt;&gt;"",IF(AO51&lt;&gt;"LIBSETS_DROP_MECHANIC_MONSTER_NAME",VLOOKUP(AO51,'LibSets constants'!$I$4:$L$1002,4,FALSE),""),"")</f>
        <v/>
      </c>
      <c r="AR51" s="3" t="str">
        <f>IF(G51&lt;&gt;"LIBSETS_SETTYPE_BATTLEGROUND",IF(G51&lt;&gt;"LIBSETS_SETTYPE_SPECIAL",IF(AS51&lt;&gt;"",VLOOKUP(AS51,'ESO zone constants'!$D$3:$H$4953,5,FALSE),""),""),"")</f>
        <v/>
      </c>
      <c r="AT51" s="44"/>
      <c r="AU51" s="43" t="str">
        <f>IF(AT51&lt;&gt;"",IF(AT51&lt;&gt;"LIBSETS_DROP_MECHANIC_MONSTER_NAME",VLOOKUP(AT51,'LibSets constants'!$I$4:$L$1002,3,FALSE),""),"")</f>
        <v/>
      </c>
      <c r="AV51" s="43" t="str">
        <f>IF(AT51&lt;&gt;"",IF(AT51&lt;&gt;"LIBSETS_DROP_MECHANIC_MONSTER_NAME",VLOOKUP(AT51,'LibSets constants'!$I$4:$L$1002,4,FALSE),""),"")</f>
        <v/>
      </c>
      <c r="AW51" s="21" t="str">
        <f t="shared" si="1"/>
        <v>[69] = {wayshrines={-1,-1,-1,}, dlcId=DLC_BASE_GAME</v>
      </c>
      <c r="AX51" s="21" t="str">
        <f t="shared" si="2"/>
        <v>, zoneIds={383}, veteran=false</v>
      </c>
      <c r="AY51" s="21" t="str">
        <f t="shared" si="3"/>
        <v>, setType=LIBSETS_SETTYPE_OVERLAND</v>
      </c>
      <c r="AZ51" s="21" t="str">
        <f t="shared" si="4"/>
        <v>, dropMechanic={LIBSETS_DROP_MECHANIC_OVERLAND_BOSS_DELVE,LIBSETS_DROP_MECHANIC_OVERLAND_WORLDBOSS,LIBSETS_DROP_MECHANIC_OVERLAND_BOSS_PUBLIC_DUNGEON,LIBSETS_DROP_MECHANIC_OVERLAND_CHEST}},</v>
      </c>
      <c r="BA51" s="21" t="str">
        <f t="shared" si="5"/>
        <v xml:space="preserve"> --Ranger's Gait / Laufstil des Waldläufers   [Grahtwood]</v>
      </c>
    </row>
    <row r="52" spans="1:53" x14ac:dyDescent="0.25">
      <c r="A52" s="12">
        <v>70</v>
      </c>
      <c r="B52" t="s">
        <v>829</v>
      </c>
      <c r="C52" t="s">
        <v>830</v>
      </c>
      <c r="D52" s="3">
        <f t="shared" si="0"/>
        <v>70</v>
      </c>
      <c r="E52" s="60"/>
      <c r="G52" s="8" t="s">
        <v>1598</v>
      </c>
      <c r="I52" t="s">
        <v>97</v>
      </c>
      <c r="J52" t="s">
        <v>97</v>
      </c>
      <c r="K52">
        <v>-1</v>
      </c>
      <c r="L52">
        <v>-1</v>
      </c>
      <c r="M52">
        <v>-1</v>
      </c>
      <c r="N52">
        <v>0</v>
      </c>
      <c r="O52" s="66" t="s">
        <v>115</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constants'!$B$4:$C$1002,2,FALSE),"")</f>
        <v>Included in base game</v>
      </c>
      <c r="U52" s="33" t="s">
        <v>1684</v>
      </c>
      <c r="V52" s="43" t="str">
        <f>IF(U52&lt;&gt;"",IF(U52&lt;&gt;"LIBSETS_DROP_MECHANIC_MONSTER_NAME",VLOOKUP(U52,'LibSets constants'!$I$4:$L$1002,3,FALSE),""),"")</f>
        <v>Delve bosses have a chance to drop a waist or feet.</v>
      </c>
      <c r="W52" s="43" t="str">
        <f>IF(U52&lt;&gt;"",IF(U52&lt;&gt;"LIBSETS_DROP_MECHANIC_MONSTER_NAME",VLOOKUP(U52,'LibSets constants'!$I$4:$L$1002,4,FALSE),""),"")</f>
        <v>Bosse in Gewölben haben die Chance, eine Taille oder Füße fallen zu lassen.</v>
      </c>
      <c r="X52" s="3" t="str">
        <f>IF(G52&lt;&gt;"LIBSETS_SETTYPE_BATTLEGROUND",IF(G52&lt;&gt;"LIBSETS_SETTYPE_SPECIAL",IF(Y52&lt;&gt;"",VLOOKUP(Y52,'ESO zone constants'!$D$3:$H$4953,5,FALSE),""),""),"")</f>
        <v/>
      </c>
      <c r="Y52" t="str">
        <f>IF(AND(O52&lt;&gt;"",NOT(ISERROR(O52))),"",IF(AND(L52&lt;&gt;"",L52&gt;0,NOT(ISERROR(L52))),VLOOKUP(L52,'ESO dumped WayshrineInfo'!$K$3:$N$9999,4,FALSE),""))</f>
        <v/>
      </c>
      <c r="Z52" s="44" t="s">
        <v>1685</v>
      </c>
      <c r="AA52" s="43" t="str">
        <f>IF(Z52&lt;&gt;"",IF(Z52&lt;&gt;"LIBSETS_DROP_MECHANIC_MONSTER_NAME",VLOOKUP(Z52,'LibSets constants'!$I$4:$L$1002,3,FALSE),""),"")</f>
        <v>Overland group bosses have a 100% chance to drop head, chest, legs, or weapon.</v>
      </c>
      <c r="AB52" s="43" t="str">
        <f>IF(Z52&lt;&gt;"",IF(Z52&lt;&gt;"LIBSETS_DROP_MECHANIC_MONSTER_NAME",VLOOKUP(Z52,'LibSets constants'!$I$4:$L$1002,4,FALSE),""),"")</f>
        <v>Überland Gruppenbosse haben eine Chance von 100%, Kopf, Brust, Beine oder Waffen fallen zu lassen.</v>
      </c>
      <c r="AC52" s="3" t="str">
        <f>IF(G52&lt;&gt;"LIBSETS_SETTYPE_BATTLEGROUND",IF(G52&lt;&gt;"LIBSETS_SETTYPE_SPECIAL",IF(AD52&lt;&gt;"",VLOOKUP(AD52,'ESO zone constants'!$D$3:$H$4953,5,FALSE),""),""),"")</f>
        <v/>
      </c>
      <c r="AD52" t="str">
        <f>IF(AND(O52&lt;&gt;"",NOT(ISERROR(O52))),"",IF(AND(M52&lt;&gt;"",M52&gt;0,NOT(ISERROR(M52))),VLOOKUP(M52,'ESO dumped WayshrineInfo'!$K$3:$N$9999,4,FALSE),""))</f>
        <v/>
      </c>
      <c r="AE52" s="44" t="s">
        <v>1686</v>
      </c>
      <c r="AF52" s="43" t="str">
        <f>IF(AE52&lt;&gt;"",IF(AE52&lt;&gt;"LIBSETS_DROP_MECHANIC_MONSTER_NAME",VLOOKUP(AE52,'LibSets constants'!$I$4:$L$1002,3,FALSE),""),"")</f>
        <v>Public dungeon bosses have a chance to drop a shoulder, hand, or weapon.</v>
      </c>
      <c r="AG52" s="43" t="str">
        <f>IF(AE52&lt;&gt;"",IF(AE52&lt;&gt;"LIBSETS_DROP_MECHANIC_MONSTER_NAME",VLOOKUP(AE52,'LibSets constants'!$I$4:$L$1002,4,FALSE),""),"")</f>
        <v>Öffentliche Dungeon-Bosse haben die Möglichkeit, eine Schulter, Handschuhe oder eine Waffe fallen zu lassen.</v>
      </c>
      <c r="AH52" s="3" t="str">
        <f>IF(G52&lt;&gt;"LIBSETS_SETTYPE_BATTLEGROUND",IF(G52&lt;&gt;"LIBSETS_SETTYPE_SPECIAL",IF(AI52&lt;&gt;"",VLOOKUP(AI52,'ESO zone constants'!$D$3:$H$4953,5,FALSE),""),""),"")</f>
        <v/>
      </c>
      <c r="AJ52" s="44" t="s">
        <v>1687</v>
      </c>
      <c r="AK52" s="43" t="str">
        <f>IF(AJ52&lt;&gt;"",IF(AJ52&lt;&gt;"LIBSETS_DROP_MECHANIC_MONSTER_NAME",VLOOKUP(AJ52,'LibSets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43" t="str">
        <f>IF(AJ52&lt;&gt;"",IF(AJ52&lt;&gt;"LIBSETS_DROP_MECHANIC_MONSTER_NAME",VLOOKUP(AJ52,'LibSets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constants'!$D$3:$H$4953,5,FALSE),""),""),"")</f>
        <v/>
      </c>
      <c r="AO52" s="44"/>
      <c r="AP52" s="43" t="str">
        <f>IF(AO52&lt;&gt;"",IF(AO52&lt;&gt;"LIBSETS_DROP_MECHANIC_MONSTER_NAME",VLOOKUP(AO52,'LibSets constants'!$I$4:$L$1002,3,FALSE),""),"")</f>
        <v/>
      </c>
      <c r="AQ52" s="43" t="str">
        <f>IF(AO52&lt;&gt;"",IF(AO52&lt;&gt;"LIBSETS_DROP_MECHANIC_MONSTER_NAME",VLOOKUP(AO52,'LibSets constants'!$I$4:$L$1002,4,FALSE),""),"")</f>
        <v/>
      </c>
      <c r="AR52" s="3" t="str">
        <f>IF(G52&lt;&gt;"LIBSETS_SETTYPE_BATTLEGROUND",IF(G52&lt;&gt;"LIBSETS_SETTYPE_SPECIAL",IF(AS52&lt;&gt;"",VLOOKUP(AS52,'ESO zone constants'!$D$3:$H$4953,5,FALSE),""),""),"")</f>
        <v/>
      </c>
      <c r="AT52" s="44"/>
      <c r="AU52" s="43" t="str">
        <f>IF(AT52&lt;&gt;"",IF(AT52&lt;&gt;"LIBSETS_DROP_MECHANIC_MONSTER_NAME",VLOOKUP(AT52,'LibSets constants'!$I$4:$L$1002,3,FALSE),""),"")</f>
        <v/>
      </c>
      <c r="AV52" s="43" t="str">
        <f>IF(AT52&lt;&gt;"",IF(AT52&lt;&gt;"LIBSETS_DROP_MECHANIC_MONSTER_NAME",VLOOKUP(AT52,'LibSets constants'!$I$4:$L$1002,4,FALSE),""),"")</f>
        <v/>
      </c>
      <c r="AW52" s="21" t="str">
        <f t="shared" si="1"/>
        <v>[70] = {wayshrines={-1,-1,-1,}, dlcId=DLC_BASE_GAME</v>
      </c>
      <c r="AX52" s="21" t="str">
        <f t="shared" si="2"/>
        <v>, zoneIds={92}, veteran=false</v>
      </c>
      <c r="AY52" s="21" t="str">
        <f t="shared" si="3"/>
        <v>, setType=LIBSETS_SETTYPE_OVERLAND</v>
      </c>
      <c r="AZ52" s="21" t="str">
        <f t="shared" si="4"/>
        <v>, dropMechanic={LIBSETS_DROP_MECHANIC_OVERLAND_BOSS_DELVE,LIBSETS_DROP_MECHANIC_OVERLAND_WORLDBOSS,LIBSETS_DROP_MECHANIC_OVERLAND_BOSS_PUBLIC_DUNGEON,LIBSETS_DROP_MECHANIC_OVERLAND_CHEST}},</v>
      </c>
      <c r="BA52" s="21" t="str">
        <f t="shared" si="5"/>
        <v xml:space="preserve"> --Seventh Legion Brute / Rohling der siebten Legion   [Bangkorai]</v>
      </c>
    </row>
    <row r="53" spans="1:53" x14ac:dyDescent="0.25">
      <c r="A53" s="12">
        <v>71</v>
      </c>
      <c r="B53" t="s">
        <v>831</v>
      </c>
      <c r="C53" t="s">
        <v>832</v>
      </c>
      <c r="D53" s="3">
        <f t="shared" si="0"/>
        <v>71</v>
      </c>
      <c r="E53" s="60"/>
      <c r="G53" s="8" t="s">
        <v>1595</v>
      </c>
      <c r="I53" t="s">
        <v>97</v>
      </c>
      <c r="J53" t="s">
        <v>97</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constants'!$B$4:$C$1002,2,FALSE),"")</f>
        <v>Included in base game</v>
      </c>
      <c r="V53" s="3" t="str">
        <f>IF(U53&lt;&gt;"",IF(U53&lt;&gt;"LIBSETS_DROP_MECHANIC_MONSTER_NAME",VLOOKUP(U53,'LibSets constants'!$I$4:$L$1002,3,FALSE),""),"")</f>
        <v/>
      </c>
      <c r="W53" s="3" t="str">
        <f>IF(U53&lt;&gt;"",IF(U53&lt;&gt;"LIBSETS_DROP_MECHANIC_MONSTER_NAME",VLOOKUP(U53,'LibSets constants'!$I$4:$L$1002,4,FALSE),""),"")</f>
        <v/>
      </c>
      <c r="X53" s="3" t="str">
        <f>IF(G53&lt;&gt;"LIBSETS_SETTYPE_BATTLEGROUND",IF(G53&lt;&gt;"LIBSETS_SETTYPE_SPECIAL",IF(Y53&lt;&gt;"",VLOOKUP(Y53,'ESO zone constants'!$D$3:$H$4953,5,FALSE),""),""),"")</f>
        <v/>
      </c>
      <c r="Y53" t="str">
        <f>IF(AND(O53&lt;&gt;"",NOT(ISERROR(O53))),"",IF(AND(L53&lt;&gt;"",L53&gt;0,NOT(ISERROR(L53))),VLOOKUP(L53,'ESO dumped WayshrineInfo'!$K$3:$N$9999,4,FALSE),""))</f>
        <v/>
      </c>
      <c r="AA53" s="3" t="str">
        <f>IF(Z53&lt;&gt;"",IF(Z53&lt;&gt;"LIBSETS_DROP_MECHANIC_MONSTER_NAME",VLOOKUP(Z53,'LibSets constants'!$I$4:$L$1002,3,FALSE),""),"")</f>
        <v/>
      </c>
      <c r="AB53" s="3" t="str">
        <f>IF(Z53&lt;&gt;"",IF(Z53&lt;&gt;"LIBSETS_DROP_MECHANIC_MONSTER_NAME",VLOOKUP(Z53,'LibSets constants'!$I$4:$L$1002,4,FALSE),""),"")</f>
        <v/>
      </c>
      <c r="AC53" s="3" t="str">
        <f>IF(G53&lt;&gt;"LIBSETS_SETTYPE_BATTLEGROUND",IF(G53&lt;&gt;"LIBSETS_SETTYPE_SPECIAL",IF(AD53&lt;&gt;"",VLOOKUP(AD53,'ESO zone constants'!$D$3:$H$4953,5,FALSE),""),""),"")</f>
        <v/>
      </c>
      <c r="AD53" t="str">
        <f>IF(AND(O53&lt;&gt;"",NOT(ISERROR(O53))),"",IF(AND(M53&lt;&gt;"",M53&gt;0,NOT(ISERROR(M53))),VLOOKUP(M53,'ESO dumped WayshrineInfo'!$K$3:$N$9999,4,FALSE),""))</f>
        <v/>
      </c>
      <c r="AF53" s="3" t="str">
        <f>IF(AE53&lt;&gt;"",IF(AE53&lt;&gt;"LIBSETS_DROP_MECHANIC_MONSTER_NAME",VLOOKUP(AE53,'LibSets constants'!$I$4:$L$1002,3,FALSE),""),"")</f>
        <v/>
      </c>
      <c r="AG53" s="3" t="str">
        <f>IF(AE53&lt;&gt;"",IF(AE53&lt;&gt;"LIBSETS_DROP_MECHANIC_MONSTER_NAME",VLOOKUP(AE53,'LibSets constants'!$I$4:$L$1002,4,FALSE),""),"")</f>
        <v/>
      </c>
      <c r="AH53" s="3" t="str">
        <f>IF(G53&lt;&gt;"LIBSETS_SETTYPE_BATTLEGROUND",IF(G53&lt;&gt;"LIBSETS_SETTYPE_SPECIAL",IF(AI53&lt;&gt;"",VLOOKUP(AI53,'ESO zone constants'!$D$3:$H$4953,5,FALSE),""),""),"")</f>
        <v/>
      </c>
      <c r="AK53" s="3" t="str">
        <f>IF(AJ53&lt;&gt;"",IF(AJ53&lt;&gt;"LIBSETS_DROP_MECHANIC_MONSTER_NAME",VLOOKUP(AJ53,'LibSets constants'!$I$4:$L$1002,3,FALSE),""),"")</f>
        <v/>
      </c>
      <c r="AL53" s="3" t="str">
        <f>IF(AJ53&lt;&gt;"",IF(AJ53&lt;&gt;"LIBSETS_DROP_MECHANIC_MONSTER_NAME",VLOOKUP(AJ53,'LibSets constants'!$I$4:$L$1002,4,FALSE),""),"")</f>
        <v/>
      </c>
      <c r="AM53" s="3" t="str">
        <f>IF(G53&lt;&gt;"LIBSETS_SETTYPE_BATTLEGROUND",IF(G53&lt;&gt;"LIBSETS_SETTYPE_SPECIAL",IF(AN53&lt;&gt;"",VLOOKUP(AN53,'ESO zone constants'!$D$3:$H$4953,5,FALSE),""),""),"")</f>
        <v/>
      </c>
      <c r="AP53" s="3" t="str">
        <f>IF(AO53&lt;&gt;"",IF(AO53&lt;&gt;"LIBSETS_DROP_MECHANIC_MONSTER_NAME",VLOOKUP(AO53,'LibSets constants'!$I$4:$L$1002,3,FALSE),""),"")</f>
        <v/>
      </c>
      <c r="AQ53" s="3" t="str">
        <f>IF(AO53&lt;&gt;"",IF(AO53&lt;&gt;"LIBSETS_DROP_MECHANIC_MONSTER_NAME",VLOOKUP(AO53,'LibSets constants'!$I$4:$L$1002,4,FALSE),""),"")</f>
        <v/>
      </c>
      <c r="AR53" s="3" t="str">
        <f>IF(G53&lt;&gt;"LIBSETS_SETTYPE_BATTLEGROUND",IF(G53&lt;&gt;"LIBSETS_SETTYPE_SPECIAL",IF(AS53&lt;&gt;"",VLOOKUP(AS53,'ESO zone constants'!$D$3:$H$4953,5,FALSE),""),""),"")</f>
        <v/>
      </c>
      <c r="AU53" s="3" t="str">
        <f>IF(AT53&lt;&gt;"",IF(AT53&lt;&gt;"LIBSETS_DROP_MECHANIC_MONSTER_NAME",VLOOKUP(AT53,'LibSets constants'!$I$4:$L$1002,3,FALSE),""),"")</f>
        <v/>
      </c>
      <c r="AV53" s="3" t="str">
        <f>IF(AT53&lt;&gt;"",IF(AT53&lt;&gt;"LIBSETS_DROP_MECHANIC_MONSTER_NAME",VLOOKUP(AT53,'LibSets constants'!$I$4:$L$1002,4,FALSE),""),"")</f>
        <v/>
      </c>
      <c r="AW53" s="21" t="str">
        <f t="shared" si="1"/>
        <v>[71] = {wayshrines={185,185,185,}, dlcId=DLC_BASE_GAME</v>
      </c>
      <c r="AX53" s="21" t="str">
        <f t="shared" si="2"/>
        <v>, zoneIds={31}, veteran=false</v>
      </c>
      <c r="AY53" s="21" t="str">
        <f t="shared" si="3"/>
        <v>, setType=LIBSETS_SETTYPE_DUNGEON</v>
      </c>
      <c r="AZ53" s="21" t="str">
        <f t="shared" si="4"/>
        <v>},</v>
      </c>
      <c r="BA53" s="21" t="str">
        <f t="shared" si="5"/>
        <v xml:space="preserve"> --Durok's Bane / Duroks Fluch   [Selene's Web]</v>
      </c>
    </row>
    <row r="54" spans="1:53" x14ac:dyDescent="0.25">
      <c r="A54" s="12">
        <v>72</v>
      </c>
      <c r="B54" t="s">
        <v>833</v>
      </c>
      <c r="C54" t="s">
        <v>834</v>
      </c>
      <c r="D54" s="3">
        <f t="shared" si="0"/>
        <v>72</v>
      </c>
      <c r="E54" s="60"/>
      <c r="G54" s="8" t="s">
        <v>1595</v>
      </c>
      <c r="I54" t="s">
        <v>97</v>
      </c>
      <c r="J54" t="s">
        <v>97</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constants'!$B$4:$C$1002,2,FALSE),"")</f>
        <v>Included in base game</v>
      </c>
      <c r="V54" s="43" t="str">
        <f>IF(U54&lt;&gt;"",IF(U54&lt;&gt;"LIBSETS_DROP_MECHANIC_MONSTER_NAME",VLOOKUP(U54,'LibSets constants'!$I$4:$L$1002,3,FALSE),""),"")</f>
        <v/>
      </c>
      <c r="W54" s="3" t="str">
        <f>IF(U54&lt;&gt;"",IF(U54&lt;&gt;"LIBSETS_DROP_MECHANIC_MONSTER_NAME",VLOOKUP(U54,'LibSets constants'!$I$4:$L$1002,4,FALSE),""),"")</f>
        <v/>
      </c>
      <c r="X54" s="3" t="str">
        <f>IF(G54&lt;&gt;"LIBSETS_SETTYPE_BATTLEGROUND",IF(G54&lt;&gt;"LIBSETS_SETTYPE_SPECIAL",IF(Y54&lt;&gt;"",VLOOKUP(Y54,'ESO zone constants'!$D$3:$H$4953,5,FALSE),""),""),"")</f>
        <v/>
      </c>
      <c r="Y54" t="str">
        <f>IF(AND(O54&lt;&gt;"",NOT(ISERROR(O54))),"",IF(AND(L54&lt;&gt;"",L54&gt;0,NOT(ISERROR(L54))),VLOOKUP(L54,'ESO dumped WayshrineInfo'!$K$3:$N$9999,4,FALSE),""))</f>
        <v/>
      </c>
      <c r="Z54" s="44"/>
      <c r="AA54" s="43" t="str">
        <f>IF(Z54&lt;&gt;"",IF(Z54&lt;&gt;"LIBSETS_DROP_MECHANIC_MONSTER_NAME",VLOOKUP(Z54,'LibSets constants'!$I$4:$L$1002,3,FALSE),""),"")</f>
        <v/>
      </c>
      <c r="AB54" s="43" t="str">
        <f>IF(Z54&lt;&gt;"",IF(Z54&lt;&gt;"LIBSETS_DROP_MECHANIC_MONSTER_NAME",VLOOKUP(Z54,'LibSets constants'!$I$4:$L$1002,4,FALSE),""),"")</f>
        <v/>
      </c>
      <c r="AC54" s="3" t="str">
        <f>IF(G54&lt;&gt;"LIBSETS_SETTYPE_BATTLEGROUND",IF(G54&lt;&gt;"LIBSETS_SETTYPE_SPECIAL",IF(AD54&lt;&gt;"",VLOOKUP(AD54,'ESO zone constants'!$D$3:$H$4953,5,FALSE),""),""),"")</f>
        <v/>
      </c>
      <c r="AD54" t="str">
        <f>IF(AND(O54&lt;&gt;"",NOT(ISERROR(O54))),"",IF(AND(M54&lt;&gt;"",M54&gt;0,NOT(ISERROR(M54))),VLOOKUP(M54,'ESO dumped WayshrineInfo'!$K$3:$N$9999,4,FALSE),""))</f>
        <v/>
      </c>
      <c r="AE54" s="44"/>
      <c r="AF54" s="43" t="str">
        <f>IF(AE54&lt;&gt;"",IF(AE54&lt;&gt;"LIBSETS_DROP_MECHANIC_MONSTER_NAME",VLOOKUP(AE54,'LibSets constants'!$I$4:$L$1002,3,FALSE),""),"")</f>
        <v/>
      </c>
      <c r="AG54" s="43" t="str">
        <f>IF(AE54&lt;&gt;"",IF(AE54&lt;&gt;"LIBSETS_DROP_MECHANIC_MONSTER_NAME",VLOOKUP(AE54,'LibSets constants'!$I$4:$L$1002,4,FALSE),""),"")</f>
        <v/>
      </c>
      <c r="AH54" s="3" t="str">
        <f>IF(G54&lt;&gt;"LIBSETS_SETTYPE_BATTLEGROUND",IF(G54&lt;&gt;"LIBSETS_SETTYPE_SPECIAL",IF(AI54&lt;&gt;"",VLOOKUP(AI54,'ESO zone constants'!$D$3:$H$4953,5,FALSE),""),""),"")</f>
        <v/>
      </c>
      <c r="AJ54" s="44"/>
      <c r="AK54" s="43" t="str">
        <f>IF(AJ54&lt;&gt;"",IF(AJ54&lt;&gt;"LIBSETS_DROP_MECHANIC_MONSTER_NAME",VLOOKUP(AJ54,'LibSets constants'!$I$4:$L$1002,3,FALSE),""),"")</f>
        <v/>
      </c>
      <c r="AL54" s="43" t="str">
        <f>IF(AJ54&lt;&gt;"",IF(AJ54&lt;&gt;"LIBSETS_DROP_MECHANIC_MONSTER_NAME",VLOOKUP(AJ54,'LibSets constants'!$I$4:$L$1002,4,FALSE),""),"")</f>
        <v/>
      </c>
      <c r="AM54" s="3" t="str">
        <f>IF(G54&lt;&gt;"LIBSETS_SETTYPE_BATTLEGROUND",IF(G54&lt;&gt;"LIBSETS_SETTYPE_SPECIAL",IF(AN54&lt;&gt;"",VLOOKUP(AN54,'ESO zone constants'!$D$3:$H$4953,5,FALSE),""),""),"")</f>
        <v/>
      </c>
      <c r="AO54" s="44"/>
      <c r="AP54" s="43" t="str">
        <f>IF(AO54&lt;&gt;"",IF(AO54&lt;&gt;"LIBSETS_DROP_MECHANIC_MONSTER_NAME",VLOOKUP(AO54,'LibSets constants'!$I$4:$L$1002,3,FALSE),""),"")</f>
        <v/>
      </c>
      <c r="AQ54" s="43" t="str">
        <f>IF(AO54&lt;&gt;"",IF(AO54&lt;&gt;"LIBSETS_DROP_MECHANIC_MONSTER_NAME",VLOOKUP(AO54,'LibSets constants'!$I$4:$L$1002,4,FALSE),""),"")</f>
        <v/>
      </c>
      <c r="AR54" s="3" t="str">
        <f>IF(G54&lt;&gt;"LIBSETS_SETTYPE_BATTLEGROUND",IF(G54&lt;&gt;"LIBSETS_SETTYPE_SPECIAL",IF(AS54&lt;&gt;"",VLOOKUP(AS54,'ESO zone constants'!$D$3:$H$4953,5,FALSE),""),""),"")</f>
        <v/>
      </c>
      <c r="AT54" s="44"/>
      <c r="AU54" s="43" t="str">
        <f>IF(AT54&lt;&gt;"",IF(AT54&lt;&gt;"LIBSETS_DROP_MECHANIC_MONSTER_NAME",VLOOKUP(AT54,'LibSets constants'!$I$4:$L$1002,3,FALSE),""),"")</f>
        <v/>
      </c>
      <c r="AV54" s="43" t="str">
        <f>IF(AT54&lt;&gt;"",IF(AT54&lt;&gt;"LIBSETS_DROP_MECHANIC_MONSTER_NAME",VLOOKUP(AT54,'LibSets constants'!$I$4:$L$1002,4,FALSE),""),"")</f>
        <v/>
      </c>
      <c r="AW54" s="21" t="str">
        <f t="shared" si="1"/>
        <v>[72] = {wayshrines={187,187,187,}, dlcId=DLC_BASE_GAME</v>
      </c>
      <c r="AX54" s="21" t="str">
        <f t="shared" si="2"/>
        <v>, zoneIds={64}, veteran=false</v>
      </c>
      <c r="AY54" s="21" t="str">
        <f t="shared" si="3"/>
        <v>, setType=LIBSETS_SETTYPE_DUNGEON</v>
      </c>
      <c r="AZ54" s="21" t="str">
        <f t="shared" si="4"/>
        <v>},</v>
      </c>
      <c r="BA54" s="21" t="str">
        <f t="shared" si="5"/>
        <v xml:space="preserve"> --Nikulas' Heavy Armor / Nikulas' schwere Rüstung   [Blessed Crucible]</v>
      </c>
    </row>
    <row r="55" spans="1:53" x14ac:dyDescent="0.25">
      <c r="A55" s="5">
        <v>73</v>
      </c>
      <c r="B55" t="s">
        <v>835</v>
      </c>
      <c r="C55" t="s">
        <v>836</v>
      </c>
      <c r="D55" s="3">
        <f t="shared" si="0"/>
        <v>73</v>
      </c>
      <c r="E55" s="60"/>
      <c r="G55" s="8" t="s">
        <v>1592</v>
      </c>
      <c r="I55" t="s">
        <v>97</v>
      </c>
      <c r="J55" t="s">
        <v>97</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constants'!$B$4:$C$1002,2,FALSE),"")</f>
        <v>Included in base game</v>
      </c>
      <c r="V55" s="43" t="str">
        <f>IF(U55&lt;&gt;"",IF(U55&lt;&gt;"LIBSETS_DROP_MECHANIC_MONSTER_NAME",VLOOKUP(U55,'LibSets constants'!$I$4:$L$1002,3,FALSE),""),"")</f>
        <v/>
      </c>
      <c r="W55" s="3" t="str">
        <f>IF(U55&lt;&gt;"",IF(U55&lt;&gt;"LIBSETS_DROP_MECHANIC_MONSTER_NAME",VLOOKUP(U55,'LibSets constants'!$I$4:$L$1002,4,FALSE),""),"")</f>
        <v/>
      </c>
      <c r="X55" s="3">
        <f>IF(G55&lt;&gt;"LIBSETS_SETTYPE_BATTLEGROUND",IF(G55&lt;&gt;"LIBSETS_SETTYPE_SPECIAL",IF(Y55&lt;&gt;"",VLOOKUP(Y55,'ESO zone constants'!$D$3:$H$4953,5,FALSE),""),""),"")</f>
        <v>347</v>
      </c>
      <c r="Y55" t="str">
        <f>IF(AND(O55&lt;&gt;"",NOT(ISERROR(O55))),"",IF(AND(L55&lt;&gt;"",L55&gt;0,NOT(ISERROR(L55))),VLOOKUP(L55,'ESO dumped WayshrineInfo'!$K$3:$N$9999,4,FALSE),""))</f>
        <v>Coldharbour</v>
      </c>
      <c r="Z55" s="44"/>
      <c r="AA55" s="43" t="str">
        <f>IF(Z55&lt;&gt;"",IF(Z55&lt;&gt;"LIBSETS_DROP_MECHANIC_MONSTER_NAME",VLOOKUP(Z55,'LibSets constants'!$I$4:$L$1002,3,FALSE),""),"")</f>
        <v/>
      </c>
      <c r="AB55" s="43" t="str">
        <f>IF(Z55&lt;&gt;"",IF(Z55&lt;&gt;"LIBSETS_DROP_MECHANIC_MONSTER_NAME",VLOOKUP(Z55,'LibSets constants'!$I$4:$L$1002,4,FALSE),""),"")</f>
        <v/>
      </c>
      <c r="AC55" s="3">
        <f>IF(G55&lt;&gt;"LIBSETS_SETTYPE_BATTLEGROUND",IF(G55&lt;&gt;"LIBSETS_SETTYPE_SPECIAL",IF(AD55&lt;&gt;"",VLOOKUP(AD55,'ESO zone constants'!$D$3:$H$4953,5,FALSE),""),""),"")</f>
        <v>347</v>
      </c>
      <c r="AD55" t="str">
        <f>IF(AND(O55&lt;&gt;"",NOT(ISERROR(O55))),"",IF(AND(M55&lt;&gt;"",M55&gt;0,NOT(ISERROR(M55))),VLOOKUP(M55,'ESO dumped WayshrineInfo'!$K$3:$N$9999,4,FALSE),""))</f>
        <v>Coldharbour</v>
      </c>
      <c r="AE55" s="44"/>
      <c r="AF55" s="43" t="str">
        <f>IF(AE55&lt;&gt;"",IF(AE55&lt;&gt;"LIBSETS_DROP_MECHANIC_MONSTER_NAME",VLOOKUP(AE55,'LibSets constants'!$I$4:$L$1002,3,FALSE),""),"")</f>
        <v/>
      </c>
      <c r="AG55" s="43" t="str">
        <f>IF(AE55&lt;&gt;"",IF(AE55&lt;&gt;"LIBSETS_DROP_MECHANIC_MONSTER_NAME",VLOOKUP(AE55,'LibSets constants'!$I$4:$L$1002,4,FALSE),""),"")</f>
        <v/>
      </c>
      <c r="AH55" s="3" t="str">
        <f>IF(G55&lt;&gt;"LIBSETS_SETTYPE_BATTLEGROUND",IF(G55&lt;&gt;"LIBSETS_SETTYPE_SPECIAL",IF(AI55&lt;&gt;"",VLOOKUP(AI55,'ESO zone constants'!$D$3:$H$4953,5,FALSE),""),""),"")</f>
        <v/>
      </c>
      <c r="AJ55" s="44"/>
      <c r="AK55" s="43" t="str">
        <f>IF(AJ55&lt;&gt;"",IF(AJ55&lt;&gt;"LIBSETS_DROP_MECHANIC_MONSTER_NAME",VLOOKUP(AJ55,'LibSets constants'!$I$4:$L$1002,3,FALSE),""),"")</f>
        <v/>
      </c>
      <c r="AL55" s="43" t="str">
        <f>IF(AJ55&lt;&gt;"",IF(AJ55&lt;&gt;"LIBSETS_DROP_MECHANIC_MONSTER_NAME",VLOOKUP(AJ55,'LibSets constants'!$I$4:$L$1002,4,FALSE),""),"")</f>
        <v/>
      </c>
      <c r="AM55" s="3" t="str">
        <f>IF(G55&lt;&gt;"LIBSETS_SETTYPE_BATTLEGROUND",IF(G55&lt;&gt;"LIBSETS_SETTYPE_SPECIAL",IF(AN55&lt;&gt;"",VLOOKUP(AN55,'ESO zone constants'!$D$3:$H$4953,5,FALSE),""),""),"")</f>
        <v/>
      </c>
      <c r="AO55" s="44"/>
      <c r="AP55" s="43" t="str">
        <f>IF(AO55&lt;&gt;"",IF(AO55&lt;&gt;"LIBSETS_DROP_MECHANIC_MONSTER_NAME",VLOOKUP(AO55,'LibSets constants'!$I$4:$L$1002,3,FALSE),""),"")</f>
        <v/>
      </c>
      <c r="AQ55" s="43" t="str">
        <f>IF(AO55&lt;&gt;"",IF(AO55&lt;&gt;"LIBSETS_DROP_MECHANIC_MONSTER_NAME",VLOOKUP(AO55,'LibSets constants'!$I$4:$L$1002,4,FALSE),""),"")</f>
        <v/>
      </c>
      <c r="AR55" s="3" t="str">
        <f>IF(G55&lt;&gt;"LIBSETS_SETTYPE_BATTLEGROUND",IF(G55&lt;&gt;"LIBSETS_SETTYPE_SPECIAL",IF(AS55&lt;&gt;"",VLOOKUP(AS55,'ESO zone constants'!$D$3:$H$4953,5,FALSE),""),""),"")</f>
        <v/>
      </c>
      <c r="AT55" s="44"/>
      <c r="AU55" s="43" t="str">
        <f>IF(AT55&lt;&gt;"",IF(AT55&lt;&gt;"LIBSETS_DROP_MECHANIC_MONSTER_NAME",VLOOKUP(AT55,'LibSets constants'!$I$4:$L$1002,3,FALSE),""),"")</f>
        <v/>
      </c>
      <c r="AV55" s="43" t="str">
        <f>IF(AT55&lt;&gt;"",IF(AT55&lt;&gt;"LIBSETS_DROP_MECHANIC_MONSTER_NAME",VLOOKUP(AT55,'LibSets constants'!$I$4:$L$1002,4,FALSE),""),"")</f>
        <v/>
      </c>
      <c r="AW55" s="21" t="str">
        <f t="shared" si="1"/>
        <v>[73] = {wayshrines={135,135,135,}, traitsNeeded=8, dlcId=DLC_BASE_GAME</v>
      </c>
      <c r="AX55" s="21" t="str">
        <f t="shared" si="2"/>
        <v>, zoneIds={347,347,347}, veteran=false</v>
      </c>
      <c r="AY55" s="21" t="str">
        <f t="shared" si="3"/>
        <v>, setType=LIBSETS_SETTYPE_CRAFTED</v>
      </c>
      <c r="AZ55" s="21" t="str">
        <f t="shared" si="4"/>
        <v>},</v>
      </c>
      <c r="BA55" s="21" t="str">
        <f t="shared" si="5"/>
        <v xml:space="preserve"> --Oblivion's Foe / Erinnerung   [Coldharbour, Coldharbour, Coldharbour]</v>
      </c>
    </row>
    <row r="56" spans="1:53" x14ac:dyDescent="0.25">
      <c r="A56" s="5">
        <v>74</v>
      </c>
      <c r="B56" t="s">
        <v>837</v>
      </c>
      <c r="C56" t="s">
        <v>838</v>
      </c>
      <c r="D56" s="3">
        <f t="shared" si="0"/>
        <v>74</v>
      </c>
      <c r="E56" s="60"/>
      <c r="G56" s="8" t="s">
        <v>1592</v>
      </c>
      <c r="I56" t="s">
        <v>97</v>
      </c>
      <c r="J56" t="s">
        <v>97</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constants'!$B$4:$C$1002,2,FALSE),"")</f>
        <v>Included in base game</v>
      </c>
      <c r="V56" s="3" t="str">
        <f>IF(U56&lt;&gt;"",IF(U56&lt;&gt;"LIBSETS_DROP_MECHANIC_MONSTER_NAME",VLOOKUP(U56,'LibSets constants'!$I$4:$L$1002,3,FALSE),""),"")</f>
        <v/>
      </c>
      <c r="W56" s="3" t="str">
        <f>IF(U56&lt;&gt;"",IF(U56&lt;&gt;"LIBSETS_DROP_MECHANIC_MONSTER_NAME",VLOOKUP(U56,'LibSets constants'!$I$4:$L$1002,4,FALSE),""),"")</f>
        <v/>
      </c>
      <c r="X56" s="3">
        <f>IF(G56&lt;&gt;"LIBSETS_SETTYPE_BATTLEGROUND",IF(G56&lt;&gt;"LIBSETS_SETTYPE_SPECIAL",IF(Y56&lt;&gt;"",VLOOKUP(Y56,'ESO zone constants'!$D$3:$H$4953,5,FALSE),""),""),"")</f>
        <v>347</v>
      </c>
      <c r="Y56" t="str">
        <f>IF(AND(O56&lt;&gt;"",NOT(ISERROR(O56))),"",IF(AND(L56&lt;&gt;"",L56&gt;0,NOT(ISERROR(L56))),VLOOKUP(L56,'ESO dumped WayshrineInfo'!$K$3:$N$9999,4,FALSE),""))</f>
        <v>Coldharbour</v>
      </c>
      <c r="AA56" s="3" t="str">
        <f>IF(Z56&lt;&gt;"",IF(Z56&lt;&gt;"LIBSETS_DROP_MECHANIC_MONSTER_NAME",VLOOKUP(Z56,'LibSets constants'!$I$4:$L$1002,3,FALSE),""),"")</f>
        <v/>
      </c>
      <c r="AB56" s="3" t="str">
        <f>IF(Z56&lt;&gt;"",IF(Z56&lt;&gt;"LIBSETS_DROP_MECHANIC_MONSTER_NAME",VLOOKUP(Z56,'LibSets constants'!$I$4:$L$1002,4,FALSE),""),"")</f>
        <v/>
      </c>
      <c r="AC56" s="3">
        <f>IF(G56&lt;&gt;"LIBSETS_SETTYPE_BATTLEGROUND",IF(G56&lt;&gt;"LIBSETS_SETTYPE_SPECIAL",IF(AD56&lt;&gt;"",VLOOKUP(AD56,'ESO zone constants'!$D$3:$H$4953,5,FALSE),""),""),"")</f>
        <v>347</v>
      </c>
      <c r="AD56" t="str">
        <f>IF(AND(O56&lt;&gt;"",NOT(ISERROR(O56))),"",IF(AND(M56&lt;&gt;"",M56&gt;0,NOT(ISERROR(M56))),VLOOKUP(M56,'ESO dumped WayshrineInfo'!$K$3:$N$9999,4,FALSE),""))</f>
        <v>Coldharbour</v>
      </c>
      <c r="AF56" s="3" t="str">
        <f>IF(AE56&lt;&gt;"",IF(AE56&lt;&gt;"LIBSETS_DROP_MECHANIC_MONSTER_NAME",VLOOKUP(AE56,'LibSets constants'!$I$4:$L$1002,3,FALSE),""),"")</f>
        <v/>
      </c>
      <c r="AG56" s="3" t="str">
        <f>IF(AE56&lt;&gt;"",IF(AE56&lt;&gt;"LIBSETS_DROP_MECHANIC_MONSTER_NAME",VLOOKUP(AE56,'LibSets constants'!$I$4:$L$1002,4,FALSE),""),"")</f>
        <v/>
      </c>
      <c r="AH56" s="3" t="str">
        <f>IF(G56&lt;&gt;"LIBSETS_SETTYPE_BATTLEGROUND",IF(G56&lt;&gt;"LIBSETS_SETTYPE_SPECIAL",IF(AI56&lt;&gt;"",VLOOKUP(AI56,'ESO zone constants'!$D$3:$H$4953,5,FALSE),""),""),"")</f>
        <v/>
      </c>
      <c r="AK56" s="3" t="str">
        <f>IF(AJ56&lt;&gt;"",IF(AJ56&lt;&gt;"LIBSETS_DROP_MECHANIC_MONSTER_NAME",VLOOKUP(AJ56,'LibSets constants'!$I$4:$L$1002,3,FALSE),""),"")</f>
        <v/>
      </c>
      <c r="AL56" s="3" t="str">
        <f>IF(AJ56&lt;&gt;"",IF(AJ56&lt;&gt;"LIBSETS_DROP_MECHANIC_MONSTER_NAME",VLOOKUP(AJ56,'LibSets constants'!$I$4:$L$1002,4,FALSE),""),"")</f>
        <v/>
      </c>
      <c r="AM56" s="3" t="str">
        <f>IF(G56&lt;&gt;"LIBSETS_SETTYPE_BATTLEGROUND",IF(G56&lt;&gt;"LIBSETS_SETTYPE_SPECIAL",IF(AN56&lt;&gt;"",VLOOKUP(AN56,'ESO zone constants'!$D$3:$H$4953,5,FALSE),""),""),"")</f>
        <v/>
      </c>
      <c r="AP56" s="3" t="str">
        <f>IF(AO56&lt;&gt;"",IF(AO56&lt;&gt;"LIBSETS_DROP_MECHANIC_MONSTER_NAME",VLOOKUP(AO56,'LibSets constants'!$I$4:$L$1002,3,FALSE),""),"")</f>
        <v/>
      </c>
      <c r="AQ56" s="3" t="str">
        <f>IF(AO56&lt;&gt;"",IF(AO56&lt;&gt;"LIBSETS_DROP_MECHANIC_MONSTER_NAME",VLOOKUP(AO56,'LibSets constants'!$I$4:$L$1002,4,FALSE),""),"")</f>
        <v/>
      </c>
      <c r="AR56" s="3" t="str">
        <f>IF(G56&lt;&gt;"LIBSETS_SETTYPE_BATTLEGROUND",IF(G56&lt;&gt;"LIBSETS_SETTYPE_SPECIAL",IF(AS56&lt;&gt;"",VLOOKUP(AS56,'ESO zone constants'!$D$3:$H$4953,5,FALSE),""),""),"")</f>
        <v/>
      </c>
      <c r="AU56" s="3" t="str">
        <f>IF(AT56&lt;&gt;"",IF(AT56&lt;&gt;"LIBSETS_DROP_MECHANIC_MONSTER_NAME",VLOOKUP(AT56,'LibSets constants'!$I$4:$L$1002,3,FALSE),""),"")</f>
        <v/>
      </c>
      <c r="AV56" s="3" t="str">
        <f>IF(AT56&lt;&gt;"",IF(AT56&lt;&gt;"LIBSETS_DROP_MECHANIC_MONSTER_NAME",VLOOKUP(AT56,'LibSets constants'!$I$4:$L$1002,4,FALSE),""),"")</f>
        <v/>
      </c>
      <c r="AW56" s="21" t="str">
        <f t="shared" si="1"/>
        <v>[74] = {wayshrines={133,133,133,}, traitsNeeded=8, dlcId=DLC_BASE_GAME</v>
      </c>
      <c r="AX56" s="21" t="str">
        <f t="shared" si="2"/>
        <v>, zoneIds={347,347,347}, veteran=false</v>
      </c>
      <c r="AY56" s="21" t="str">
        <f t="shared" si="3"/>
        <v>, setType=LIBSETS_SETTYPE_CRAFTED</v>
      </c>
      <c r="AZ56" s="21" t="str">
        <f t="shared" si="4"/>
        <v>},</v>
      </c>
      <c r="BA56" s="21" t="str">
        <f t="shared" si="5"/>
        <v xml:space="preserve"> --Spectre's Eye / Schemenauge   [Coldharbour, Coldharbour, Coldharbour]</v>
      </c>
    </row>
    <row r="57" spans="1:53" x14ac:dyDescent="0.25">
      <c r="A57" s="5">
        <v>75</v>
      </c>
      <c r="B57" t="s">
        <v>839</v>
      </c>
      <c r="C57" t="s">
        <v>840</v>
      </c>
      <c r="D57" s="3">
        <f t="shared" si="0"/>
        <v>75</v>
      </c>
      <c r="E57" s="60"/>
      <c r="G57" s="8" t="s">
        <v>1592</v>
      </c>
      <c r="I57" t="s">
        <v>97</v>
      </c>
      <c r="J57" t="s">
        <v>97</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constants'!$B$4:$C$1002,2,FALSE),"")</f>
        <v>Included in base game</v>
      </c>
      <c r="V57" s="43" t="str">
        <f>IF(U57&lt;&gt;"",IF(U57&lt;&gt;"LIBSETS_DROP_MECHANIC_MONSTER_NAME",VLOOKUP(U57,'LibSets constants'!$I$4:$L$1002,3,FALSE),""),"")</f>
        <v/>
      </c>
      <c r="W57" s="43" t="str">
        <f>IF(U57&lt;&gt;"",IF(U57&lt;&gt;"LIBSETS_DROP_MECHANIC_MONSTER_NAME",VLOOKUP(U57,'LibSets constants'!$I$4:$L$1002,4,FALSE),""),"")</f>
        <v/>
      </c>
      <c r="X57" s="3">
        <f>IF(G57&lt;&gt;"LIBSETS_SETTYPE_BATTLEGROUND",IF(G57&lt;&gt;"LIBSETS_SETTYPE_SPECIAL",IF(Y57&lt;&gt;"",VLOOKUP(Y57,'ESO zone constants'!$D$3:$H$4953,5,FALSE),""),""),"")</f>
        <v>383</v>
      </c>
      <c r="Y57" t="str">
        <f>IF(AND(O57&lt;&gt;"",NOT(ISERROR(O57))),"",IF(AND(L57&lt;&gt;"",L57&gt;0,NOT(ISERROR(L57))),VLOOKUP(L57,'ESO dumped WayshrineInfo'!$K$3:$N$9999,4,FALSE),""))</f>
        <v>Grahtwood</v>
      </c>
      <c r="Z57" s="44"/>
      <c r="AA57" s="43" t="str">
        <f>IF(Z57&lt;&gt;"",IF(Z57&lt;&gt;"LIBSETS_DROP_MECHANIC_MONSTER_NAME",VLOOKUP(Z57,'LibSets constants'!$I$4:$L$1002,3,FALSE),""),"")</f>
        <v/>
      </c>
      <c r="AB57" s="43" t="str">
        <f>IF(Z57&lt;&gt;"",IF(Z57&lt;&gt;"LIBSETS_DROP_MECHANIC_MONSTER_NAME",VLOOKUP(Z57,'LibSets constants'!$I$4:$L$1002,4,FALSE),""),"")</f>
        <v/>
      </c>
      <c r="AC57" s="3">
        <f>IF(G57&lt;&gt;"LIBSETS_SETTYPE_BATTLEGROUND",IF(G57&lt;&gt;"LIBSETS_SETTYPE_SPECIAL",IF(AD57&lt;&gt;"",VLOOKUP(AD57,'ESO zone constants'!$D$3:$H$4953,5,FALSE),""),""),"")</f>
        <v>57</v>
      </c>
      <c r="AD57" t="str">
        <f>IF(AND(O57&lt;&gt;"",NOT(ISERROR(O57))),"",IF(AND(M57&lt;&gt;"",M57&gt;0,NOT(ISERROR(M57))),VLOOKUP(M57,'ESO dumped WayshrineInfo'!$K$3:$N$9999,4,FALSE),""))</f>
        <v>Deshaan</v>
      </c>
      <c r="AE57" s="44"/>
      <c r="AF57" s="43" t="str">
        <f>IF(AE57&lt;&gt;"",IF(AE57&lt;&gt;"LIBSETS_DROP_MECHANIC_MONSTER_NAME",VLOOKUP(AE57,'LibSets constants'!$I$4:$L$1002,3,FALSE),""),"")</f>
        <v/>
      </c>
      <c r="AG57" s="43" t="str">
        <f>IF(AE57&lt;&gt;"",IF(AE57&lt;&gt;"LIBSETS_DROP_MECHANIC_MONSTER_NAME",VLOOKUP(AE57,'LibSets constants'!$I$4:$L$1002,4,FALSE),""),"")</f>
        <v/>
      </c>
      <c r="AH57" s="3" t="str">
        <f>IF(G57&lt;&gt;"LIBSETS_SETTYPE_BATTLEGROUND",IF(G57&lt;&gt;"LIBSETS_SETTYPE_SPECIAL",IF(AI57&lt;&gt;"",VLOOKUP(AI57,'ESO zone constants'!$D$3:$H$4953,5,FALSE),""),""),"")</f>
        <v/>
      </c>
      <c r="AJ57" s="44"/>
      <c r="AK57" s="43" t="str">
        <f>IF(AJ57&lt;&gt;"",IF(AJ57&lt;&gt;"LIBSETS_DROP_MECHANIC_MONSTER_NAME",VLOOKUP(AJ57,'LibSets constants'!$I$4:$L$1002,3,FALSE),""),"")</f>
        <v/>
      </c>
      <c r="AL57" s="43" t="str">
        <f>IF(AJ57&lt;&gt;"",IF(AJ57&lt;&gt;"LIBSETS_DROP_MECHANIC_MONSTER_NAME",VLOOKUP(AJ57,'LibSets constants'!$I$4:$L$1002,4,FALSE),""),"")</f>
        <v/>
      </c>
      <c r="AM57" s="3" t="str">
        <f>IF(G57&lt;&gt;"LIBSETS_SETTYPE_BATTLEGROUND",IF(G57&lt;&gt;"LIBSETS_SETTYPE_SPECIAL",IF(AN57&lt;&gt;"",VLOOKUP(AN57,'ESO zone constants'!$D$3:$H$4953,5,FALSE),""),""),"")</f>
        <v/>
      </c>
      <c r="AO57" s="44"/>
      <c r="AP57" s="43" t="str">
        <f>IF(AO57&lt;&gt;"",IF(AO57&lt;&gt;"LIBSETS_DROP_MECHANIC_MONSTER_NAME",VLOOKUP(AO57,'LibSets constants'!$I$4:$L$1002,3,FALSE),""),"")</f>
        <v/>
      </c>
      <c r="AQ57" s="43" t="str">
        <f>IF(AO57&lt;&gt;"",IF(AO57&lt;&gt;"LIBSETS_DROP_MECHANIC_MONSTER_NAME",VLOOKUP(AO57,'LibSets constants'!$I$4:$L$1002,4,FALSE),""),"")</f>
        <v/>
      </c>
      <c r="AR57" s="3" t="str">
        <f>IF(G57&lt;&gt;"LIBSETS_SETTYPE_BATTLEGROUND",IF(G57&lt;&gt;"LIBSETS_SETTYPE_SPECIAL",IF(AS57&lt;&gt;"",VLOOKUP(AS57,'ESO zone constants'!$D$3:$H$4953,5,FALSE),""),""),"")</f>
        <v/>
      </c>
      <c r="AT57" s="44"/>
      <c r="AU57" s="43" t="str">
        <f>IF(AT57&lt;&gt;"",IF(AT57&lt;&gt;"LIBSETS_DROP_MECHANIC_MONSTER_NAME",VLOOKUP(AT57,'LibSets constants'!$I$4:$L$1002,3,FALSE),""),"")</f>
        <v/>
      </c>
      <c r="AV57" s="43" t="str">
        <f>IF(AT57&lt;&gt;"",IF(AT57&lt;&gt;"LIBSETS_DROP_MECHANIC_MONSTER_NAME",VLOOKUP(AT57,'LibSets constants'!$I$4:$L$1002,4,FALSE),""),"")</f>
        <v/>
      </c>
      <c r="AW57" s="21" t="str">
        <f t="shared" si="1"/>
        <v>[75] = {wayshrines={19,165,24,}, traitsNeeded=3, dlcId=DLC_BASE_GAME</v>
      </c>
      <c r="AX57" s="21" t="str">
        <f t="shared" si="2"/>
        <v>, zoneIds={19,383,57}, veteran=false</v>
      </c>
      <c r="AY57" s="21" t="str">
        <f t="shared" si="3"/>
        <v>, setType=LIBSETS_SETTYPE_CRAFTED</v>
      </c>
      <c r="AZ57" s="21" t="str">
        <f t="shared" si="4"/>
        <v>},</v>
      </c>
      <c r="BA57" s="21" t="str">
        <f t="shared" si="5"/>
        <v xml:space="preserve"> --Torug's Pact / Torugs Pakt   [Stormhaven, Grahtwood, Deshaan]</v>
      </c>
    </row>
    <row r="58" spans="1:53" x14ac:dyDescent="0.25">
      <c r="A58" s="12">
        <v>76</v>
      </c>
      <c r="B58" t="s">
        <v>841</v>
      </c>
      <c r="C58" t="s">
        <v>842</v>
      </c>
      <c r="D58" s="3">
        <f t="shared" si="0"/>
        <v>76</v>
      </c>
      <c r="E58" s="60"/>
      <c r="G58" s="8" t="s">
        <v>1593</v>
      </c>
      <c r="I58" t="s">
        <v>97</v>
      </c>
      <c r="J58" t="s">
        <v>97</v>
      </c>
      <c r="K58">
        <v>-1</v>
      </c>
      <c r="L58">
        <v>-1</v>
      </c>
      <c r="M58">
        <v>-1</v>
      </c>
      <c r="N58">
        <v>0</v>
      </c>
      <c r="O58" s="66" t="s">
        <v>131</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constants'!$B$4:$C$1002,2,FALSE),"")</f>
        <v>Included in base game</v>
      </c>
      <c r="U58" s="33" t="s">
        <v>1665</v>
      </c>
      <c r="V58" s="3" t="str">
        <f>IF(U58&lt;&gt;"",IF(U58&lt;&gt;"LIBSETS_DROP_MECHANIC_MONSTER_NAME",VLOOKUP(U58,'LibSets constants'!$I$4:$L$1002,3,FALSE),""),"")</f>
        <v>Rewards for the worthy (Cyrodiil/Battleground mail)</v>
      </c>
      <c r="W58" s="3" t="str">
        <f>IF(U58&lt;&gt;"",IF(U58&lt;&gt;"LIBSETS_DROP_MECHANIC_MONSTER_NAME",VLOOKUP(U58,'LibSets constants'!$I$4:$L$1002,4,FALSE),""),"")</f>
        <v>Gerechter Lohn (Cyrodiil/Schlachtfeld Mail)</v>
      </c>
      <c r="X58" s="3" t="str">
        <f>IF(G58&lt;&gt;"LIBSETS_SETTYPE_BATTLEGROUND",IF(G58&lt;&gt;"LIBSETS_SETTYPE_SPECIAL",IF(Y58&lt;&gt;"",VLOOKUP(Y58,'ESO zone constants'!$D$3:$H$4953,5,FALSE),""),""),"")</f>
        <v/>
      </c>
      <c r="Y58" t="str">
        <f>IF(AND(O58&lt;&gt;"",NOT(ISERROR(O58))),"",IF(AND(L58&lt;&gt;"",L58&gt;0,NOT(ISERROR(L58))),VLOOKUP(L58,'ESO dumped WayshrineInfo'!$K$3:$N$9999,4,FALSE),""))</f>
        <v/>
      </c>
      <c r="Z58" s="33" t="s">
        <v>1655</v>
      </c>
      <c r="AA58" s="3" t="str">
        <f>IF(Z58&lt;&gt;"",IF(Z58&lt;&gt;"LIBSETS_DROP_MECHANIC_MONSTER_NAME",VLOOKUP(Z58,'LibSets constants'!$I$4:$L$1002,3,FALSE),""),"")</f>
        <v>City Erntefurt (quartermaster)</v>
      </c>
      <c r="AB58" s="3" t="str">
        <f>IF(Z58&lt;&gt;"",IF(Z58&lt;&gt;"LIBSETS_DROP_MECHANIC_MONSTER_NAME",VLOOKUP(Z58,'LibSets constants'!$I$4:$L$1002,4,FALSE),""),"")</f>
        <v>Stadt Erntefurt (Quartiermeister)</v>
      </c>
      <c r="AC58" s="3" t="str">
        <f>IF(G58&lt;&gt;"LIBSETS_SETTYPE_BATTLEGROUND",IF(G58&lt;&gt;"LIBSETS_SETTYPE_SPECIAL",IF(AD58&lt;&gt;"",VLOOKUP(AD58,'ESO zone constants'!$D$3:$H$4953,5,FALSE),""),""),"")</f>
        <v/>
      </c>
      <c r="AD58" t="str">
        <f>IF(AND(O58&lt;&gt;"",NOT(ISERROR(O58))),"",IF(AND(M58&lt;&gt;"",M58&gt;0,NOT(ISERROR(M58))),VLOOKUP(M58,'ESO dumped WayshrineInfo'!$K$3:$N$9999,4,FALSE),""))</f>
        <v/>
      </c>
      <c r="AF58" s="3" t="str">
        <f>IF(AE58&lt;&gt;"",IF(AE58&lt;&gt;"LIBSETS_DROP_MECHANIC_MONSTER_NAME",VLOOKUP(AE58,'LibSets constants'!$I$4:$L$1002,3,FALSE),""),"")</f>
        <v/>
      </c>
      <c r="AG58" s="3" t="str">
        <f>IF(AE58&lt;&gt;"",IF(AE58&lt;&gt;"LIBSETS_DROP_MECHANIC_MONSTER_NAME",VLOOKUP(AE58,'LibSets constants'!$I$4:$L$1002,4,FALSE),""),"")</f>
        <v/>
      </c>
      <c r="AH58" s="3" t="str">
        <f>IF(G58&lt;&gt;"LIBSETS_SETTYPE_BATTLEGROUND",IF(G58&lt;&gt;"LIBSETS_SETTYPE_SPECIAL",IF(AI58&lt;&gt;"",VLOOKUP(AI58,'ESO zone constants'!$D$3:$H$4953,5,FALSE),""),""),"")</f>
        <v/>
      </c>
      <c r="AK58" s="3" t="str">
        <f>IF(AJ58&lt;&gt;"",IF(AJ58&lt;&gt;"LIBSETS_DROP_MECHANIC_MONSTER_NAME",VLOOKUP(AJ58,'LibSets constants'!$I$4:$L$1002,3,FALSE),""),"")</f>
        <v/>
      </c>
      <c r="AL58" s="3" t="str">
        <f>IF(AJ58&lt;&gt;"",IF(AJ58&lt;&gt;"LIBSETS_DROP_MECHANIC_MONSTER_NAME",VLOOKUP(AJ58,'LibSets constants'!$I$4:$L$1002,4,FALSE),""),"")</f>
        <v/>
      </c>
      <c r="AM58" s="3" t="str">
        <f>IF(G58&lt;&gt;"LIBSETS_SETTYPE_BATTLEGROUND",IF(G58&lt;&gt;"LIBSETS_SETTYPE_SPECIAL",IF(AN58&lt;&gt;"",VLOOKUP(AN58,'ESO zone constants'!$D$3:$H$4953,5,FALSE),""),""),"")</f>
        <v/>
      </c>
      <c r="AP58" s="3" t="str">
        <f>IF(AO58&lt;&gt;"",IF(AO58&lt;&gt;"LIBSETS_DROP_MECHANIC_MONSTER_NAME",VLOOKUP(AO58,'LibSets constants'!$I$4:$L$1002,3,FALSE),""),"")</f>
        <v/>
      </c>
      <c r="AQ58" s="3" t="str">
        <f>IF(AO58&lt;&gt;"",IF(AO58&lt;&gt;"LIBSETS_DROP_MECHANIC_MONSTER_NAME",VLOOKUP(AO58,'LibSets constants'!$I$4:$L$1002,4,FALSE),""),"")</f>
        <v/>
      </c>
      <c r="AR58" s="3" t="str">
        <f>IF(G58&lt;&gt;"LIBSETS_SETTYPE_BATTLEGROUND",IF(G58&lt;&gt;"LIBSETS_SETTYPE_SPECIAL",IF(AS58&lt;&gt;"",VLOOKUP(AS58,'ESO zone constants'!$D$3:$H$4953,5,FALSE),""),""),"")</f>
        <v/>
      </c>
      <c r="AU58" s="3" t="str">
        <f>IF(AT58&lt;&gt;"",IF(AT58&lt;&gt;"LIBSETS_DROP_MECHANIC_MONSTER_NAME",VLOOKUP(AT58,'LibSets constants'!$I$4:$L$1002,3,FALSE),""),"")</f>
        <v/>
      </c>
      <c r="AV58" s="3" t="str">
        <f>IF(AT58&lt;&gt;"",IF(AT58&lt;&gt;"LIBSETS_DROP_MECHANIC_MONSTER_NAME",VLOOKUP(AT58,'LibSets constants'!$I$4:$L$1002,4,FALSE),""),"")</f>
        <v/>
      </c>
      <c r="AW58" s="21" t="str">
        <f t="shared" si="1"/>
        <v>[76] = {wayshrines={-1,-1,-1,}, dlcId=DLC_BASE_GAME</v>
      </c>
      <c r="AX58" s="21" t="str">
        <f t="shared" si="2"/>
        <v>, zoneIds={181}, veteran=false</v>
      </c>
      <c r="AY58" s="21" t="str">
        <f t="shared" si="3"/>
        <v>, setType=LIBSETS_SETTYPE_CYRODIIL</v>
      </c>
      <c r="AZ58" s="21" t="str">
        <f t="shared" si="4"/>
        <v>, dropMechanic={LIBSETS_DROP_MECHANIC_MAIL_PVP_REWARDS_FOR_THE_WORTHY,LIBSETS_DROP_MECHANIC_CITY_CYRODIIL_ERNTEFURT}},</v>
      </c>
      <c r="BA58" s="21" t="str">
        <f t="shared" si="5"/>
        <v xml:space="preserve"> --Robes of Alteration Mastery / Roben der Veränderungsbeherrschung   [Cyrodiil]</v>
      </c>
    </row>
    <row r="59" spans="1:53" x14ac:dyDescent="0.25">
      <c r="A59" s="12">
        <v>77</v>
      </c>
      <c r="B59" t="s">
        <v>843</v>
      </c>
      <c r="C59" t="s">
        <v>844</v>
      </c>
      <c r="D59" s="3">
        <f t="shared" si="0"/>
        <v>77</v>
      </c>
      <c r="E59" s="60"/>
      <c r="G59" s="8" t="s">
        <v>1595</v>
      </c>
      <c r="I59" t="s">
        <v>97</v>
      </c>
      <c r="J59" t="s">
        <v>97</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constants'!$B$4:$C$1002,2,FALSE),"")</f>
        <v>Included in base game</v>
      </c>
      <c r="V59" s="43" t="str">
        <f>IF(U59&lt;&gt;"",IF(U59&lt;&gt;"LIBSETS_DROP_MECHANIC_MONSTER_NAME",VLOOKUP(U59,'LibSets constants'!$I$4:$L$1002,3,FALSE),""),"")</f>
        <v/>
      </c>
      <c r="W59" s="43" t="str">
        <f>IF(U59&lt;&gt;"",IF(U59&lt;&gt;"LIBSETS_DROP_MECHANIC_MONSTER_NAME",VLOOKUP(U59,'LibSets constants'!$I$4:$L$1002,4,FALSE),""),"")</f>
        <v/>
      </c>
      <c r="X59" s="3" t="str">
        <f>IF(G59&lt;&gt;"LIBSETS_SETTYPE_BATTLEGROUND",IF(G59&lt;&gt;"LIBSETS_SETTYPE_SPECIAL",IF(Y59&lt;&gt;"",VLOOKUP(Y59,'ESO zone constants'!$D$3:$H$4953,5,FALSE),""),""),"")</f>
        <v/>
      </c>
      <c r="Y59" t="str">
        <f>IF(AND(O59&lt;&gt;"",NOT(ISERROR(O59))),"",IF(AND(L59&lt;&gt;"",L59&gt;0,NOT(ISERROR(L59))),VLOOKUP(L59,'ESO dumped WayshrineInfo'!$K$3:$N$9999,4,FALSE),""))</f>
        <v/>
      </c>
      <c r="Z59" s="44"/>
      <c r="AA59" s="43" t="str">
        <f>IF(Z59&lt;&gt;"",IF(Z59&lt;&gt;"LIBSETS_DROP_MECHANIC_MONSTER_NAME",VLOOKUP(Z59,'LibSets constants'!$I$4:$L$1002,3,FALSE),""),"")</f>
        <v/>
      </c>
      <c r="AB59" s="43" t="str">
        <f>IF(Z59&lt;&gt;"",IF(Z59&lt;&gt;"LIBSETS_DROP_MECHANIC_MONSTER_NAME",VLOOKUP(Z59,'LibSets constants'!$I$4:$L$1002,4,FALSE),""),"")</f>
        <v/>
      </c>
      <c r="AC59" s="3" t="str">
        <f>IF(G59&lt;&gt;"LIBSETS_SETTYPE_BATTLEGROUND",IF(G59&lt;&gt;"LIBSETS_SETTYPE_SPECIAL",IF(AD59&lt;&gt;"",VLOOKUP(AD59,'ESO zone constants'!$D$3:$H$4953,5,FALSE),""),""),"")</f>
        <v/>
      </c>
      <c r="AD59" t="str">
        <f>IF(AND(O59&lt;&gt;"",NOT(ISERROR(O59))),"",IF(AND(M59&lt;&gt;"",M59&gt;0,NOT(ISERROR(M59))),VLOOKUP(M59,'ESO dumped WayshrineInfo'!$K$3:$N$9999,4,FALSE),""))</f>
        <v/>
      </c>
      <c r="AE59" s="44"/>
      <c r="AF59" s="43" t="str">
        <f>IF(AE59&lt;&gt;"",IF(AE59&lt;&gt;"LIBSETS_DROP_MECHANIC_MONSTER_NAME",VLOOKUP(AE59,'LibSets constants'!$I$4:$L$1002,3,FALSE),""),"")</f>
        <v/>
      </c>
      <c r="AG59" s="43" t="str">
        <f>IF(AE59&lt;&gt;"",IF(AE59&lt;&gt;"LIBSETS_DROP_MECHANIC_MONSTER_NAME",VLOOKUP(AE59,'LibSets constants'!$I$4:$L$1002,4,FALSE),""),"")</f>
        <v/>
      </c>
      <c r="AH59" s="3" t="str">
        <f>IF(G59&lt;&gt;"LIBSETS_SETTYPE_BATTLEGROUND",IF(G59&lt;&gt;"LIBSETS_SETTYPE_SPECIAL",IF(AI59&lt;&gt;"",VLOOKUP(AI59,'ESO zone constants'!$D$3:$H$4953,5,FALSE),""),""),"")</f>
        <v/>
      </c>
      <c r="AJ59" s="44"/>
      <c r="AK59" s="43" t="str">
        <f>IF(AJ59&lt;&gt;"",IF(AJ59&lt;&gt;"LIBSETS_DROP_MECHANIC_MONSTER_NAME",VLOOKUP(AJ59,'LibSets constants'!$I$4:$L$1002,3,FALSE),""),"")</f>
        <v/>
      </c>
      <c r="AL59" s="43" t="str">
        <f>IF(AJ59&lt;&gt;"",IF(AJ59&lt;&gt;"LIBSETS_DROP_MECHANIC_MONSTER_NAME",VLOOKUP(AJ59,'LibSets constants'!$I$4:$L$1002,4,FALSE),""),"")</f>
        <v/>
      </c>
      <c r="AM59" s="3" t="str">
        <f>IF(G59&lt;&gt;"LIBSETS_SETTYPE_BATTLEGROUND",IF(G59&lt;&gt;"LIBSETS_SETTYPE_SPECIAL",IF(AN59&lt;&gt;"",VLOOKUP(AN59,'ESO zone constants'!$D$3:$H$4953,5,FALSE),""),""),"")</f>
        <v/>
      </c>
      <c r="AO59" s="44"/>
      <c r="AP59" s="43" t="str">
        <f>IF(AO59&lt;&gt;"",IF(AO59&lt;&gt;"LIBSETS_DROP_MECHANIC_MONSTER_NAME",VLOOKUP(AO59,'LibSets constants'!$I$4:$L$1002,3,FALSE),""),"")</f>
        <v/>
      </c>
      <c r="AQ59" s="43" t="str">
        <f>IF(AO59&lt;&gt;"",IF(AO59&lt;&gt;"LIBSETS_DROP_MECHANIC_MONSTER_NAME",VLOOKUP(AO59,'LibSets constants'!$I$4:$L$1002,4,FALSE),""),"")</f>
        <v/>
      </c>
      <c r="AR59" s="3" t="str">
        <f>IF(G59&lt;&gt;"LIBSETS_SETTYPE_BATTLEGROUND",IF(G59&lt;&gt;"LIBSETS_SETTYPE_SPECIAL",IF(AS59&lt;&gt;"",VLOOKUP(AS59,'ESO zone constants'!$D$3:$H$4953,5,FALSE),""),""),"")</f>
        <v/>
      </c>
      <c r="AT59" s="44"/>
      <c r="AU59" s="43" t="str">
        <f>IF(AT59&lt;&gt;"",IF(AT59&lt;&gt;"LIBSETS_DROP_MECHANIC_MONSTER_NAME",VLOOKUP(AT59,'LibSets constants'!$I$4:$L$1002,3,FALSE),""),"")</f>
        <v/>
      </c>
      <c r="AV59" s="43" t="str">
        <f>IF(AT59&lt;&gt;"",IF(AT59&lt;&gt;"LIBSETS_DROP_MECHANIC_MONSTER_NAME",VLOOKUP(AT59,'LibSets constants'!$I$4:$L$1002,4,FALSE),""),"")</f>
        <v/>
      </c>
      <c r="AW59" s="21" t="str">
        <f t="shared" si="1"/>
        <v>[77] = {wayshrines={196,196,196,}, dlcId=DLC_BASE_GAME</v>
      </c>
      <c r="AX59" s="21" t="str">
        <f t="shared" si="2"/>
        <v>, zoneIds={22}, veteran=false</v>
      </c>
      <c r="AY59" s="21" t="str">
        <f t="shared" si="3"/>
        <v>, setType=LIBSETS_SETTYPE_DUNGEON</v>
      </c>
      <c r="AZ59" s="21" t="str">
        <f t="shared" si="4"/>
        <v>},</v>
      </c>
      <c r="BA59" s="21" t="str">
        <f t="shared" si="5"/>
        <v xml:space="preserve"> --Crusader / Glaubenskrieger   [Volenfell]</v>
      </c>
    </row>
    <row r="60" spans="1:53" x14ac:dyDescent="0.25">
      <c r="A60" s="5">
        <v>78</v>
      </c>
      <c r="B60" t="s">
        <v>845</v>
      </c>
      <c r="C60" t="s">
        <v>846</v>
      </c>
      <c r="D60" s="3">
        <f t="shared" si="0"/>
        <v>78</v>
      </c>
      <c r="E60" s="60"/>
      <c r="G60" s="8" t="s">
        <v>1592</v>
      </c>
      <c r="I60" t="s">
        <v>97</v>
      </c>
      <c r="J60" t="s">
        <v>97</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constants'!$B$4:$C$1002,2,FALSE),"")</f>
        <v>Included in base game</v>
      </c>
      <c r="V60" s="3" t="str">
        <f>IF(U60&lt;&gt;"",IF(U60&lt;&gt;"LIBSETS_DROP_MECHANIC_MONSTER_NAME",VLOOKUP(U60,'LibSets constants'!$I$4:$L$1002,3,FALSE),""),"")</f>
        <v/>
      </c>
      <c r="W60" s="3" t="str">
        <f>IF(U60&lt;&gt;"",IF(U60&lt;&gt;"LIBSETS_DROP_MECHANIC_MONSTER_NAME",VLOOKUP(U60,'LibSets constants'!$I$4:$L$1002,4,FALSE),""),"")</f>
        <v/>
      </c>
      <c r="X60" s="3">
        <f>IF(G60&lt;&gt;"LIBSETS_SETTYPE_BATTLEGROUND",IF(G60&lt;&gt;"LIBSETS_SETTYPE_SPECIAL",IF(Y60&lt;&gt;"",VLOOKUP(Y60,'ESO zone constants'!$D$3:$H$4953,5,FALSE),""),""),"")</f>
        <v>108</v>
      </c>
      <c r="Y60" t="str">
        <f>IF(AND(O60&lt;&gt;"",NOT(ISERROR(O60))),"",IF(AND(L60&lt;&gt;"",L60&gt;0,NOT(ISERROR(L60))),VLOOKUP(L60,'ESO dumped WayshrineInfo'!$K$3:$N$9999,4,FALSE),""))</f>
        <v>Greenshade</v>
      </c>
      <c r="AA60" s="3" t="str">
        <f>IF(Z60&lt;&gt;"",IF(Z60&lt;&gt;"LIBSETS_DROP_MECHANIC_MONSTER_NAME",VLOOKUP(Z60,'LibSets constants'!$I$4:$L$1002,3,FALSE),""),"")</f>
        <v/>
      </c>
      <c r="AB60" s="3" t="str">
        <f>IF(Z60&lt;&gt;"",IF(Z60&lt;&gt;"LIBSETS_DROP_MECHANIC_MONSTER_NAME",VLOOKUP(Z60,'LibSets constants'!$I$4:$L$1002,4,FALSE),""),"")</f>
        <v/>
      </c>
      <c r="AC60" s="3">
        <f>IF(G60&lt;&gt;"LIBSETS_SETTYPE_BATTLEGROUND",IF(G60&lt;&gt;"LIBSETS_SETTYPE_SPECIAL",IF(AD60&lt;&gt;"",VLOOKUP(AD60,'ESO zone constants'!$D$3:$H$4953,5,FALSE),""),""),"")</f>
        <v>117</v>
      </c>
      <c r="AD60" t="str">
        <f>IF(AND(O60&lt;&gt;"",NOT(ISERROR(O60))),"",IF(AND(M60&lt;&gt;"",M60&gt;0,NOT(ISERROR(M60))),VLOOKUP(M60,'ESO dumped WayshrineInfo'!$K$3:$N$9999,4,FALSE),""))</f>
        <v>Shadowfen</v>
      </c>
      <c r="AF60" s="3" t="str">
        <f>IF(AE60&lt;&gt;"",IF(AE60&lt;&gt;"LIBSETS_DROP_MECHANIC_MONSTER_NAME",VLOOKUP(AE60,'LibSets constants'!$I$4:$L$1002,3,FALSE),""),"")</f>
        <v/>
      </c>
      <c r="AG60" s="3" t="str">
        <f>IF(AE60&lt;&gt;"",IF(AE60&lt;&gt;"LIBSETS_DROP_MECHANIC_MONSTER_NAME",VLOOKUP(AE60,'LibSets constants'!$I$4:$L$1002,4,FALSE),""),"")</f>
        <v/>
      </c>
      <c r="AH60" s="3" t="str">
        <f>IF(G60&lt;&gt;"LIBSETS_SETTYPE_BATTLEGROUND",IF(G60&lt;&gt;"LIBSETS_SETTYPE_SPECIAL",IF(AI60&lt;&gt;"",VLOOKUP(AI60,'ESO zone constants'!$D$3:$H$4953,5,FALSE),""),""),"")</f>
        <v/>
      </c>
      <c r="AK60" s="3" t="str">
        <f>IF(AJ60&lt;&gt;"",IF(AJ60&lt;&gt;"LIBSETS_DROP_MECHANIC_MONSTER_NAME",VLOOKUP(AJ60,'LibSets constants'!$I$4:$L$1002,3,FALSE),""),"")</f>
        <v/>
      </c>
      <c r="AL60" s="3" t="str">
        <f>IF(AJ60&lt;&gt;"",IF(AJ60&lt;&gt;"LIBSETS_DROP_MECHANIC_MONSTER_NAME",VLOOKUP(AJ60,'LibSets constants'!$I$4:$L$1002,4,FALSE),""),"")</f>
        <v/>
      </c>
      <c r="AM60" s="3" t="str">
        <f>IF(G60&lt;&gt;"LIBSETS_SETTYPE_BATTLEGROUND",IF(G60&lt;&gt;"LIBSETS_SETTYPE_SPECIAL",IF(AN60&lt;&gt;"",VLOOKUP(AN60,'ESO zone constants'!$D$3:$H$4953,5,FALSE),""),""),"")</f>
        <v/>
      </c>
      <c r="AP60" s="3" t="str">
        <f>IF(AO60&lt;&gt;"",IF(AO60&lt;&gt;"LIBSETS_DROP_MECHANIC_MONSTER_NAME",VLOOKUP(AO60,'LibSets constants'!$I$4:$L$1002,3,FALSE),""),"")</f>
        <v/>
      </c>
      <c r="AQ60" s="3" t="str">
        <f>IF(AO60&lt;&gt;"",IF(AO60&lt;&gt;"LIBSETS_DROP_MECHANIC_MONSTER_NAME",VLOOKUP(AO60,'LibSets constants'!$I$4:$L$1002,4,FALSE),""),"")</f>
        <v/>
      </c>
      <c r="AR60" s="3" t="str">
        <f>IF(G60&lt;&gt;"LIBSETS_SETTYPE_BATTLEGROUND",IF(G60&lt;&gt;"LIBSETS_SETTYPE_SPECIAL",IF(AS60&lt;&gt;"",VLOOKUP(AS60,'ESO zone constants'!$D$3:$H$4953,5,FALSE),""),""),"")</f>
        <v/>
      </c>
      <c r="AU60" s="3" t="str">
        <f>IF(AT60&lt;&gt;"",IF(AT60&lt;&gt;"LIBSETS_DROP_MECHANIC_MONSTER_NAME",VLOOKUP(AT60,'LibSets constants'!$I$4:$L$1002,3,FALSE),""),"")</f>
        <v/>
      </c>
      <c r="AV60" s="3" t="str">
        <f>IF(AT60&lt;&gt;"",IF(AT60&lt;&gt;"LIBSETS_DROP_MECHANIC_MONSTER_NAME",VLOOKUP(AT60,'LibSets constants'!$I$4:$L$1002,4,FALSE),""),"")</f>
        <v/>
      </c>
      <c r="AW60" s="21" t="str">
        <f t="shared" si="1"/>
        <v>[78] = {wayshrines={9,154,51,}, traitsNeeded=4, dlcId=DLC_BASE_GAME</v>
      </c>
      <c r="AX60" s="21" t="str">
        <f t="shared" si="2"/>
        <v>, zoneIds={20,108,117}, veteran=false</v>
      </c>
      <c r="AY60" s="21" t="str">
        <f t="shared" si="3"/>
        <v>, setType=LIBSETS_SETTYPE_CRAFTED</v>
      </c>
      <c r="AZ60" s="21" t="str">
        <f t="shared" si="4"/>
        <v>},</v>
      </c>
      <c r="BA60" s="21" t="str">
        <f t="shared" si="5"/>
        <v xml:space="preserve"> --Hist Bark / Histrinde   [Rivenspire, Greenshade, Shadowfen]</v>
      </c>
    </row>
    <row r="61" spans="1:53" x14ac:dyDescent="0.25">
      <c r="A61" s="5">
        <v>79</v>
      </c>
      <c r="B61" t="s">
        <v>847</v>
      </c>
      <c r="C61" t="s">
        <v>848</v>
      </c>
      <c r="D61" s="3">
        <f t="shared" si="0"/>
        <v>79</v>
      </c>
      <c r="E61" s="60"/>
      <c r="G61" s="8" t="s">
        <v>1592</v>
      </c>
      <c r="I61" t="s">
        <v>97</v>
      </c>
      <c r="J61" t="s">
        <v>97</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constants'!$B$4:$C$1002,2,FALSE),"")</f>
        <v>Included in base game</v>
      </c>
      <c r="V61" s="43" t="str">
        <f>IF(U61&lt;&gt;"",IF(U61&lt;&gt;"LIBSETS_DROP_MECHANIC_MONSTER_NAME",VLOOKUP(U61,'LibSets constants'!$I$4:$L$1002,3,FALSE),""),"")</f>
        <v/>
      </c>
      <c r="W61" s="3" t="str">
        <f>IF(U61&lt;&gt;"",IF(U61&lt;&gt;"LIBSETS_DROP_MECHANIC_MONSTER_NAME",VLOOKUP(U61,'LibSets constants'!$I$4:$L$1002,4,FALSE),""),"")</f>
        <v/>
      </c>
      <c r="X61" s="3">
        <f>IF(G61&lt;&gt;"LIBSETS_SETTYPE_BATTLEGROUND",IF(G61&lt;&gt;"LIBSETS_SETTYPE_SPECIAL",IF(Y61&lt;&gt;"",VLOOKUP(Y61,'ESO zone constants'!$D$3:$H$4953,5,FALSE),""),""),"")</f>
        <v>382</v>
      </c>
      <c r="Y61" t="str">
        <f>IF(AND(O61&lt;&gt;"",NOT(ISERROR(O61))),"",IF(AND(L61&lt;&gt;"",L61&gt;0,NOT(ISERROR(L61))),VLOOKUP(L61,'ESO dumped WayshrineInfo'!$K$3:$N$9999,4,FALSE),""))</f>
        <v>Reaper's March</v>
      </c>
      <c r="Z61" s="44"/>
      <c r="AA61" s="43" t="str">
        <f>IF(Z61&lt;&gt;"",IF(Z61&lt;&gt;"LIBSETS_DROP_MECHANIC_MONSTER_NAME",VLOOKUP(Z61,'LibSets constants'!$I$4:$L$1002,3,FALSE),""),"")</f>
        <v/>
      </c>
      <c r="AB61" s="43" t="str">
        <f>IF(Z61&lt;&gt;"",IF(Z61&lt;&gt;"LIBSETS_DROP_MECHANIC_MONSTER_NAME",VLOOKUP(Z61,'LibSets constants'!$I$4:$L$1002,4,FALSE),""),"")</f>
        <v/>
      </c>
      <c r="AC61" s="3">
        <f>IF(G61&lt;&gt;"LIBSETS_SETTYPE_BATTLEGROUND",IF(G61&lt;&gt;"LIBSETS_SETTYPE_SPECIAL",IF(AD61&lt;&gt;"",VLOOKUP(AD61,'ESO zone constants'!$D$3:$H$4953,5,FALSE),""),""),"")</f>
        <v>103</v>
      </c>
      <c r="AD61" t="str">
        <f>IF(AND(O61&lt;&gt;"",NOT(ISERROR(O61))),"",IF(AND(M61&lt;&gt;"",M61&gt;0,NOT(ISERROR(M61))),VLOOKUP(M61,'ESO dumped WayshrineInfo'!$K$3:$N$9999,4,FALSE),""))</f>
        <v>The Rift</v>
      </c>
      <c r="AE61" s="44"/>
      <c r="AF61" s="43" t="str">
        <f>IF(AE61&lt;&gt;"",IF(AE61&lt;&gt;"LIBSETS_DROP_MECHANIC_MONSTER_NAME",VLOOKUP(AE61,'LibSets constants'!$I$4:$L$1002,3,FALSE),""),"")</f>
        <v/>
      </c>
      <c r="AG61" s="43" t="str">
        <f>IF(AE61&lt;&gt;"",IF(AE61&lt;&gt;"LIBSETS_DROP_MECHANIC_MONSTER_NAME",VLOOKUP(AE61,'LibSets constants'!$I$4:$L$1002,4,FALSE),""),"")</f>
        <v/>
      </c>
      <c r="AH61" s="3" t="str">
        <f>IF(G61&lt;&gt;"LIBSETS_SETTYPE_BATTLEGROUND",IF(G61&lt;&gt;"LIBSETS_SETTYPE_SPECIAL",IF(AI61&lt;&gt;"",VLOOKUP(AI61,'ESO zone constants'!$D$3:$H$4953,5,FALSE),""),""),"")</f>
        <v/>
      </c>
      <c r="AJ61" s="44"/>
      <c r="AK61" s="43" t="str">
        <f>IF(AJ61&lt;&gt;"",IF(AJ61&lt;&gt;"LIBSETS_DROP_MECHANIC_MONSTER_NAME",VLOOKUP(AJ61,'LibSets constants'!$I$4:$L$1002,3,FALSE),""),"")</f>
        <v/>
      </c>
      <c r="AL61" s="43" t="str">
        <f>IF(AJ61&lt;&gt;"",IF(AJ61&lt;&gt;"LIBSETS_DROP_MECHANIC_MONSTER_NAME",VLOOKUP(AJ61,'LibSets constants'!$I$4:$L$1002,4,FALSE),""),"")</f>
        <v/>
      </c>
      <c r="AM61" s="3" t="str">
        <f>IF(G61&lt;&gt;"LIBSETS_SETTYPE_BATTLEGROUND",IF(G61&lt;&gt;"LIBSETS_SETTYPE_SPECIAL",IF(AN61&lt;&gt;"",VLOOKUP(AN61,'ESO zone constants'!$D$3:$H$4953,5,FALSE),""),""),"")</f>
        <v/>
      </c>
      <c r="AP61" s="3" t="str">
        <f>IF(AO61&lt;&gt;"",IF(AO61&lt;&gt;"LIBSETS_DROP_MECHANIC_MONSTER_NAME",VLOOKUP(AO61,'LibSets constants'!$I$4:$L$1002,3,FALSE),""),"")</f>
        <v/>
      </c>
      <c r="AQ61" s="3" t="str">
        <f>IF(AO61&lt;&gt;"",IF(AO61&lt;&gt;"LIBSETS_DROP_MECHANIC_MONSTER_NAME",VLOOKUP(AO61,'LibSets constants'!$I$4:$L$1002,4,FALSE),""),"")</f>
        <v/>
      </c>
      <c r="AR61" s="3" t="str">
        <f>IF(G61&lt;&gt;"LIBSETS_SETTYPE_BATTLEGROUND",IF(G61&lt;&gt;"LIBSETS_SETTYPE_SPECIAL",IF(AS61&lt;&gt;"",VLOOKUP(AS61,'ESO zone constants'!$D$3:$H$4953,5,FALSE),""),""),"")</f>
        <v/>
      </c>
      <c r="AU61" s="3" t="str">
        <f>IF(AT61&lt;&gt;"",IF(AT61&lt;&gt;"LIBSETS_DROP_MECHANIC_MONSTER_NAME",VLOOKUP(AT61,'LibSets constants'!$I$4:$L$1002,3,FALSE),""),"")</f>
        <v/>
      </c>
      <c r="AV61" s="3" t="str">
        <f>IF(AT61&lt;&gt;"",IF(AT61&lt;&gt;"LIBSETS_DROP_MECHANIC_MONSTER_NAME",VLOOKUP(AT61,'LibSets constants'!$I$4:$L$1002,4,FALSE),""),"")</f>
        <v/>
      </c>
      <c r="AW61" s="21" t="str">
        <f t="shared" si="1"/>
        <v>[79] = {wayshrines={35,144,111,}, traitsNeeded=6, dlcId=DLC_BASE_GAME</v>
      </c>
      <c r="AX61" s="21" t="str">
        <f t="shared" si="2"/>
        <v>, zoneIds={92,382,103}, veteran=false</v>
      </c>
      <c r="AY61" s="21" t="str">
        <f t="shared" si="3"/>
        <v>, setType=LIBSETS_SETTYPE_CRAFTED</v>
      </c>
      <c r="AZ61" s="21" t="str">
        <f t="shared" si="4"/>
        <v>},</v>
      </c>
      <c r="BA61" s="21" t="str">
        <f t="shared" si="5"/>
        <v xml:space="preserve"> --Willow's Path / Weidenpfad   [Bangkorai, Reaper's March, The Rift]</v>
      </c>
    </row>
    <row r="62" spans="1:53" x14ac:dyDescent="0.25">
      <c r="A62" s="5">
        <v>80</v>
      </c>
      <c r="B62" t="s">
        <v>849</v>
      </c>
      <c r="C62" t="s">
        <v>850</v>
      </c>
      <c r="D62" s="3">
        <f t="shared" si="0"/>
        <v>80</v>
      </c>
      <c r="E62" s="60"/>
      <c r="G62" s="8" t="s">
        <v>1592</v>
      </c>
      <c r="I62" t="s">
        <v>97</v>
      </c>
      <c r="J62" t="s">
        <v>97</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constants'!$B$4:$C$1002,2,FALSE),"")</f>
        <v>Included in base game</v>
      </c>
      <c r="V62" s="3" t="str">
        <f>IF(U62&lt;&gt;"",IF(U62&lt;&gt;"LIBSETS_DROP_MECHANIC_MONSTER_NAME",VLOOKUP(U62,'LibSets constants'!$I$4:$L$1002,3,FALSE),""),"")</f>
        <v/>
      </c>
      <c r="W62" s="3" t="str">
        <f>IF(U62&lt;&gt;"",IF(U62&lt;&gt;"LIBSETS_DROP_MECHANIC_MONSTER_NAME",VLOOKUP(U62,'LibSets constants'!$I$4:$L$1002,4,FALSE),""),"")</f>
        <v/>
      </c>
      <c r="X62" s="3">
        <f>IF(G62&lt;&gt;"LIBSETS_SETTYPE_BATTLEGROUND",IF(G62&lt;&gt;"LIBSETS_SETTYPE_SPECIAL",IF(Y62&lt;&gt;"",VLOOKUP(Y62,'ESO zone constants'!$D$3:$H$4953,5,FALSE),""),""),"")</f>
        <v>382</v>
      </c>
      <c r="Y62" t="str">
        <f>IF(AND(O62&lt;&gt;"",NOT(ISERROR(O62))),"",IF(AND(L62&lt;&gt;"",L62&gt;0,NOT(ISERROR(L62))),VLOOKUP(L62,'ESO dumped WayshrineInfo'!$K$3:$N$9999,4,FALSE),""))</f>
        <v>Reaper's March</v>
      </c>
      <c r="AA62" s="3" t="str">
        <f>IF(Z62&lt;&gt;"",IF(Z62&lt;&gt;"LIBSETS_DROP_MECHANIC_MONSTER_NAME",VLOOKUP(Z62,'LibSets constants'!$I$4:$L$1002,3,FALSE),""),"")</f>
        <v/>
      </c>
      <c r="AB62" s="3" t="str">
        <f>IF(Z62&lt;&gt;"",IF(Z62&lt;&gt;"LIBSETS_DROP_MECHANIC_MONSTER_NAME",VLOOKUP(Z62,'LibSets constants'!$I$4:$L$1002,4,FALSE),""),"")</f>
        <v/>
      </c>
      <c r="AC62" s="3">
        <f>IF(G62&lt;&gt;"LIBSETS_SETTYPE_BATTLEGROUND",IF(G62&lt;&gt;"LIBSETS_SETTYPE_SPECIAL",IF(AD62&lt;&gt;"",VLOOKUP(AD62,'ESO zone constants'!$D$3:$H$4953,5,FALSE),""),""),"")</f>
        <v>103</v>
      </c>
      <c r="AD62" t="str">
        <f>IF(AND(O62&lt;&gt;"",NOT(ISERROR(O62))),"",IF(AND(M62&lt;&gt;"",M62&gt;0,NOT(ISERROR(M62))),VLOOKUP(M62,'ESO dumped WayshrineInfo'!$K$3:$N$9999,4,FALSE),""))</f>
        <v>The Rift</v>
      </c>
      <c r="AF62" s="3" t="str">
        <f>IF(AE62&lt;&gt;"",IF(AE62&lt;&gt;"LIBSETS_DROP_MECHANIC_MONSTER_NAME",VLOOKUP(AE62,'LibSets constants'!$I$4:$L$1002,3,FALSE),""),"")</f>
        <v/>
      </c>
      <c r="AG62" s="3" t="str">
        <f>IF(AE62&lt;&gt;"",IF(AE62&lt;&gt;"LIBSETS_DROP_MECHANIC_MONSTER_NAME",VLOOKUP(AE62,'LibSets constants'!$I$4:$L$1002,4,FALSE),""),"")</f>
        <v/>
      </c>
      <c r="AH62" s="3" t="str">
        <f>IF(G62&lt;&gt;"LIBSETS_SETTYPE_BATTLEGROUND",IF(G62&lt;&gt;"LIBSETS_SETTYPE_SPECIAL",IF(AI62&lt;&gt;"",VLOOKUP(AI62,'ESO zone constants'!$D$3:$H$4953,5,FALSE),""),""),"")</f>
        <v/>
      </c>
      <c r="AK62" s="3" t="str">
        <f>IF(AJ62&lt;&gt;"",IF(AJ62&lt;&gt;"LIBSETS_DROP_MECHANIC_MONSTER_NAME",VLOOKUP(AJ62,'LibSets constants'!$I$4:$L$1002,3,FALSE),""),"")</f>
        <v/>
      </c>
      <c r="AL62" s="3" t="str">
        <f>IF(AJ62&lt;&gt;"",IF(AJ62&lt;&gt;"LIBSETS_DROP_MECHANIC_MONSTER_NAME",VLOOKUP(AJ62,'LibSets constants'!$I$4:$L$1002,4,FALSE),""),"")</f>
        <v/>
      </c>
      <c r="AM62" s="3" t="str">
        <f>IF(G62&lt;&gt;"LIBSETS_SETTYPE_BATTLEGROUND",IF(G62&lt;&gt;"LIBSETS_SETTYPE_SPECIAL",IF(AN62&lt;&gt;"",VLOOKUP(AN62,'ESO zone constants'!$D$3:$H$4953,5,FALSE),""),""),"")</f>
        <v/>
      </c>
      <c r="AP62" s="3" t="str">
        <f>IF(AO62&lt;&gt;"",IF(AO62&lt;&gt;"LIBSETS_DROP_MECHANIC_MONSTER_NAME",VLOOKUP(AO62,'LibSets constants'!$I$4:$L$1002,3,FALSE),""),"")</f>
        <v/>
      </c>
      <c r="AQ62" s="3" t="str">
        <f>IF(AO62&lt;&gt;"",IF(AO62&lt;&gt;"LIBSETS_DROP_MECHANIC_MONSTER_NAME",VLOOKUP(AO62,'LibSets constants'!$I$4:$L$1002,4,FALSE),""),"")</f>
        <v/>
      </c>
      <c r="AR62" s="3" t="str">
        <f>IF(G62&lt;&gt;"LIBSETS_SETTYPE_BATTLEGROUND",IF(G62&lt;&gt;"LIBSETS_SETTYPE_SPECIAL",IF(AS62&lt;&gt;"",VLOOKUP(AS62,'ESO zone constants'!$D$3:$H$4953,5,FALSE),""),""),"")</f>
        <v/>
      </c>
      <c r="AU62" s="3" t="str">
        <f>IF(AT62&lt;&gt;"",IF(AT62&lt;&gt;"LIBSETS_DROP_MECHANIC_MONSTER_NAME",VLOOKUP(AT62,'LibSets constants'!$I$4:$L$1002,3,FALSE),""),"")</f>
        <v/>
      </c>
      <c r="AV62" s="3" t="str">
        <f>IF(AT62&lt;&gt;"",IF(AT62&lt;&gt;"LIBSETS_DROP_MECHANIC_MONSTER_NAME",VLOOKUP(AT62,'LibSets constants'!$I$4:$L$1002,4,FALSE),""),"")</f>
        <v/>
      </c>
      <c r="AW62" s="21" t="str">
        <f t="shared" si="1"/>
        <v>[80] = {wayshrines={39,161,113,}, traitsNeeded=6, dlcId=DLC_BASE_GAME</v>
      </c>
      <c r="AX62" s="21" t="str">
        <f t="shared" si="2"/>
        <v>, zoneIds={92,382,103}, veteran=false</v>
      </c>
      <c r="AY62" s="21" t="str">
        <f t="shared" si="3"/>
        <v>, setType=LIBSETS_SETTYPE_CRAFTED</v>
      </c>
      <c r="AZ62" s="21" t="str">
        <f t="shared" si="4"/>
        <v>},</v>
      </c>
      <c r="BA62" s="21" t="str">
        <f t="shared" si="5"/>
        <v xml:space="preserve"> --Hunding's Rage / Hundings Zorn   [Bangkorai, Reaper's March, The Rift]</v>
      </c>
    </row>
    <row r="63" spans="1:53" x14ac:dyDescent="0.25">
      <c r="A63" s="5">
        <v>81</v>
      </c>
      <c r="B63" t="s">
        <v>851</v>
      </c>
      <c r="C63" t="s">
        <v>852</v>
      </c>
      <c r="D63" s="3">
        <f t="shared" si="0"/>
        <v>81</v>
      </c>
      <c r="G63" s="8" t="s">
        <v>1592</v>
      </c>
      <c r="I63" t="s">
        <v>97</v>
      </c>
      <c r="J63" t="s">
        <v>97</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constants'!$B$4:$C$1002,2,FALSE),"")</f>
        <v>Included in base game</v>
      </c>
      <c r="V63" s="3" t="str">
        <f>IF(U63&lt;&gt;"",IF(U63&lt;&gt;"LIBSETS_DROP_MECHANIC_MONSTER_NAME",VLOOKUP(U63,'LibSets constants'!$I$4:$L$1002,3,FALSE),""),"")</f>
        <v/>
      </c>
      <c r="W63" s="3" t="str">
        <f>IF(U63&lt;&gt;"",IF(U63&lt;&gt;"LIBSETS_DROP_MECHANIC_MONSTER_NAME",VLOOKUP(U63,'LibSets constants'!$I$4:$L$1002,4,FALSE),""),"")</f>
        <v/>
      </c>
      <c r="X63" s="3">
        <f>IF(G63&lt;&gt;"LIBSETS_SETTYPE_BATTLEGROUND",IF(G63&lt;&gt;"LIBSETS_SETTYPE_SPECIAL",IF(Y63&lt;&gt;"",VLOOKUP(Y63,'ESO zone constants'!$D$3:$H$4953,5,FALSE),""),""),"")</f>
        <v>58</v>
      </c>
      <c r="Y63" t="str">
        <f>IF(AND(O63&lt;&gt;"",NOT(ISERROR(O63))),"",IF(AND(L63&lt;&gt;"",L63&gt;0,NOT(ISERROR(L63))),VLOOKUP(L63,'ESO dumped WayshrineInfo'!$K$3:$N$9999,4,FALSE),""))</f>
        <v>Malabal Tor</v>
      </c>
      <c r="AA63" s="3" t="str">
        <f>IF(Z63&lt;&gt;"",IF(Z63&lt;&gt;"LIBSETS_DROP_MECHANIC_MONSTER_NAME",VLOOKUP(Z63,'LibSets constants'!$I$4:$L$1002,3,FALSE),""),"")</f>
        <v/>
      </c>
      <c r="AB63" s="3" t="str">
        <f>IF(Z63&lt;&gt;"",IF(Z63&lt;&gt;"LIBSETS_DROP_MECHANIC_MONSTER_NAME",VLOOKUP(Z63,'LibSets constants'!$I$4:$L$1002,4,FALSE),""),"")</f>
        <v/>
      </c>
      <c r="AC63" s="3">
        <f>IF(G63&lt;&gt;"LIBSETS_SETTYPE_BATTLEGROUND",IF(G63&lt;&gt;"LIBSETS_SETTYPE_SPECIAL",IF(AD63&lt;&gt;"",VLOOKUP(AD63,'ESO zone constants'!$D$3:$H$4953,5,FALSE),""),""),"")</f>
        <v>101</v>
      </c>
      <c r="AD63" t="str">
        <f>IF(AND(O63&lt;&gt;"",NOT(ISERROR(O63))),"",IF(AND(M63&lt;&gt;"",M63&gt;0,NOT(ISERROR(M63))),VLOOKUP(M63,'ESO dumped WayshrineInfo'!$K$3:$N$9999,4,FALSE),""))</f>
        <v>Eastmarch</v>
      </c>
      <c r="AF63" s="3" t="str">
        <f>IF(AE63&lt;&gt;"",IF(AE63&lt;&gt;"LIBSETS_DROP_MECHANIC_MONSTER_NAME",VLOOKUP(AE63,'LibSets constants'!$I$4:$L$1002,3,FALSE),""),"")</f>
        <v/>
      </c>
      <c r="AG63" s="3" t="str">
        <f>IF(AE63&lt;&gt;"",IF(AE63&lt;&gt;"LIBSETS_DROP_MECHANIC_MONSTER_NAME",VLOOKUP(AE63,'LibSets constants'!$I$4:$L$1002,4,FALSE),""),"")</f>
        <v/>
      </c>
      <c r="AH63" s="3" t="str">
        <f>IF(G63&lt;&gt;"LIBSETS_SETTYPE_BATTLEGROUND",IF(G63&lt;&gt;"LIBSETS_SETTYPE_SPECIAL",IF(AI63&lt;&gt;"",VLOOKUP(AI63,'ESO zone constants'!$D$3:$H$4953,5,FALSE),""),""),"")</f>
        <v/>
      </c>
      <c r="AK63" s="3" t="str">
        <f>IF(AJ63&lt;&gt;"",IF(AJ63&lt;&gt;"LIBSETS_DROP_MECHANIC_MONSTER_NAME",VLOOKUP(AJ63,'LibSets constants'!$I$4:$L$1002,3,FALSE),""),"")</f>
        <v/>
      </c>
      <c r="AL63" s="3" t="str">
        <f>IF(AJ63&lt;&gt;"",IF(AJ63&lt;&gt;"LIBSETS_DROP_MECHANIC_MONSTER_NAME",VLOOKUP(AJ63,'LibSets constants'!$I$4:$L$1002,4,FALSE),""),"")</f>
        <v/>
      </c>
      <c r="AM63" s="3" t="str">
        <f>IF(G63&lt;&gt;"LIBSETS_SETTYPE_BATTLEGROUND",IF(G63&lt;&gt;"LIBSETS_SETTYPE_SPECIAL",IF(AN63&lt;&gt;"",VLOOKUP(AN63,'ESO zone constants'!$D$3:$H$4953,5,FALSE),""),""),"")</f>
        <v/>
      </c>
      <c r="AP63" s="3" t="str">
        <f>IF(AO63&lt;&gt;"",IF(AO63&lt;&gt;"LIBSETS_DROP_MECHANIC_MONSTER_NAME",VLOOKUP(AO63,'LibSets constants'!$I$4:$L$1002,3,FALSE),""),"")</f>
        <v/>
      </c>
      <c r="AQ63" s="3" t="str">
        <f>IF(AO63&lt;&gt;"",IF(AO63&lt;&gt;"LIBSETS_DROP_MECHANIC_MONSTER_NAME",VLOOKUP(AO63,'LibSets constants'!$I$4:$L$1002,4,FALSE),""),"")</f>
        <v/>
      </c>
      <c r="AR63" s="3" t="str">
        <f>IF(G63&lt;&gt;"LIBSETS_SETTYPE_BATTLEGROUND",IF(G63&lt;&gt;"LIBSETS_SETTYPE_SPECIAL",IF(AS63&lt;&gt;"",VLOOKUP(AS63,'ESO zone constants'!$D$3:$H$4953,5,FALSE),""),""),"")</f>
        <v/>
      </c>
      <c r="AU63" s="3" t="str">
        <f>IF(AT63&lt;&gt;"",IF(AT63&lt;&gt;"LIBSETS_DROP_MECHANIC_MONSTER_NAME",VLOOKUP(AT63,'LibSets constants'!$I$4:$L$1002,3,FALSE),""),"")</f>
        <v/>
      </c>
      <c r="AV63" s="3" t="str">
        <f>IF(AT63&lt;&gt;"",IF(AT63&lt;&gt;"LIBSETS_DROP_MECHANIC_MONSTER_NAME",VLOOKUP(AT63,'LibSets constants'!$I$4:$L$1002,4,FALSE),""),"")</f>
        <v/>
      </c>
      <c r="AW63" s="21" t="str">
        <f t="shared" si="1"/>
        <v>[81] = {wayshrines={137,103,89,}, traitsNeeded=5, dlcId=DLC_BASE_GAME</v>
      </c>
      <c r="AX63" s="21" t="str">
        <f t="shared" si="2"/>
        <v>, zoneIds={104,58,101}, veteran=false</v>
      </c>
      <c r="AY63" s="21" t="str">
        <f t="shared" si="3"/>
        <v>, setType=LIBSETS_SETTYPE_CRAFTED</v>
      </c>
      <c r="AZ63" s="21" t="str">
        <f t="shared" si="4"/>
        <v>},</v>
      </c>
      <c r="BA63" s="21" t="str">
        <f t="shared" si="5"/>
        <v xml:space="preserve"> --Song of Lamae / Lied der Lamien   [Alik'r Desert, Malabal Tor, Eastmarch]</v>
      </c>
    </row>
    <row r="64" spans="1:53" x14ac:dyDescent="0.25">
      <c r="A64" s="5">
        <v>82</v>
      </c>
      <c r="B64" t="s">
        <v>853</v>
      </c>
      <c r="C64" t="s">
        <v>854</v>
      </c>
      <c r="D64" s="3">
        <f t="shared" si="0"/>
        <v>82</v>
      </c>
      <c r="G64" s="8" t="s">
        <v>1592</v>
      </c>
      <c r="I64" t="s">
        <v>97</v>
      </c>
      <c r="J64" t="s">
        <v>97</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constants'!$B$4:$C$1002,2,FALSE),"")</f>
        <v>Included in base game</v>
      </c>
      <c r="V64" s="3" t="str">
        <f>IF(U64&lt;&gt;"",IF(U64&lt;&gt;"LIBSETS_DROP_MECHANIC_MONSTER_NAME",VLOOKUP(U64,'LibSets constants'!$I$4:$L$1002,3,FALSE),""),"")</f>
        <v/>
      </c>
      <c r="W64" s="3" t="str">
        <f>IF(U64&lt;&gt;"",IF(U64&lt;&gt;"LIBSETS_DROP_MECHANIC_MONSTER_NAME",VLOOKUP(U64,'LibSets constants'!$I$4:$L$1002,4,FALSE),""),"")</f>
        <v/>
      </c>
      <c r="X64" s="3">
        <f>IF(G64&lt;&gt;"LIBSETS_SETTYPE_BATTLEGROUND",IF(G64&lt;&gt;"LIBSETS_SETTYPE_SPECIAL",IF(Y64&lt;&gt;"",VLOOKUP(Y64,'ESO zone constants'!$D$3:$H$4953,5,FALSE),""),""),"")</f>
        <v>58</v>
      </c>
      <c r="Y64" t="str">
        <f>IF(AND(O64&lt;&gt;"",NOT(ISERROR(O64))),"",IF(AND(L64&lt;&gt;"",L64&gt;0,NOT(ISERROR(L64))),VLOOKUP(L64,'ESO dumped WayshrineInfo'!$K$3:$N$9999,4,FALSE),""))</f>
        <v>Malabal Tor</v>
      </c>
      <c r="AA64" s="3" t="str">
        <f>IF(Z64&lt;&gt;"",IF(Z64&lt;&gt;"LIBSETS_DROP_MECHANIC_MONSTER_NAME",VLOOKUP(Z64,'LibSets constants'!$I$4:$L$1002,3,FALSE),""),"")</f>
        <v/>
      </c>
      <c r="AB64" s="3" t="str">
        <f>IF(Z64&lt;&gt;"",IF(Z64&lt;&gt;"LIBSETS_DROP_MECHANIC_MONSTER_NAME",VLOOKUP(Z64,'LibSets constants'!$I$4:$L$1002,4,FALSE),""),"")</f>
        <v/>
      </c>
      <c r="AC64" s="3">
        <f>IF(G64&lt;&gt;"LIBSETS_SETTYPE_BATTLEGROUND",IF(G64&lt;&gt;"LIBSETS_SETTYPE_SPECIAL",IF(AD64&lt;&gt;"",VLOOKUP(AD64,'ESO zone constants'!$D$3:$H$4953,5,FALSE),""),""),"")</f>
        <v>101</v>
      </c>
      <c r="AD64" t="str">
        <f>IF(AND(O64&lt;&gt;"",NOT(ISERROR(O64))),"",IF(AND(M64&lt;&gt;"",M64&gt;0,NOT(ISERROR(M64))),VLOOKUP(M64,'ESO dumped WayshrineInfo'!$K$3:$N$9999,4,FALSE),""))</f>
        <v>Eastmarch</v>
      </c>
      <c r="AF64" s="3" t="str">
        <f>IF(AE64&lt;&gt;"",IF(AE64&lt;&gt;"LIBSETS_DROP_MECHANIC_MONSTER_NAME",VLOOKUP(AE64,'LibSets constants'!$I$4:$L$1002,3,FALSE),""),"")</f>
        <v/>
      </c>
      <c r="AG64" s="3" t="str">
        <f>IF(AE64&lt;&gt;"",IF(AE64&lt;&gt;"LIBSETS_DROP_MECHANIC_MONSTER_NAME",VLOOKUP(AE64,'LibSets constants'!$I$4:$L$1002,4,FALSE),""),"")</f>
        <v/>
      </c>
      <c r="AH64" s="3" t="str">
        <f>IF(G64&lt;&gt;"LIBSETS_SETTYPE_BATTLEGROUND",IF(G64&lt;&gt;"LIBSETS_SETTYPE_SPECIAL",IF(AI64&lt;&gt;"",VLOOKUP(AI64,'ESO zone constants'!$D$3:$H$4953,5,FALSE),""),""),"")</f>
        <v/>
      </c>
      <c r="AK64" s="3" t="str">
        <f>IF(AJ64&lt;&gt;"",IF(AJ64&lt;&gt;"LIBSETS_DROP_MECHANIC_MONSTER_NAME",VLOOKUP(AJ64,'LibSets constants'!$I$4:$L$1002,3,FALSE),""),"")</f>
        <v/>
      </c>
      <c r="AL64" s="3" t="str">
        <f>IF(AJ64&lt;&gt;"",IF(AJ64&lt;&gt;"LIBSETS_DROP_MECHANIC_MONSTER_NAME",VLOOKUP(AJ64,'LibSets constants'!$I$4:$L$1002,4,FALSE),""),"")</f>
        <v/>
      </c>
      <c r="AM64" s="3" t="str">
        <f>IF(G64&lt;&gt;"LIBSETS_SETTYPE_BATTLEGROUND",IF(G64&lt;&gt;"LIBSETS_SETTYPE_SPECIAL",IF(AN64&lt;&gt;"",VLOOKUP(AN64,'ESO zone constants'!$D$3:$H$4953,5,FALSE),""),""),"")</f>
        <v/>
      </c>
      <c r="AP64" s="3" t="str">
        <f>IF(AO64&lt;&gt;"",IF(AO64&lt;&gt;"LIBSETS_DROP_MECHANIC_MONSTER_NAME",VLOOKUP(AO64,'LibSets constants'!$I$4:$L$1002,3,FALSE),""),"")</f>
        <v/>
      </c>
      <c r="AQ64" s="3" t="str">
        <f>IF(AO64&lt;&gt;"",IF(AO64&lt;&gt;"LIBSETS_DROP_MECHANIC_MONSTER_NAME",VLOOKUP(AO64,'LibSets constants'!$I$4:$L$1002,4,FALSE),""),"")</f>
        <v/>
      </c>
      <c r="AR64" s="3" t="str">
        <f>IF(G64&lt;&gt;"LIBSETS_SETTYPE_BATTLEGROUND",IF(G64&lt;&gt;"LIBSETS_SETTYPE_SPECIAL",IF(AS64&lt;&gt;"",VLOOKUP(AS64,'ESO zone constants'!$D$3:$H$4953,5,FALSE),""),""),"")</f>
        <v/>
      </c>
      <c r="AU64" s="3" t="str">
        <f>IF(AT64&lt;&gt;"",IF(AT64&lt;&gt;"LIBSETS_DROP_MECHANIC_MONSTER_NAME",VLOOKUP(AT64,'LibSets constants'!$I$4:$L$1002,3,FALSE),""),"")</f>
        <v/>
      </c>
      <c r="AV64" s="3" t="str">
        <f>IF(AT64&lt;&gt;"",IF(AT64&lt;&gt;"LIBSETS_DROP_MECHANIC_MONSTER_NAME",VLOOKUP(AT64,'LibSets constants'!$I$4:$L$1002,4,FALSE),""),"")</f>
        <v/>
      </c>
      <c r="AW64" s="21" t="str">
        <f t="shared" si="1"/>
        <v>[82] = {wayshrines={155,105,95,}, traitsNeeded=5, dlcId=DLC_BASE_GAME</v>
      </c>
      <c r="AX64" s="21" t="str">
        <f t="shared" si="2"/>
        <v>, zoneIds={104,58,101}, veteran=false</v>
      </c>
      <c r="AY64" s="21" t="str">
        <f t="shared" si="3"/>
        <v>, setType=LIBSETS_SETTYPE_CRAFTED</v>
      </c>
      <c r="AZ64" s="21" t="str">
        <f t="shared" si="4"/>
        <v>},</v>
      </c>
      <c r="BA64" s="21" t="str">
        <f t="shared" si="5"/>
        <v xml:space="preserve"> --Alessia's Bulwark / Alessias Bollwerk   [Alik'r Desert, Malabal Tor, Eastmarch]</v>
      </c>
    </row>
    <row r="65" spans="1:53" x14ac:dyDescent="0.25">
      <c r="A65" s="12">
        <v>83</v>
      </c>
      <c r="B65" t="s">
        <v>855</v>
      </c>
      <c r="C65" t="s">
        <v>856</v>
      </c>
      <c r="D65" s="3">
        <f t="shared" si="0"/>
        <v>83</v>
      </c>
      <c r="G65" s="8" t="s">
        <v>1593</v>
      </c>
      <c r="I65" t="s">
        <v>97</v>
      </c>
      <c r="J65" t="s">
        <v>97</v>
      </c>
      <c r="K65">
        <v>-1</v>
      </c>
      <c r="L65">
        <v>-1</v>
      </c>
      <c r="M65">
        <v>-1</v>
      </c>
      <c r="N65">
        <v>0</v>
      </c>
      <c r="O65" s="66" t="s">
        <v>131</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constants'!$B$4:$C$1002,2,FALSE),"")</f>
        <v>Included in base game</v>
      </c>
      <c r="U65" s="33" t="s">
        <v>1665</v>
      </c>
      <c r="V65" s="3" t="str">
        <f>IF(U65&lt;&gt;"",IF(U65&lt;&gt;"LIBSETS_DROP_MECHANIC_MONSTER_NAME",VLOOKUP(U65,'LibSets constants'!$I$4:$L$1002,3,FALSE),""),"")</f>
        <v>Rewards for the worthy (Cyrodiil/Battleground mail)</v>
      </c>
      <c r="W65" s="3" t="str">
        <f>IF(U65&lt;&gt;"",IF(U65&lt;&gt;"LIBSETS_DROP_MECHANIC_MONSTER_NAME",VLOOKUP(U65,'LibSets constants'!$I$4:$L$1002,4,FALSE),""),"")</f>
        <v>Gerechter Lohn (Cyrodiil/Schlachtfeld Mail)</v>
      </c>
      <c r="X65" s="3" t="str">
        <f>IF(G65&lt;&gt;"LIBSETS_SETTYPE_BATTLEGROUND",IF(G65&lt;&gt;"LIBSETS_SETTYPE_SPECIAL",IF(Y65&lt;&gt;"",VLOOKUP(Y65,'ESO zone constants'!$D$3:$H$4953,5,FALSE),""),""),"")</f>
        <v/>
      </c>
      <c r="Y65" t="str">
        <f>IF(AND(O65&lt;&gt;"",NOT(ISERROR(O65))),"",IF(AND(L65&lt;&gt;"",L65&gt;0,NOT(ISERROR(L65))),VLOOKUP(L65,'ESO dumped WayshrineInfo'!$K$3:$N$9999,4,FALSE),""))</f>
        <v/>
      </c>
      <c r="Z65" s="33" t="s">
        <v>1658</v>
      </c>
      <c r="AA65" s="3" t="str">
        <f>IF(Z65&lt;&gt;"",IF(Z65&lt;&gt;"LIBSETS_DROP_MECHANIC_MONSTER_NAME",VLOOKUP(Z65,'LibSets constants'!$I$4:$L$1002,3,FALSE),""),"")</f>
        <v>City Vlastarus (quartermaster)</v>
      </c>
      <c r="AB65" s="3" t="str">
        <f>IF(Z65&lt;&gt;"",IF(Z65&lt;&gt;"LIBSETS_DROP_MECHANIC_MONSTER_NAME",VLOOKUP(Z65,'LibSets constants'!$I$4:$L$1002,4,FALSE),""),"")</f>
        <v>Stadt Vlastarus (Quartiermeister)</v>
      </c>
      <c r="AC65" s="3" t="str">
        <f>IF(G65&lt;&gt;"LIBSETS_SETTYPE_BATTLEGROUND",IF(G65&lt;&gt;"LIBSETS_SETTYPE_SPECIAL",IF(AD65&lt;&gt;"",VLOOKUP(AD65,'ESO zone constants'!$D$3:$H$4953,5,FALSE),""),""),"")</f>
        <v/>
      </c>
      <c r="AD65" t="str">
        <f>IF(AND(O65&lt;&gt;"",NOT(ISERROR(O65))),"",IF(AND(M65&lt;&gt;"",M65&gt;0,NOT(ISERROR(M65))),VLOOKUP(M65,'ESO dumped WayshrineInfo'!$K$3:$N$9999,4,FALSE),""))</f>
        <v/>
      </c>
      <c r="AF65" s="3" t="str">
        <f>IF(AE65&lt;&gt;"",IF(AE65&lt;&gt;"LIBSETS_DROP_MECHANIC_MONSTER_NAME",VLOOKUP(AE65,'LibSets constants'!$I$4:$L$1002,3,FALSE),""),"")</f>
        <v/>
      </c>
      <c r="AG65" s="3" t="str">
        <f>IF(AE65&lt;&gt;"",IF(AE65&lt;&gt;"LIBSETS_DROP_MECHANIC_MONSTER_NAME",VLOOKUP(AE65,'LibSets constants'!$I$4:$L$1002,4,FALSE),""),"")</f>
        <v/>
      </c>
      <c r="AH65" s="3" t="str">
        <f>IF(G65&lt;&gt;"LIBSETS_SETTYPE_BATTLEGROUND",IF(G65&lt;&gt;"LIBSETS_SETTYPE_SPECIAL",IF(AI65&lt;&gt;"",VLOOKUP(AI65,'ESO zone constants'!$D$3:$H$4953,5,FALSE),""),""),"")</f>
        <v/>
      </c>
      <c r="AK65" s="3" t="str">
        <f>IF(AJ65&lt;&gt;"",IF(AJ65&lt;&gt;"LIBSETS_DROP_MECHANIC_MONSTER_NAME",VLOOKUP(AJ65,'LibSets constants'!$I$4:$L$1002,3,FALSE),""),"")</f>
        <v/>
      </c>
      <c r="AL65" s="3" t="str">
        <f>IF(AJ65&lt;&gt;"",IF(AJ65&lt;&gt;"LIBSETS_DROP_MECHANIC_MONSTER_NAME",VLOOKUP(AJ65,'LibSets constants'!$I$4:$L$1002,4,FALSE),""),"")</f>
        <v/>
      </c>
      <c r="AM65" s="3" t="str">
        <f>IF(G65&lt;&gt;"LIBSETS_SETTYPE_BATTLEGROUND",IF(G65&lt;&gt;"LIBSETS_SETTYPE_SPECIAL",IF(AN65&lt;&gt;"",VLOOKUP(AN65,'ESO zone constants'!$D$3:$H$4953,5,FALSE),""),""),"")</f>
        <v/>
      </c>
      <c r="AP65" s="3" t="str">
        <f>IF(AO65&lt;&gt;"",IF(AO65&lt;&gt;"LIBSETS_DROP_MECHANIC_MONSTER_NAME",VLOOKUP(AO65,'LibSets constants'!$I$4:$L$1002,3,FALSE),""),"")</f>
        <v/>
      </c>
      <c r="AQ65" s="3" t="str">
        <f>IF(AO65&lt;&gt;"",IF(AO65&lt;&gt;"LIBSETS_DROP_MECHANIC_MONSTER_NAME",VLOOKUP(AO65,'LibSets constants'!$I$4:$L$1002,4,FALSE),""),"")</f>
        <v/>
      </c>
      <c r="AR65" s="3" t="str">
        <f>IF(G65&lt;&gt;"LIBSETS_SETTYPE_BATTLEGROUND",IF(G65&lt;&gt;"LIBSETS_SETTYPE_SPECIAL",IF(AS65&lt;&gt;"",VLOOKUP(AS65,'ESO zone constants'!$D$3:$H$4953,5,FALSE),""),""),"")</f>
        <v/>
      </c>
      <c r="AU65" s="3" t="str">
        <f>IF(AT65&lt;&gt;"",IF(AT65&lt;&gt;"LIBSETS_DROP_MECHANIC_MONSTER_NAME",VLOOKUP(AT65,'LibSets constants'!$I$4:$L$1002,3,FALSE),""),"")</f>
        <v/>
      </c>
      <c r="AV65" s="3" t="str">
        <f>IF(AT65&lt;&gt;"",IF(AT65&lt;&gt;"LIBSETS_DROP_MECHANIC_MONSTER_NAME",VLOOKUP(AT65,'LibSets constants'!$I$4:$L$1002,4,FALSE),""),"")</f>
        <v/>
      </c>
      <c r="AW65" s="21" t="str">
        <f t="shared" si="1"/>
        <v>[83] = {wayshrines={-1,-1,-1,}, dlcId=DLC_BASE_GAME</v>
      </c>
      <c r="AX65" s="21" t="str">
        <f t="shared" si="2"/>
        <v>, zoneIds={181}, veteran=false</v>
      </c>
      <c r="AY65" s="21" t="str">
        <f t="shared" si="3"/>
        <v>, setType=LIBSETS_SETTYPE_CYRODIIL</v>
      </c>
      <c r="AZ65" s="21" t="str">
        <f t="shared" si="4"/>
        <v>, dropMechanic={LIBSETS_DROP_MECHANIC_MAIL_PVP_REWARDS_FOR_THE_WORTHY,LIBSETS_DROP_MECHANIC_CITY_CYRODIIL_VLASTARUS}},</v>
      </c>
      <c r="BA65" s="21" t="str">
        <f t="shared" si="5"/>
        <v xml:space="preserve"> --Elf Bane / Elfenfluch   [Cyrodiil]</v>
      </c>
    </row>
    <row r="66" spans="1:53" x14ac:dyDescent="0.25">
      <c r="A66" s="5">
        <v>84</v>
      </c>
      <c r="B66" t="s">
        <v>857</v>
      </c>
      <c r="C66" t="s">
        <v>858</v>
      </c>
      <c r="D66" s="3">
        <f t="shared" si="0"/>
        <v>84</v>
      </c>
      <c r="G66" s="8" t="s">
        <v>1592</v>
      </c>
      <c r="I66" t="s">
        <v>97</v>
      </c>
      <c r="J66" t="s">
        <v>97</v>
      </c>
      <c r="K66">
        <v>-2</v>
      </c>
      <c r="L66">
        <v>-2</v>
      </c>
      <c r="M66">
        <v>-2</v>
      </c>
      <c r="N66">
        <v>8</v>
      </c>
      <c r="O66" s="66" t="s">
        <v>144</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constants'!$B$4:$C$1002,2,FALSE),"")</f>
        <v>Included in base game</v>
      </c>
      <c r="V66" s="43" t="str">
        <f>IF(U66&lt;&gt;"",IF(U66&lt;&gt;"LIBSETS_DROP_MECHANIC_MONSTER_NAME",VLOOKUP(U66,'LibSets constants'!$I$4:$L$1002,3,FALSE),""),"")</f>
        <v/>
      </c>
      <c r="W66" s="3" t="str">
        <f>IF(U66&lt;&gt;"",IF(U66&lt;&gt;"LIBSETS_DROP_MECHANIC_MONSTER_NAME",VLOOKUP(U66,'LibSets constants'!$I$4:$L$1002,4,FALSE),""),"")</f>
        <v/>
      </c>
      <c r="X66" s="3" t="str">
        <f>IF(G66&lt;&gt;"LIBSETS_SETTYPE_BATTLEGROUND",IF(G66&lt;&gt;"LIBSETS_SETTYPE_SPECIAL",IF(Y66&lt;&gt;"",VLOOKUP(Y66,'ESO zone constants'!$D$3:$H$4953,5,FALSE),""),""),"")</f>
        <v/>
      </c>
      <c r="Y66" t="str">
        <f>IF(AND(O66&lt;&gt;"",NOT(ISERROR(O66))),"",IF(AND(L66&lt;&gt;"",L66&gt;0,NOT(ISERROR(L66))),VLOOKUP(L66,'ESO dumped WayshrineInfo'!$K$3:$N$9999,4,FALSE),""))</f>
        <v/>
      </c>
      <c r="Z66" s="44"/>
      <c r="AA66" s="43" t="str">
        <f>IF(Z66&lt;&gt;"",IF(Z66&lt;&gt;"LIBSETS_DROP_MECHANIC_MONSTER_NAME",VLOOKUP(Z66,'LibSets constants'!$I$4:$L$1002,3,FALSE),""),"")</f>
        <v/>
      </c>
      <c r="AB66" s="43" t="str">
        <f>IF(Z66&lt;&gt;"",IF(Z66&lt;&gt;"LIBSETS_DROP_MECHANIC_MONSTER_NAME",VLOOKUP(Z66,'LibSets constants'!$I$4:$L$1002,4,FALSE),""),"")</f>
        <v/>
      </c>
      <c r="AC66" s="3" t="str">
        <f>IF(G66&lt;&gt;"LIBSETS_SETTYPE_BATTLEGROUND",IF(G66&lt;&gt;"LIBSETS_SETTYPE_SPECIAL",IF(AD66&lt;&gt;"",VLOOKUP(AD66,'ESO zone constants'!$D$3:$H$4953,5,FALSE),""),""),"")</f>
        <v/>
      </c>
      <c r="AD66" t="str">
        <f>IF(AND(O66&lt;&gt;"",NOT(ISERROR(O66))),"",IF(AND(M66&lt;&gt;"",M66&gt;0,NOT(ISERROR(M66))),VLOOKUP(M66,'ESO dumped WayshrineInfo'!$K$3:$N$9999,4,FALSE),""))</f>
        <v/>
      </c>
      <c r="AE66" s="44"/>
      <c r="AF66" s="43" t="str">
        <f>IF(AE66&lt;&gt;"",IF(AE66&lt;&gt;"LIBSETS_DROP_MECHANIC_MONSTER_NAME",VLOOKUP(AE66,'LibSets constants'!$I$4:$L$1002,3,FALSE),""),"")</f>
        <v/>
      </c>
      <c r="AG66" s="43" t="str">
        <f>IF(AE66&lt;&gt;"",IF(AE66&lt;&gt;"LIBSETS_DROP_MECHANIC_MONSTER_NAME",VLOOKUP(AE66,'LibSets constants'!$I$4:$L$1002,4,FALSE),""),"")</f>
        <v/>
      </c>
      <c r="AH66" s="3" t="str">
        <f>IF(G66&lt;&gt;"LIBSETS_SETTYPE_BATTLEGROUND",IF(G66&lt;&gt;"LIBSETS_SETTYPE_SPECIAL",IF(AI66&lt;&gt;"",VLOOKUP(AI66,'ESO zone constants'!$D$3:$H$4953,5,FALSE),""),""),"")</f>
        <v/>
      </c>
      <c r="AJ66" s="44"/>
      <c r="AK66" s="43" t="str">
        <f>IF(AJ66&lt;&gt;"",IF(AJ66&lt;&gt;"LIBSETS_DROP_MECHANIC_MONSTER_NAME",VLOOKUP(AJ66,'LibSets constants'!$I$4:$L$1002,3,FALSE),""),"")</f>
        <v/>
      </c>
      <c r="AL66" s="43" t="str">
        <f>IF(AJ66&lt;&gt;"",IF(AJ66&lt;&gt;"LIBSETS_DROP_MECHANIC_MONSTER_NAME",VLOOKUP(AJ66,'LibSets constants'!$I$4:$L$1002,4,FALSE),""),"")</f>
        <v/>
      </c>
      <c r="AM66" s="3" t="str">
        <f>IF(G66&lt;&gt;"LIBSETS_SETTYPE_BATTLEGROUND",IF(G66&lt;&gt;"LIBSETS_SETTYPE_SPECIAL",IF(AN66&lt;&gt;"",VLOOKUP(AN66,'ESO zone constants'!$D$3:$H$4953,5,FALSE),""),""),"")</f>
        <v/>
      </c>
      <c r="AO66" s="44"/>
      <c r="AP66" s="43" t="str">
        <f>IF(AO66&lt;&gt;"",IF(AO66&lt;&gt;"LIBSETS_DROP_MECHANIC_MONSTER_NAME",VLOOKUP(AO66,'LibSets constants'!$I$4:$L$1002,3,FALSE),""),"")</f>
        <v/>
      </c>
      <c r="AQ66" s="43" t="str">
        <f>IF(AO66&lt;&gt;"",IF(AO66&lt;&gt;"LIBSETS_DROP_MECHANIC_MONSTER_NAME",VLOOKUP(AO66,'LibSets constants'!$I$4:$L$1002,4,FALSE),""),"")</f>
        <v/>
      </c>
      <c r="AR66" s="3" t="str">
        <f>IF(G66&lt;&gt;"LIBSETS_SETTYPE_BATTLEGROUND",IF(G66&lt;&gt;"LIBSETS_SETTYPE_SPECIAL",IF(AS66&lt;&gt;"",VLOOKUP(AS66,'ESO zone constants'!$D$3:$H$4953,5,FALSE),""),""),"")</f>
        <v/>
      </c>
      <c r="AT66" s="44"/>
      <c r="AU66" s="43" t="str">
        <f>IF(AT66&lt;&gt;"",IF(AT66&lt;&gt;"LIBSETS_DROP_MECHANIC_MONSTER_NAME",VLOOKUP(AT66,'LibSets constants'!$I$4:$L$1002,3,FALSE),""),"")</f>
        <v/>
      </c>
      <c r="AV66" s="43" t="str">
        <f>IF(AT66&lt;&gt;"",IF(AT66&lt;&gt;"LIBSETS_DROP_MECHANIC_MONSTER_NAME",VLOOKUP(AT66,'LibSets constants'!$I$4:$L$1002,4,FALSE),""),"")</f>
        <v/>
      </c>
      <c r="AW66" s="21" t="str">
        <f t="shared" si="1"/>
        <v>[84] = {wayshrines={-2,-2,-2,}, traitsNeeded=8, dlcId=DLC_BASE_GAME</v>
      </c>
      <c r="AX66" s="21" t="str">
        <f t="shared" si="2"/>
        <v>, zoneIds={208}, veteran=false</v>
      </c>
      <c r="AY66" s="21" t="str">
        <f t="shared" si="3"/>
        <v>, setType=LIBSETS_SETTYPE_CRAFTED</v>
      </c>
      <c r="AZ66" s="21" t="str">
        <f t="shared" si="4"/>
        <v>},</v>
      </c>
      <c r="BA66" s="21" t="str">
        <f t="shared" si="5"/>
        <v xml:space="preserve"> --Orgnum's Scales / Orgnums Schuppen   [The Earth Forge]</v>
      </c>
    </row>
    <row r="67" spans="1:53" x14ac:dyDescent="0.25">
      <c r="A67" s="12">
        <v>85</v>
      </c>
      <c r="B67" t="s">
        <v>859</v>
      </c>
      <c r="C67" t="s">
        <v>860</v>
      </c>
      <c r="D67" s="3">
        <f t="shared" ref="D67:D130" si="6">A67</f>
        <v>85</v>
      </c>
      <c r="G67" s="8" t="s">
        <v>1593</v>
      </c>
      <c r="I67" t="s">
        <v>97</v>
      </c>
      <c r="J67" t="s">
        <v>97</v>
      </c>
      <c r="K67">
        <v>-1</v>
      </c>
      <c r="L67">
        <v>-1</v>
      </c>
      <c r="M67">
        <v>-1</v>
      </c>
      <c r="N67">
        <v>0</v>
      </c>
      <c r="O67" s="66" t="s">
        <v>131</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constants'!$B$4:$C$1002,2,FALSE),"")</f>
        <v>Included in base game</v>
      </c>
      <c r="U67" s="33" t="s">
        <v>1665</v>
      </c>
      <c r="V67" s="3" t="str">
        <f>IF(U67&lt;&gt;"",IF(U67&lt;&gt;"LIBSETS_DROP_MECHANIC_MONSTER_NAME",VLOOKUP(U67,'LibSets constants'!$I$4:$L$1002,3,FALSE),""),"")</f>
        <v>Rewards for the worthy (Cyrodiil/Battleground mail)</v>
      </c>
      <c r="W67" s="3" t="str">
        <f>IF(U67&lt;&gt;"",IF(U67&lt;&gt;"LIBSETS_DROP_MECHANIC_MONSTER_NAME",VLOOKUP(U67,'LibSets constants'!$I$4:$L$1002,4,FALSE),""),"")</f>
        <v>Gerechter Lohn (Cyrodiil/Schlachtfeld Mail)</v>
      </c>
      <c r="X67" s="3" t="str">
        <f>IF(G67&lt;&gt;"LIBSETS_SETTYPE_BATTLEGROUND",IF(G67&lt;&gt;"LIBSETS_SETTYPE_SPECIAL",IF(Y67&lt;&gt;"",VLOOKUP(Y67,'ESO zone constants'!$D$3:$H$4953,5,FALSE),""),""),"")</f>
        <v/>
      </c>
      <c r="Y67" t="str">
        <f>IF(AND(O67&lt;&gt;"",NOT(ISERROR(O67))),"",IF(AND(L67&lt;&gt;"",L67&gt;0,NOT(ISERROR(L67))),VLOOKUP(L67,'ESO dumped WayshrineInfo'!$K$3:$N$9999,4,FALSE),""))</f>
        <v/>
      </c>
      <c r="Z67" s="33" t="s">
        <v>1655</v>
      </c>
      <c r="AA67" s="3" t="str">
        <f>IF(Z67&lt;&gt;"",IF(Z67&lt;&gt;"LIBSETS_DROP_MECHANIC_MONSTER_NAME",VLOOKUP(Z67,'LibSets constants'!$I$4:$L$1002,3,FALSE),""),"")</f>
        <v>City Erntefurt (quartermaster)</v>
      </c>
      <c r="AB67" s="3" t="str">
        <f>IF(Z67&lt;&gt;"",IF(Z67&lt;&gt;"LIBSETS_DROP_MECHANIC_MONSTER_NAME",VLOOKUP(Z67,'LibSets constants'!$I$4:$L$1002,4,FALSE),""),"")</f>
        <v>Stadt Erntefurt (Quartiermeister)</v>
      </c>
      <c r="AC67" s="3" t="str">
        <f>IF(G67&lt;&gt;"LIBSETS_SETTYPE_BATTLEGROUND",IF(G67&lt;&gt;"LIBSETS_SETTYPE_SPECIAL",IF(AD67&lt;&gt;"",VLOOKUP(AD67,'ESO zone constants'!$D$3:$H$4953,5,FALSE),""),""),"")</f>
        <v/>
      </c>
      <c r="AD67" t="str">
        <f>IF(AND(O67&lt;&gt;"",NOT(ISERROR(O67))),"",IF(AND(M67&lt;&gt;"",M67&gt;0,NOT(ISERROR(M67))),VLOOKUP(M67,'ESO dumped WayshrineInfo'!$K$3:$N$9999,4,FALSE),""))</f>
        <v/>
      </c>
      <c r="AF67" s="3" t="str">
        <f>IF(AE67&lt;&gt;"",IF(AE67&lt;&gt;"LIBSETS_DROP_MECHANIC_MONSTER_NAME",VLOOKUP(AE67,'LibSets constants'!$I$4:$L$1002,3,FALSE),""),"")</f>
        <v/>
      </c>
      <c r="AG67" s="3" t="str">
        <f>IF(AE67&lt;&gt;"",IF(AE67&lt;&gt;"LIBSETS_DROP_MECHANIC_MONSTER_NAME",VLOOKUP(AE67,'LibSets constants'!$I$4:$L$1002,4,FALSE),""),"")</f>
        <v/>
      </c>
      <c r="AH67" s="3" t="str">
        <f>IF(G67&lt;&gt;"LIBSETS_SETTYPE_BATTLEGROUND",IF(G67&lt;&gt;"LIBSETS_SETTYPE_SPECIAL",IF(AI67&lt;&gt;"",VLOOKUP(AI67,'ESO zone constants'!$D$3:$H$4953,5,FALSE),""),""),"")</f>
        <v/>
      </c>
      <c r="AK67" s="3" t="str">
        <f>IF(AJ67&lt;&gt;"",IF(AJ67&lt;&gt;"LIBSETS_DROP_MECHANIC_MONSTER_NAME",VLOOKUP(AJ67,'LibSets constants'!$I$4:$L$1002,3,FALSE),""),"")</f>
        <v/>
      </c>
      <c r="AL67" s="3" t="str">
        <f>IF(AJ67&lt;&gt;"",IF(AJ67&lt;&gt;"LIBSETS_DROP_MECHANIC_MONSTER_NAME",VLOOKUP(AJ67,'LibSets constants'!$I$4:$L$1002,4,FALSE),""),"")</f>
        <v/>
      </c>
      <c r="AM67" s="3" t="str">
        <f>IF(G67&lt;&gt;"LIBSETS_SETTYPE_BATTLEGROUND",IF(G67&lt;&gt;"LIBSETS_SETTYPE_SPECIAL",IF(AN67&lt;&gt;"",VLOOKUP(AN67,'ESO zone constants'!$D$3:$H$4953,5,FALSE),""),""),"")</f>
        <v/>
      </c>
      <c r="AP67" s="3" t="str">
        <f>IF(AO67&lt;&gt;"",IF(AO67&lt;&gt;"LIBSETS_DROP_MECHANIC_MONSTER_NAME",VLOOKUP(AO67,'LibSets constants'!$I$4:$L$1002,3,FALSE),""),"")</f>
        <v/>
      </c>
      <c r="AQ67" s="3" t="str">
        <f>IF(AO67&lt;&gt;"",IF(AO67&lt;&gt;"LIBSETS_DROP_MECHANIC_MONSTER_NAME",VLOOKUP(AO67,'LibSets constants'!$I$4:$L$1002,4,FALSE),""),"")</f>
        <v/>
      </c>
      <c r="AR67" s="3" t="str">
        <f>IF(G67&lt;&gt;"LIBSETS_SETTYPE_BATTLEGROUND",IF(G67&lt;&gt;"LIBSETS_SETTYPE_SPECIAL",IF(AS67&lt;&gt;"",VLOOKUP(AS67,'ESO zone constants'!$D$3:$H$4953,5,FALSE),""),""),"")</f>
        <v/>
      </c>
      <c r="AU67" s="3" t="str">
        <f>IF(AT67&lt;&gt;"",IF(AT67&lt;&gt;"LIBSETS_DROP_MECHANIC_MONSTER_NAME",VLOOKUP(AT67,'LibSets constants'!$I$4:$L$1002,3,FALSE),""),"")</f>
        <v/>
      </c>
      <c r="AV67" s="3" t="str">
        <f>IF(AT67&lt;&gt;"",IF(AT67&lt;&gt;"LIBSETS_DROP_MECHANIC_MONSTER_NAME",VLOOKUP(AT67,'LibSets constants'!$I$4:$L$1002,4,FALSE),""),"")</f>
        <v/>
      </c>
      <c r="AW67" s="21" t="str">
        <f t="shared" si="1"/>
        <v>[85] = {wayshrines={-1,-1,-1,}, dlcId=DLC_BASE_GAME</v>
      </c>
      <c r="AX67" s="21" t="str">
        <f t="shared" si="2"/>
        <v>, zoneIds={181}, veteran=false</v>
      </c>
      <c r="AY67" s="21" t="str">
        <f t="shared" si="3"/>
        <v>, setType=LIBSETS_SETTYPE_CYRODIIL</v>
      </c>
      <c r="AZ67" s="21" t="str">
        <f t="shared" si="4"/>
        <v>, dropMechanic={LIBSETS_DROP_MECHANIC_MAIL_PVP_REWARDS_FOR_THE_WORTHY,LIBSETS_DROP_MECHANIC_CITY_CYRODIIL_ERNTEFURT}},</v>
      </c>
      <c r="BA67" s="21" t="str">
        <f t="shared" si="5"/>
        <v xml:space="preserve"> --Almalexia's Mercy / Almalexias Gnade   [Cyrodiil]</v>
      </c>
    </row>
    <row r="68" spans="1:53" x14ac:dyDescent="0.25">
      <c r="A68" s="12">
        <v>86</v>
      </c>
      <c r="B68" t="s">
        <v>861</v>
      </c>
      <c r="C68" t="s">
        <v>862</v>
      </c>
      <c r="D68" s="3">
        <f t="shared" si="6"/>
        <v>86</v>
      </c>
      <c r="G68" s="8" t="s">
        <v>1598</v>
      </c>
      <c r="I68" t="s">
        <v>97</v>
      </c>
      <c r="J68" t="s">
        <v>97</v>
      </c>
      <c r="K68">
        <v>-1</v>
      </c>
      <c r="L68">
        <v>-1</v>
      </c>
      <c r="M68">
        <v>-1</v>
      </c>
      <c r="N68">
        <v>0</v>
      </c>
      <c r="O68" s="66" t="s">
        <v>270</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constants'!$B$4:$C$1002,2,FALSE),"")</f>
        <v>Included in base game</v>
      </c>
      <c r="U68" s="33" t="s">
        <v>1684</v>
      </c>
      <c r="V68" s="43" t="str">
        <f>IF(U68&lt;&gt;"",IF(U68&lt;&gt;"LIBSETS_DROP_MECHANIC_MONSTER_NAME",VLOOKUP(U68,'LibSets constants'!$I$4:$L$1002,3,FALSE),""),"")</f>
        <v>Delve bosses have a chance to drop a waist or feet.</v>
      </c>
      <c r="W68" s="43" t="str">
        <f>IF(U68&lt;&gt;"",IF(U68&lt;&gt;"LIBSETS_DROP_MECHANIC_MONSTER_NAME",VLOOKUP(U68,'LibSets constants'!$I$4:$L$1002,4,FALSE),""),"")</f>
        <v>Bosse in Gewölben haben die Chance, eine Taille oder Füße fallen zu lassen.</v>
      </c>
      <c r="X68" s="3" t="str">
        <f>IF(G68&lt;&gt;"LIBSETS_SETTYPE_BATTLEGROUND",IF(G68&lt;&gt;"LIBSETS_SETTYPE_SPECIAL",IF(Y68&lt;&gt;"",VLOOKUP(Y68,'ESO zone constants'!$D$3:$H$4953,5,FALSE),""),""),"")</f>
        <v/>
      </c>
      <c r="Y68" t="str">
        <f>IF(AND(O68&lt;&gt;"",NOT(ISERROR(O68))),"",IF(AND(L68&lt;&gt;"",L68&gt;0,NOT(ISERROR(L68))),VLOOKUP(L68,'ESO dumped WayshrineInfo'!$K$3:$N$9999,4,FALSE),""))</f>
        <v/>
      </c>
      <c r="Z68" s="44" t="s">
        <v>1685</v>
      </c>
      <c r="AA68" s="43" t="str">
        <f>IF(Z68&lt;&gt;"",IF(Z68&lt;&gt;"LIBSETS_DROP_MECHANIC_MONSTER_NAME",VLOOKUP(Z68,'LibSets constants'!$I$4:$L$1002,3,FALSE),""),"")</f>
        <v>Overland group bosses have a 100% chance to drop head, chest, legs, or weapon.</v>
      </c>
      <c r="AB68" s="43" t="str">
        <f>IF(Z68&lt;&gt;"",IF(Z68&lt;&gt;"LIBSETS_DROP_MECHANIC_MONSTER_NAME",VLOOKUP(Z68,'LibSets constants'!$I$4:$L$1002,4,FALSE),""),"")</f>
        <v>Überland Gruppenbosse haben eine Chance von 100%, Kopf, Brust, Beine oder Waffen fallen zu lassen.</v>
      </c>
      <c r="AC68" s="3" t="str">
        <f>IF(G68&lt;&gt;"LIBSETS_SETTYPE_BATTLEGROUND",IF(G68&lt;&gt;"LIBSETS_SETTYPE_SPECIAL",IF(AD68&lt;&gt;"",VLOOKUP(AD68,'ESO zone constants'!$D$3:$H$4953,5,FALSE),""),""),"")</f>
        <v/>
      </c>
      <c r="AD68" t="str">
        <f>IF(AND(O68&lt;&gt;"",NOT(ISERROR(O68))),"",IF(AND(M68&lt;&gt;"",M68&gt;0,NOT(ISERROR(M68))),VLOOKUP(M68,'ESO dumped WayshrineInfo'!$K$3:$N$9999,4,FALSE),""))</f>
        <v/>
      </c>
      <c r="AE68" s="44" t="s">
        <v>1686</v>
      </c>
      <c r="AF68" s="43" t="str">
        <f>IF(AE68&lt;&gt;"",IF(AE68&lt;&gt;"LIBSETS_DROP_MECHANIC_MONSTER_NAME",VLOOKUP(AE68,'LibSets constants'!$I$4:$L$1002,3,FALSE),""),"")</f>
        <v>Public dungeon bosses have a chance to drop a shoulder, hand, or weapon.</v>
      </c>
      <c r="AG68" s="43" t="str">
        <f>IF(AE68&lt;&gt;"",IF(AE68&lt;&gt;"LIBSETS_DROP_MECHANIC_MONSTER_NAME",VLOOKUP(AE68,'LibSets constants'!$I$4:$L$1002,4,FALSE),""),"")</f>
        <v>Öffentliche Dungeon-Bosse haben die Möglichkeit, eine Schulter, Handschuhe oder eine Waffe fallen zu lassen.</v>
      </c>
      <c r="AH68" s="3" t="str">
        <f>IF(G68&lt;&gt;"LIBSETS_SETTYPE_BATTLEGROUND",IF(G68&lt;&gt;"LIBSETS_SETTYPE_SPECIAL",IF(AI68&lt;&gt;"",VLOOKUP(AI68,'ESO zone constants'!$D$3:$H$4953,5,FALSE),""),""),"")</f>
        <v/>
      </c>
      <c r="AJ68" s="44" t="s">
        <v>1687</v>
      </c>
      <c r="AK68" s="43" t="str">
        <f>IF(AJ68&lt;&gt;"",IF(AJ68&lt;&gt;"LIBSETS_DROP_MECHANIC_MONSTER_NAME",VLOOKUP(AJ68,'LibSets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43" t="str">
        <f>IF(AJ68&lt;&gt;"",IF(AJ68&lt;&gt;"LIBSETS_DROP_MECHANIC_MONSTER_NAME",VLOOKUP(AJ68,'LibSets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constants'!$D$3:$H$4953,5,FALSE),""),""),"")</f>
        <v/>
      </c>
      <c r="AO68" s="44"/>
      <c r="AP68" s="43" t="str">
        <f>IF(AO68&lt;&gt;"",IF(AO68&lt;&gt;"LIBSETS_DROP_MECHANIC_MONSTER_NAME",VLOOKUP(AO68,'LibSets constants'!$I$4:$L$1002,3,FALSE),""),"")</f>
        <v/>
      </c>
      <c r="AQ68" s="43" t="str">
        <f>IF(AO68&lt;&gt;"",IF(AO68&lt;&gt;"LIBSETS_DROP_MECHANIC_MONSTER_NAME",VLOOKUP(AO68,'LibSets constants'!$I$4:$L$1002,4,FALSE),""),"")</f>
        <v/>
      </c>
      <c r="AR68" s="3" t="str">
        <f>IF(G68&lt;&gt;"LIBSETS_SETTYPE_BATTLEGROUND",IF(G68&lt;&gt;"LIBSETS_SETTYPE_SPECIAL",IF(AS68&lt;&gt;"",VLOOKUP(AS68,'ESO zone constants'!$D$3:$H$4953,5,FALSE),""),""),"")</f>
        <v/>
      </c>
      <c r="AT68" s="44"/>
      <c r="AU68" s="43" t="str">
        <f>IF(AT68&lt;&gt;"",IF(AT68&lt;&gt;"LIBSETS_DROP_MECHANIC_MONSTER_NAME",VLOOKUP(AT68,'LibSets constants'!$I$4:$L$1002,3,FALSE),""),"")</f>
        <v/>
      </c>
      <c r="AV68" s="43" t="str">
        <f>IF(AT68&lt;&gt;"",IF(AT68&lt;&gt;"LIBSETS_DROP_MECHANIC_MONSTER_NAME",VLOOKUP(AT68,'LibSets constants'!$I$4:$L$1002,4,FALSE),""),"")</f>
        <v/>
      </c>
      <c r="AW68" s="21" t="str">
        <f t="shared" ref="AW68:AW131" si="7">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X68" s="21" t="str">
        <f t="shared" ref="AX68:AX131" si="8">IF(F68&lt;&gt;"Not in the game (anymore)",IF(A68&lt;&gt;"",IF(P68&lt;&gt;"",CONCATENATE(", zoneIds={",P68),"")&amp;IF(X68&lt;&gt;"",CONCATENATE(",",X68),"")&amp;IF(AC68&lt;&gt;"",CONCATENATE(",",AC68),"")&amp;IF(AH68&lt;&gt;"",CONCATENATE(",",AH68),"")&amp;IF(AM68&lt;&gt;"",CONCATENATE(",",AM68),"")&amp;IF(AR68&lt;&gt;"",CONCATENATE(",",AR68),"")&amp;IF(P68&lt;&gt;"",CONCATENATE("}",""),"")&amp;IF(OR(I68="true",I68="false",I68&lt;&gt;""), CONCATENATE(", veteran=", I68), ""),""),"")</f>
        <v>, zoneIds={381}, veteran=false</v>
      </c>
      <c r="AY68" s="21" t="str">
        <f t="shared" ref="AY68:AY131" si="9">IF(F68&lt;&gt;"Not in the game (anymore)",IF(A68&lt;&gt;"",", setType="&amp;G68,"")&amp;IF(J68="true",", multiTrialSet=true",""),"")</f>
        <v>, setType=LIBSETS_SETTYPE_OVERLAND</v>
      </c>
      <c r="AZ68" s="21" t="str">
        <f t="shared" ref="AZ68:AZ131" si="10">IF(F68&lt;&gt;"Not in the game (anymore)",IF(U68&lt;&gt;"",", dropMechanic={"&amp;U68&amp;IF(Z68&lt;&gt;"",","&amp;Z68,"")&amp;IF(AE68&lt;&gt;"",","&amp;AE68,"")&amp;IF(AJ68&lt;&gt;"",","&amp;AJ68,"")&amp;IF(AO68&lt;&gt;"",","&amp;AO68,"")&amp;IF(AT68&lt;&gt;"",","&amp;AT68,"")&amp;"}"&amp;IF(U68="LIBSETS_DROP_MECHANIC_MONSTER_NAME",",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A68" s="21" t="str">
        <f t="shared" ref="BA68:BA131" si="11">IF(F68&lt;&gt;"Not in the game (anymore)",IF(C68&lt;&gt;"",CONCATENATE(" --",C68," / ",B68,"   [",IF(Q68&lt;&gt;"",Q68,""),IF(Y68&lt;&gt;"",", "&amp;Y68,""),IF(AD68&lt;&gt;"",", "&amp;AD68,""),IF(AI68&lt;&gt;"",", "&amp;AI68,""),IF(AN68&lt;&gt;"",", "&amp;AN68,""),IF(AS68&lt;&gt;"",", "&amp;AS68,""),"]")),"")</f>
        <v xml:space="preserve"> --Queen's Elegance / Eleganz der Königin   [Auridon]</v>
      </c>
    </row>
    <row r="69" spans="1:53" x14ac:dyDescent="0.25">
      <c r="A69" s="5">
        <v>87</v>
      </c>
      <c r="B69" t="s">
        <v>863</v>
      </c>
      <c r="C69" t="s">
        <v>864</v>
      </c>
      <c r="D69" s="3">
        <f t="shared" si="6"/>
        <v>87</v>
      </c>
      <c r="G69" s="8" t="s">
        <v>1592</v>
      </c>
      <c r="I69" t="s">
        <v>97</v>
      </c>
      <c r="J69" t="s">
        <v>97</v>
      </c>
      <c r="K69">
        <v>-1</v>
      </c>
      <c r="L69">
        <v>-1</v>
      </c>
      <c r="M69">
        <v>-1</v>
      </c>
      <c r="N69">
        <v>8</v>
      </c>
      <c r="O69" s="66" t="s">
        <v>193</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constants'!$B$4:$C$1002,2,FALSE),"")</f>
        <v>Included in base game</v>
      </c>
      <c r="V69" s="3" t="str">
        <f>IF(U69&lt;&gt;"",IF(U69&lt;&gt;"LIBSETS_DROP_MECHANIC_MONSTER_NAME",VLOOKUP(U69,'LibSets constants'!$I$4:$L$1002,3,FALSE),""),"")</f>
        <v/>
      </c>
      <c r="W69" s="3" t="str">
        <f>IF(U69&lt;&gt;"",IF(U69&lt;&gt;"LIBSETS_DROP_MECHANIC_MONSTER_NAME",VLOOKUP(U69,'LibSets constants'!$I$4:$L$1002,4,FALSE),""),"")</f>
        <v/>
      </c>
      <c r="X69" s="3" t="str">
        <f>IF(G69&lt;&gt;"LIBSETS_SETTYPE_BATTLEGROUND",IF(G69&lt;&gt;"LIBSETS_SETTYPE_SPECIAL",IF(Y69&lt;&gt;"",VLOOKUP(Y69,'ESO zone constants'!$D$3:$H$4953,5,FALSE),""),""),"")</f>
        <v/>
      </c>
      <c r="Y69" t="str">
        <f>IF(AND(O69&lt;&gt;"",NOT(ISERROR(O69))),"",IF(AND(L69&lt;&gt;"",L69&gt;0,NOT(ISERROR(L69))),VLOOKUP(L69,'ESO dumped WayshrineInfo'!$K$3:$N$9999,4,FALSE),""))</f>
        <v/>
      </c>
      <c r="AA69" s="3" t="str">
        <f>IF(Z69&lt;&gt;"",IF(Z69&lt;&gt;"LIBSETS_DROP_MECHANIC_MONSTER_NAME",VLOOKUP(Z69,'LibSets constants'!$I$4:$L$1002,3,FALSE),""),"")</f>
        <v/>
      </c>
      <c r="AB69" s="3" t="str">
        <f>IF(Z69&lt;&gt;"",IF(Z69&lt;&gt;"LIBSETS_DROP_MECHANIC_MONSTER_NAME",VLOOKUP(Z69,'LibSets constants'!$I$4:$L$1002,4,FALSE),""),"")</f>
        <v/>
      </c>
      <c r="AC69" s="3" t="str">
        <f>IF(G69&lt;&gt;"LIBSETS_SETTYPE_BATTLEGROUND",IF(G69&lt;&gt;"LIBSETS_SETTYPE_SPECIAL",IF(AD69&lt;&gt;"",VLOOKUP(AD69,'ESO zone constants'!$D$3:$H$4953,5,FALSE),""),""),"")</f>
        <v/>
      </c>
      <c r="AD69" t="str">
        <f>IF(AND(O69&lt;&gt;"",NOT(ISERROR(O69))),"",IF(AND(M69&lt;&gt;"",M69&gt;0,NOT(ISERROR(M69))),VLOOKUP(M69,'ESO dumped WayshrineInfo'!$K$3:$N$9999,4,FALSE),""))</f>
        <v/>
      </c>
      <c r="AF69" s="3" t="str">
        <f>IF(AE69&lt;&gt;"",IF(AE69&lt;&gt;"LIBSETS_DROP_MECHANIC_MONSTER_NAME",VLOOKUP(AE69,'LibSets constants'!$I$4:$L$1002,3,FALSE),""),"")</f>
        <v/>
      </c>
      <c r="AG69" s="3" t="str">
        <f>IF(AE69&lt;&gt;"",IF(AE69&lt;&gt;"LIBSETS_DROP_MECHANIC_MONSTER_NAME",VLOOKUP(AE69,'LibSets constants'!$I$4:$L$1002,4,FALSE),""),"")</f>
        <v/>
      </c>
      <c r="AH69" s="3" t="str">
        <f>IF(G69&lt;&gt;"LIBSETS_SETTYPE_BATTLEGROUND",IF(G69&lt;&gt;"LIBSETS_SETTYPE_SPECIAL",IF(AI69&lt;&gt;"",VLOOKUP(AI69,'ESO zone constants'!$D$3:$H$4953,5,FALSE),""),""),"")</f>
        <v/>
      </c>
      <c r="AK69" s="3" t="str">
        <f>IF(AJ69&lt;&gt;"",IF(AJ69&lt;&gt;"LIBSETS_DROP_MECHANIC_MONSTER_NAME",VLOOKUP(AJ69,'LibSets constants'!$I$4:$L$1002,3,FALSE),""),"")</f>
        <v/>
      </c>
      <c r="AL69" s="3" t="str">
        <f>IF(AJ69&lt;&gt;"",IF(AJ69&lt;&gt;"LIBSETS_DROP_MECHANIC_MONSTER_NAME",VLOOKUP(AJ69,'LibSets constants'!$I$4:$L$1002,4,FALSE),""),"")</f>
        <v/>
      </c>
      <c r="AM69" s="3" t="str">
        <f>IF(G69&lt;&gt;"LIBSETS_SETTYPE_BATTLEGROUND",IF(G69&lt;&gt;"LIBSETS_SETTYPE_SPECIAL",IF(AN69&lt;&gt;"",VLOOKUP(AN69,'ESO zone constants'!$D$3:$H$4953,5,FALSE),""),""),"")</f>
        <v/>
      </c>
      <c r="AP69" s="3" t="str">
        <f>IF(AO69&lt;&gt;"",IF(AO69&lt;&gt;"LIBSETS_DROP_MECHANIC_MONSTER_NAME",VLOOKUP(AO69,'LibSets constants'!$I$4:$L$1002,3,FALSE),""),"")</f>
        <v/>
      </c>
      <c r="AQ69" s="3" t="str">
        <f>IF(AO69&lt;&gt;"",IF(AO69&lt;&gt;"LIBSETS_DROP_MECHANIC_MONSTER_NAME",VLOOKUP(AO69,'LibSets constants'!$I$4:$L$1002,4,FALSE),""),"")</f>
        <v/>
      </c>
      <c r="AR69" s="3" t="str">
        <f>IF(G69&lt;&gt;"LIBSETS_SETTYPE_BATTLEGROUND",IF(G69&lt;&gt;"LIBSETS_SETTYPE_SPECIAL",IF(AS69&lt;&gt;"",VLOOKUP(AS69,'ESO zone constants'!$D$3:$H$4953,5,FALSE),""),""),"")</f>
        <v/>
      </c>
      <c r="AU69" s="3" t="str">
        <f>IF(AT69&lt;&gt;"",IF(AT69&lt;&gt;"LIBSETS_DROP_MECHANIC_MONSTER_NAME",VLOOKUP(AT69,'LibSets constants'!$I$4:$L$1002,3,FALSE),""),"")</f>
        <v/>
      </c>
      <c r="AV69" s="3" t="str">
        <f>IF(AT69&lt;&gt;"",IF(AT69&lt;&gt;"LIBSETS_DROP_MECHANIC_MONSTER_NAME",VLOOKUP(AT69,'LibSets constants'!$I$4:$L$1002,4,FALSE),""),"")</f>
        <v/>
      </c>
      <c r="AW69" s="21" t="str">
        <f t="shared" si="7"/>
        <v>[87] = {wayshrines={-1,-1,-1,}, traitsNeeded=8, dlcId=DLC_BASE_GAME</v>
      </c>
      <c r="AX69" s="21" t="str">
        <f t="shared" si="8"/>
        <v>, zoneIds={267}, veteran=false</v>
      </c>
      <c r="AY69" s="21" t="str">
        <f t="shared" si="9"/>
        <v>, setType=LIBSETS_SETTYPE_CRAFTED</v>
      </c>
      <c r="AZ69" s="21" t="str">
        <f t="shared" si="10"/>
        <v>},</v>
      </c>
      <c r="BA69" s="21" t="str">
        <f t="shared" si="11"/>
        <v xml:space="preserve"> --Eyes of Mara / Augen von Mara   [Eyevea]</v>
      </c>
    </row>
    <row r="70" spans="1:53" x14ac:dyDescent="0.25">
      <c r="A70" s="12">
        <v>88</v>
      </c>
      <c r="B70" t="s">
        <v>865</v>
      </c>
      <c r="C70" t="s">
        <v>866</v>
      </c>
      <c r="D70" s="3">
        <f t="shared" si="6"/>
        <v>88</v>
      </c>
      <c r="G70" s="8" t="s">
        <v>1590</v>
      </c>
      <c r="I70" t="s">
        <v>97</v>
      </c>
      <c r="J70" t="s">
        <v>97</v>
      </c>
      <c r="K70">
        <v>270</v>
      </c>
      <c r="L70">
        <v>270</v>
      </c>
      <c r="M70">
        <v>270</v>
      </c>
      <c r="N70">
        <v>0</v>
      </c>
      <c r="O70" s="66" t="s">
        <v>447</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constants'!$B$4:$C$1002,2,FALSE),"")</f>
        <v>Included in base game</v>
      </c>
      <c r="U70" s="33" t="s">
        <v>1680</v>
      </c>
      <c r="V70" s="3" t="str">
        <f>IF(U70&lt;&gt;"",IF(U70&lt;&gt;"LIBSETS_DROP_MECHANIC_MONSTER_NAME",VLOOKUP(U70,'LibSets constants'!$I$4:$L$1002,3,FALSE),""),"")</f>
        <v>Arena stage chest</v>
      </c>
      <c r="W70" s="3" t="str">
        <f>IF(U70&lt;&gt;"",IF(U70&lt;&gt;"LIBSETS_DROP_MECHANIC_MONSTER_NAME",VLOOKUP(U70,'LibSets constants'!$I$4:$L$1002,4,FALSE),""),"")</f>
        <v>Arena-Phasen Schatztruhe</v>
      </c>
      <c r="X70" s="3" t="str">
        <f>IF(G70&lt;&gt;"LIBSETS_SETTYPE_BATTLEGROUND",IF(G70&lt;&gt;"LIBSETS_SETTYPE_SPECIAL",IF(Y70&lt;&gt;"",VLOOKUP(Y70,'ESO zone constants'!$D$3:$H$4953,5,FALSE),""),""),"")</f>
        <v/>
      </c>
      <c r="Y70" t="str">
        <f>IF(AND(O70&lt;&gt;"",NOT(ISERROR(O70))),"",IF(AND(L70&lt;&gt;"",L70&gt;0,NOT(ISERROR(L70))),VLOOKUP(L70,'ESO dumped WayshrineInfo'!$K$3:$N$9999,4,FALSE),""))</f>
        <v/>
      </c>
      <c r="AA70" s="3" t="str">
        <f>IF(Z70&lt;&gt;"",IF(Z70&lt;&gt;"LIBSETS_DROP_MECHANIC_MONSTER_NAME",VLOOKUP(Z70,'LibSets constants'!$I$4:$L$1002,3,FALSE),""),"")</f>
        <v/>
      </c>
      <c r="AB70" s="3" t="str">
        <f>IF(Z70&lt;&gt;"",IF(Z70&lt;&gt;"LIBSETS_DROP_MECHANIC_MONSTER_NAME",VLOOKUP(Z70,'LibSets constants'!$I$4:$L$1002,4,FALSE),""),"")</f>
        <v/>
      </c>
      <c r="AC70" s="3" t="str">
        <f>IF(G70&lt;&gt;"LIBSETS_SETTYPE_BATTLEGROUND",IF(G70&lt;&gt;"LIBSETS_SETTYPE_SPECIAL",IF(AD70&lt;&gt;"",VLOOKUP(AD70,'ESO zone constants'!$D$3:$H$4953,5,FALSE),""),""),"")</f>
        <v/>
      </c>
      <c r="AD70" t="str">
        <f>IF(AND(O70&lt;&gt;"",NOT(ISERROR(O70))),"",IF(AND(M70&lt;&gt;"",M70&gt;0,NOT(ISERROR(M70))),VLOOKUP(M70,'ESO dumped WayshrineInfo'!$K$3:$N$9999,4,FALSE),""))</f>
        <v/>
      </c>
      <c r="AF70" s="3" t="str">
        <f>IF(AE70&lt;&gt;"",IF(AE70&lt;&gt;"LIBSETS_DROP_MECHANIC_MONSTER_NAME",VLOOKUP(AE70,'LibSets constants'!$I$4:$L$1002,3,FALSE),""),"")</f>
        <v/>
      </c>
      <c r="AG70" s="3" t="str">
        <f>IF(AE70&lt;&gt;"",IF(AE70&lt;&gt;"LIBSETS_DROP_MECHANIC_MONSTER_NAME",VLOOKUP(AE70,'LibSets constants'!$I$4:$L$1002,4,FALSE),""),"")</f>
        <v/>
      </c>
      <c r="AH70" s="3" t="str">
        <f>IF(G70&lt;&gt;"LIBSETS_SETTYPE_BATTLEGROUND",IF(G70&lt;&gt;"LIBSETS_SETTYPE_SPECIAL",IF(AI70&lt;&gt;"",VLOOKUP(AI70,'ESO zone constants'!$D$3:$H$4953,5,FALSE),""),""),"")</f>
        <v/>
      </c>
      <c r="AK70" s="3" t="str">
        <f>IF(AJ70&lt;&gt;"",IF(AJ70&lt;&gt;"LIBSETS_DROP_MECHANIC_MONSTER_NAME",VLOOKUP(AJ70,'LibSets constants'!$I$4:$L$1002,3,FALSE),""),"")</f>
        <v/>
      </c>
      <c r="AL70" s="3" t="str">
        <f>IF(AJ70&lt;&gt;"",IF(AJ70&lt;&gt;"LIBSETS_DROP_MECHANIC_MONSTER_NAME",VLOOKUP(AJ70,'LibSets constants'!$I$4:$L$1002,4,FALSE),""),"")</f>
        <v/>
      </c>
      <c r="AM70" s="3" t="str">
        <f>IF(G70&lt;&gt;"LIBSETS_SETTYPE_BATTLEGROUND",IF(G70&lt;&gt;"LIBSETS_SETTYPE_SPECIAL",IF(AN70&lt;&gt;"",VLOOKUP(AN70,'ESO zone constants'!$D$3:$H$4953,5,FALSE),""),""),"")</f>
        <v/>
      </c>
      <c r="AP70" s="3" t="str">
        <f>IF(AO70&lt;&gt;"",IF(AO70&lt;&gt;"LIBSETS_DROP_MECHANIC_MONSTER_NAME",VLOOKUP(AO70,'LibSets constants'!$I$4:$L$1002,3,FALSE),""),"")</f>
        <v/>
      </c>
      <c r="AQ70" s="3" t="str">
        <f>IF(AO70&lt;&gt;"",IF(AO70&lt;&gt;"LIBSETS_DROP_MECHANIC_MONSTER_NAME",VLOOKUP(AO70,'LibSets constants'!$I$4:$L$1002,4,FALSE),""),"")</f>
        <v/>
      </c>
      <c r="AR70" s="3" t="str">
        <f>IF(G70&lt;&gt;"LIBSETS_SETTYPE_BATTLEGROUND",IF(G70&lt;&gt;"LIBSETS_SETTYPE_SPECIAL",IF(AS70&lt;&gt;"",VLOOKUP(AS70,'ESO zone constants'!$D$3:$H$4953,5,FALSE),""),""),"")</f>
        <v/>
      </c>
      <c r="AU70" s="3" t="str">
        <f>IF(AT70&lt;&gt;"",IF(AT70&lt;&gt;"LIBSETS_DROP_MECHANIC_MONSTER_NAME",VLOOKUP(AT70,'LibSets constants'!$I$4:$L$1002,3,FALSE),""),"")</f>
        <v/>
      </c>
      <c r="AV70" s="3" t="str">
        <f>IF(AT70&lt;&gt;"",IF(AT70&lt;&gt;"LIBSETS_DROP_MECHANIC_MONSTER_NAME",VLOOKUP(AT70,'LibSets constants'!$I$4:$L$1002,4,FALSE),""),"")</f>
        <v/>
      </c>
      <c r="AW70" s="21" t="str">
        <f t="shared" si="7"/>
        <v>[88] = {wayshrines={270,270,270,}, dlcId=DLC_BASE_GAME</v>
      </c>
      <c r="AX70" s="21" t="str">
        <f t="shared" si="8"/>
        <v>, zoneIds={635}, veteran=false</v>
      </c>
      <c r="AY70" s="21" t="str">
        <f t="shared" si="9"/>
        <v>, setType=LIBSETS_SETTYPE_ARENA</v>
      </c>
      <c r="AZ70" s="21" t="str">
        <f t="shared" si="10"/>
        <v>, dropMechanic={LIBSETS_DROP_MECHANIC_ARENA_STAGE_CHEST}},</v>
      </c>
      <c r="BA70" s="21" t="str">
        <f t="shared" si="11"/>
        <v xml:space="preserve"> --Robes of Destruction Mastery / Roben der Zerstörungsbeherrschung   [Dragonstar Arena]</v>
      </c>
    </row>
    <row r="71" spans="1:53" x14ac:dyDescent="0.25">
      <c r="A71" s="12">
        <v>89</v>
      </c>
      <c r="B71" t="s">
        <v>867</v>
      </c>
      <c r="C71" t="s">
        <v>868</v>
      </c>
      <c r="D71" s="3">
        <f t="shared" si="6"/>
        <v>89</v>
      </c>
      <c r="G71" s="8" t="s">
        <v>1593</v>
      </c>
      <c r="I71" t="s">
        <v>97</v>
      </c>
      <c r="J71" t="s">
        <v>97</v>
      </c>
      <c r="K71">
        <v>-1</v>
      </c>
      <c r="L71">
        <v>-1</v>
      </c>
      <c r="M71">
        <v>-1</v>
      </c>
      <c r="N71">
        <v>0</v>
      </c>
      <c r="O71" s="66" t="s">
        <v>131</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constants'!$B$4:$C$1002,2,FALSE),"")</f>
        <v>Included in base game</v>
      </c>
      <c r="U71" s="33" t="s">
        <v>1665</v>
      </c>
      <c r="V71" s="3" t="str">
        <f>IF(U71&lt;&gt;"",IF(U71&lt;&gt;"LIBSETS_DROP_MECHANIC_MONSTER_NAME",VLOOKUP(U71,'LibSets constants'!$I$4:$L$1002,3,FALSE),""),"")</f>
        <v>Rewards for the worthy (Cyrodiil/Battleground mail)</v>
      </c>
      <c r="W71" s="3" t="str">
        <f>IF(U71&lt;&gt;"",IF(U71&lt;&gt;"LIBSETS_DROP_MECHANIC_MONSTER_NAME",VLOOKUP(U71,'LibSets constants'!$I$4:$L$1002,4,FALSE),""),"")</f>
        <v>Gerechter Lohn (Cyrodiil/Schlachtfeld Mail)</v>
      </c>
      <c r="X71" s="3" t="str">
        <f>IF(G71&lt;&gt;"LIBSETS_SETTYPE_BATTLEGROUND",IF(G71&lt;&gt;"LIBSETS_SETTYPE_SPECIAL",IF(Y71&lt;&gt;"",VLOOKUP(Y71,'ESO zone constants'!$D$3:$H$4953,5,FALSE),""),""),"")</f>
        <v/>
      </c>
      <c r="Y71" t="str">
        <f>IF(AND(O71&lt;&gt;"",NOT(ISERROR(O71))),"",IF(AND(L71&lt;&gt;"",L71&gt;0,NOT(ISERROR(L71))),VLOOKUP(L71,'ESO dumped WayshrineInfo'!$K$3:$N$9999,4,FALSE),""))</f>
        <v/>
      </c>
      <c r="Z71" s="33" t="s">
        <v>1656</v>
      </c>
      <c r="AA71" s="3" t="str">
        <f>IF(Z71&lt;&gt;"",IF(Z71&lt;&gt;"LIBSETS_DROP_MECHANIC_MONSTER_NAME",VLOOKUP(Z71,'LibSets constants'!$I$4:$L$1002,3,FALSE),""),"")</f>
        <v>City Bruma (quartermaster)</v>
      </c>
      <c r="AB71" s="3" t="str">
        <f>IF(Z71&lt;&gt;"",IF(Z71&lt;&gt;"LIBSETS_DROP_MECHANIC_MONSTER_NAME",VLOOKUP(Z71,'LibSets constants'!$I$4:$L$1002,4,FALSE),""),"")</f>
        <v>Stadt Bruma (Quartiermeister)</v>
      </c>
      <c r="AC71" s="3" t="str">
        <f>IF(G71&lt;&gt;"LIBSETS_SETTYPE_BATTLEGROUND",IF(G71&lt;&gt;"LIBSETS_SETTYPE_SPECIAL",IF(AD71&lt;&gt;"",VLOOKUP(AD71,'ESO zone constants'!$D$3:$H$4953,5,FALSE),""),""),"")</f>
        <v/>
      </c>
      <c r="AD71" t="str">
        <f>IF(AND(O71&lt;&gt;"",NOT(ISERROR(O71))),"",IF(AND(M71&lt;&gt;"",M71&gt;0,NOT(ISERROR(M71))),VLOOKUP(M71,'ESO dumped WayshrineInfo'!$K$3:$N$9999,4,FALSE),""))</f>
        <v/>
      </c>
      <c r="AF71" s="3" t="str">
        <f>IF(AE71&lt;&gt;"",IF(AE71&lt;&gt;"LIBSETS_DROP_MECHANIC_MONSTER_NAME",VLOOKUP(AE71,'LibSets constants'!$I$4:$L$1002,3,FALSE),""),"")</f>
        <v/>
      </c>
      <c r="AG71" s="3" t="str">
        <f>IF(AE71&lt;&gt;"",IF(AE71&lt;&gt;"LIBSETS_DROP_MECHANIC_MONSTER_NAME",VLOOKUP(AE71,'LibSets constants'!$I$4:$L$1002,4,FALSE),""),"")</f>
        <v/>
      </c>
      <c r="AH71" s="3" t="str">
        <f>IF(G71&lt;&gt;"LIBSETS_SETTYPE_BATTLEGROUND",IF(G71&lt;&gt;"LIBSETS_SETTYPE_SPECIAL",IF(AI71&lt;&gt;"",VLOOKUP(AI71,'ESO zone constants'!$D$3:$H$4953,5,FALSE),""),""),"")</f>
        <v/>
      </c>
      <c r="AK71" s="3" t="str">
        <f>IF(AJ71&lt;&gt;"",IF(AJ71&lt;&gt;"LIBSETS_DROP_MECHANIC_MONSTER_NAME",VLOOKUP(AJ71,'LibSets constants'!$I$4:$L$1002,3,FALSE),""),"")</f>
        <v/>
      </c>
      <c r="AL71" s="3" t="str">
        <f>IF(AJ71&lt;&gt;"",IF(AJ71&lt;&gt;"LIBSETS_DROP_MECHANIC_MONSTER_NAME",VLOOKUP(AJ71,'LibSets constants'!$I$4:$L$1002,4,FALSE),""),"")</f>
        <v/>
      </c>
      <c r="AM71" s="3" t="str">
        <f>IF(G71&lt;&gt;"LIBSETS_SETTYPE_BATTLEGROUND",IF(G71&lt;&gt;"LIBSETS_SETTYPE_SPECIAL",IF(AN71&lt;&gt;"",VLOOKUP(AN71,'ESO zone constants'!$D$3:$H$4953,5,FALSE),""),""),"")</f>
        <v/>
      </c>
      <c r="AP71" s="3" t="str">
        <f>IF(AO71&lt;&gt;"",IF(AO71&lt;&gt;"LIBSETS_DROP_MECHANIC_MONSTER_NAME",VLOOKUP(AO71,'LibSets constants'!$I$4:$L$1002,3,FALSE),""),"")</f>
        <v/>
      </c>
      <c r="AQ71" s="3" t="str">
        <f>IF(AO71&lt;&gt;"",IF(AO71&lt;&gt;"LIBSETS_DROP_MECHANIC_MONSTER_NAME",VLOOKUP(AO71,'LibSets constants'!$I$4:$L$1002,4,FALSE),""),"")</f>
        <v/>
      </c>
      <c r="AR71" s="3" t="str">
        <f>IF(G71&lt;&gt;"LIBSETS_SETTYPE_BATTLEGROUND",IF(G71&lt;&gt;"LIBSETS_SETTYPE_SPECIAL",IF(AS71&lt;&gt;"",VLOOKUP(AS71,'ESO zone constants'!$D$3:$H$4953,5,FALSE),""),""),"")</f>
        <v/>
      </c>
      <c r="AU71" s="3" t="str">
        <f>IF(AT71&lt;&gt;"",IF(AT71&lt;&gt;"LIBSETS_DROP_MECHANIC_MONSTER_NAME",VLOOKUP(AT71,'LibSets constants'!$I$4:$L$1002,3,FALSE),""),"")</f>
        <v/>
      </c>
      <c r="AV71" s="3" t="str">
        <f>IF(AT71&lt;&gt;"",IF(AT71&lt;&gt;"LIBSETS_DROP_MECHANIC_MONSTER_NAME",VLOOKUP(AT71,'LibSets constants'!$I$4:$L$1002,4,FALSE),""),"")</f>
        <v/>
      </c>
      <c r="AW71" s="21" t="str">
        <f t="shared" si="7"/>
        <v>[89] = {wayshrines={-1,-1,-1,}, dlcId=DLC_BASE_GAME</v>
      </c>
      <c r="AX71" s="21" t="str">
        <f t="shared" si="8"/>
        <v>, zoneIds={181}, veteran=false</v>
      </c>
      <c r="AY71" s="21" t="str">
        <f t="shared" si="9"/>
        <v>, setType=LIBSETS_SETTYPE_CYRODIIL</v>
      </c>
      <c r="AZ71" s="21" t="str">
        <f t="shared" si="10"/>
        <v>, dropMechanic={LIBSETS_DROP_MECHANIC_MAIL_PVP_REWARDS_FOR_THE_WORTHY,LIBSETS_DROP_MECHANIC_CITY_CYRODIIL_BRUMA}},</v>
      </c>
      <c r="BA71" s="21" t="str">
        <f t="shared" si="11"/>
        <v xml:space="preserve"> --Sentry / Wachposten   [Cyrodiil]</v>
      </c>
    </row>
    <row r="72" spans="1:53" x14ac:dyDescent="0.25">
      <c r="A72" s="12">
        <v>90</v>
      </c>
      <c r="B72" t="s">
        <v>869</v>
      </c>
      <c r="C72" t="s">
        <v>870</v>
      </c>
      <c r="D72" s="3">
        <f t="shared" si="6"/>
        <v>90</v>
      </c>
      <c r="G72" s="8" t="s">
        <v>1598</v>
      </c>
      <c r="I72" t="s">
        <v>97</v>
      </c>
      <c r="J72" t="s">
        <v>97</v>
      </c>
      <c r="K72">
        <v>-1</v>
      </c>
      <c r="L72">
        <v>-1</v>
      </c>
      <c r="M72">
        <v>-1</v>
      </c>
      <c r="N72">
        <v>0</v>
      </c>
      <c r="O72" s="66" t="s">
        <v>271</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constants'!$B$4:$C$1002,2,FALSE),"")</f>
        <v>Included in base game</v>
      </c>
      <c r="U72" s="33" t="s">
        <v>1684</v>
      </c>
      <c r="V72" s="43" t="str">
        <f>IF(U72&lt;&gt;"",IF(U72&lt;&gt;"LIBSETS_DROP_MECHANIC_MONSTER_NAME",VLOOKUP(U72,'LibSets constants'!$I$4:$L$1002,3,FALSE),""),"")</f>
        <v>Delve bosses have a chance to drop a waist or feet.</v>
      </c>
      <c r="W72" s="43" t="str">
        <f>IF(U72&lt;&gt;"",IF(U72&lt;&gt;"LIBSETS_DROP_MECHANIC_MONSTER_NAME",VLOOKUP(U72,'LibSets constants'!$I$4:$L$1002,4,FALSE),""),"")</f>
        <v>Bosse in Gewölben haben die Chance, eine Taille oder Füße fallen zu lassen.</v>
      </c>
      <c r="X72" s="3" t="str">
        <f>IF(G72&lt;&gt;"LIBSETS_SETTYPE_BATTLEGROUND",IF(G72&lt;&gt;"LIBSETS_SETTYPE_SPECIAL",IF(Y72&lt;&gt;"",VLOOKUP(Y72,'ESO zone constants'!$D$3:$H$4953,5,FALSE),""),""),"")</f>
        <v/>
      </c>
      <c r="Y72" t="str">
        <f>IF(AND(O72&lt;&gt;"",NOT(ISERROR(O72))),"",IF(AND(L72&lt;&gt;"",L72&gt;0,NOT(ISERROR(L72))),VLOOKUP(L72,'ESO dumped WayshrineInfo'!$K$3:$N$9999,4,FALSE),""))</f>
        <v/>
      </c>
      <c r="Z72" s="44" t="s">
        <v>1685</v>
      </c>
      <c r="AA72" s="43" t="str">
        <f>IF(Z72&lt;&gt;"",IF(Z72&lt;&gt;"LIBSETS_DROP_MECHANIC_MONSTER_NAME",VLOOKUP(Z72,'LibSets constants'!$I$4:$L$1002,3,FALSE),""),"")</f>
        <v>Overland group bosses have a 100% chance to drop head, chest, legs, or weapon.</v>
      </c>
      <c r="AB72" s="43" t="str">
        <f>IF(Z72&lt;&gt;"",IF(Z72&lt;&gt;"LIBSETS_DROP_MECHANIC_MONSTER_NAME",VLOOKUP(Z72,'LibSets constants'!$I$4:$L$1002,4,FALSE),""),"")</f>
        <v>Überland Gruppenbosse haben eine Chance von 100%, Kopf, Brust, Beine oder Waffen fallen zu lassen.</v>
      </c>
      <c r="AC72" s="3" t="str">
        <f>IF(G72&lt;&gt;"LIBSETS_SETTYPE_BATTLEGROUND",IF(G72&lt;&gt;"LIBSETS_SETTYPE_SPECIAL",IF(AD72&lt;&gt;"",VLOOKUP(AD72,'ESO zone constants'!$D$3:$H$4953,5,FALSE),""),""),"")</f>
        <v/>
      </c>
      <c r="AD72" t="str">
        <f>IF(AND(O72&lt;&gt;"",NOT(ISERROR(O72))),"",IF(AND(M72&lt;&gt;"",M72&gt;0,NOT(ISERROR(M72))),VLOOKUP(M72,'ESO dumped WayshrineInfo'!$K$3:$N$9999,4,FALSE),""))</f>
        <v/>
      </c>
      <c r="AE72" s="44" t="s">
        <v>1686</v>
      </c>
      <c r="AF72" s="43" t="str">
        <f>IF(AE72&lt;&gt;"",IF(AE72&lt;&gt;"LIBSETS_DROP_MECHANIC_MONSTER_NAME",VLOOKUP(AE72,'LibSets constants'!$I$4:$L$1002,3,FALSE),""),"")</f>
        <v>Public dungeon bosses have a chance to drop a shoulder, hand, or weapon.</v>
      </c>
      <c r="AG72" s="43" t="str">
        <f>IF(AE72&lt;&gt;"",IF(AE72&lt;&gt;"LIBSETS_DROP_MECHANIC_MONSTER_NAME",VLOOKUP(AE72,'LibSets constants'!$I$4:$L$1002,4,FALSE),""),"")</f>
        <v>Öffentliche Dungeon-Bosse haben die Möglichkeit, eine Schulter, Handschuhe oder eine Waffe fallen zu lassen.</v>
      </c>
      <c r="AH72" s="3" t="str">
        <f>IF(G72&lt;&gt;"LIBSETS_SETTYPE_BATTLEGROUND",IF(G72&lt;&gt;"LIBSETS_SETTYPE_SPECIAL",IF(AI72&lt;&gt;"",VLOOKUP(AI72,'ESO zone constants'!$D$3:$H$4953,5,FALSE),""),""),"")</f>
        <v/>
      </c>
      <c r="AJ72" s="44" t="s">
        <v>1687</v>
      </c>
      <c r="AK72" s="43" t="str">
        <f>IF(AJ72&lt;&gt;"",IF(AJ72&lt;&gt;"LIBSETS_DROP_MECHANIC_MONSTER_NAME",VLOOKUP(AJ72,'LibSets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43" t="str">
        <f>IF(AJ72&lt;&gt;"",IF(AJ72&lt;&gt;"LIBSETS_DROP_MECHANIC_MONSTER_NAME",VLOOKUP(AJ72,'LibSets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constants'!$D$3:$H$4953,5,FALSE),""),""),"")</f>
        <v/>
      </c>
      <c r="AO72" s="44"/>
      <c r="AP72" s="43" t="str">
        <f>IF(AO72&lt;&gt;"",IF(AO72&lt;&gt;"LIBSETS_DROP_MECHANIC_MONSTER_NAME",VLOOKUP(AO72,'LibSets constants'!$I$4:$L$1002,3,FALSE),""),"")</f>
        <v/>
      </c>
      <c r="AQ72" s="43" t="str">
        <f>IF(AO72&lt;&gt;"",IF(AO72&lt;&gt;"LIBSETS_DROP_MECHANIC_MONSTER_NAME",VLOOKUP(AO72,'LibSets constants'!$I$4:$L$1002,4,FALSE),""),"")</f>
        <v/>
      </c>
      <c r="AR72" s="3" t="str">
        <f>IF(G72&lt;&gt;"LIBSETS_SETTYPE_BATTLEGROUND",IF(G72&lt;&gt;"LIBSETS_SETTYPE_SPECIAL",IF(AS72&lt;&gt;"",VLOOKUP(AS72,'ESO zone constants'!$D$3:$H$4953,5,FALSE),""),""),"")</f>
        <v/>
      </c>
      <c r="AT72" s="44"/>
      <c r="AU72" s="43" t="str">
        <f>IF(AT72&lt;&gt;"",IF(AT72&lt;&gt;"LIBSETS_DROP_MECHANIC_MONSTER_NAME",VLOOKUP(AT72,'LibSets constants'!$I$4:$L$1002,3,FALSE),""),"")</f>
        <v/>
      </c>
      <c r="AV72" s="43" t="str">
        <f>IF(AT72&lt;&gt;"",IF(AT72&lt;&gt;"LIBSETS_DROP_MECHANIC_MONSTER_NAME",VLOOKUP(AT72,'LibSets constants'!$I$4:$L$1002,4,FALSE),""),"")</f>
        <v/>
      </c>
      <c r="AW72" s="21" t="str">
        <f t="shared" si="7"/>
        <v>[90] = {wayshrines={-1,-1,-1,}, dlcId=DLC_BASE_GAME</v>
      </c>
      <c r="AX72" s="21" t="str">
        <f t="shared" si="8"/>
        <v>, zoneIds={382}, veteran=false</v>
      </c>
      <c r="AY72" s="21" t="str">
        <f t="shared" si="9"/>
        <v>, setType=LIBSETS_SETTYPE_OVERLAND</v>
      </c>
      <c r="AZ72" s="21" t="str">
        <f t="shared" si="10"/>
        <v>, dropMechanic={LIBSETS_DROP_MECHANIC_OVERLAND_BOSS_DELVE,LIBSETS_DROP_MECHANIC_OVERLAND_WORLDBOSS,LIBSETS_DROP_MECHANIC_OVERLAND_BOSS_PUBLIC_DUNGEON,LIBSETS_DROP_MECHANIC_OVERLAND_CHEST}},</v>
      </c>
      <c r="BA72" s="21" t="str">
        <f t="shared" si="11"/>
        <v xml:space="preserve"> --Senche's Bite / Biss des Senche   [Reaper's March]</v>
      </c>
    </row>
    <row r="73" spans="1:53" x14ac:dyDescent="0.25">
      <c r="A73" s="12">
        <v>91</v>
      </c>
      <c r="B73" t="s">
        <v>871</v>
      </c>
      <c r="C73" t="s">
        <v>872</v>
      </c>
      <c r="D73" s="3">
        <f t="shared" si="6"/>
        <v>91</v>
      </c>
      <c r="G73" s="8" t="s">
        <v>1595</v>
      </c>
      <c r="I73" t="s">
        <v>97</v>
      </c>
      <c r="J73" t="s">
        <v>97</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constants'!$B$4:$C$1002,2,FALSE),"")</f>
        <v>Included in base game</v>
      </c>
      <c r="V73" s="43" t="str">
        <f>IF(U73&lt;&gt;"",IF(U73&lt;&gt;"LIBSETS_DROP_MECHANIC_MONSTER_NAME",VLOOKUP(U73,'LibSets constants'!$I$4:$L$1002,3,FALSE),""),"")</f>
        <v/>
      </c>
      <c r="W73" s="43" t="str">
        <f>IF(U73&lt;&gt;"",IF(U73&lt;&gt;"LIBSETS_DROP_MECHANIC_MONSTER_NAME",VLOOKUP(U73,'LibSets constants'!$I$4:$L$1002,4,FALSE),""),"")</f>
        <v/>
      </c>
      <c r="X73" s="3" t="str">
        <f>IF(G73&lt;&gt;"LIBSETS_SETTYPE_BATTLEGROUND",IF(G73&lt;&gt;"LIBSETS_SETTYPE_SPECIAL",IF(Y73&lt;&gt;"",VLOOKUP(Y73,'ESO zone constants'!$D$3:$H$4953,5,FALSE),""),""),"")</f>
        <v/>
      </c>
      <c r="Y73" t="str">
        <f>IF(AND(O73&lt;&gt;"",NOT(ISERROR(O73))),"",IF(AND(L73&lt;&gt;"",L73&gt;0,NOT(ISERROR(L73))),VLOOKUP(L73,'ESO dumped WayshrineInfo'!$K$3:$N$9999,4,FALSE),""))</f>
        <v/>
      </c>
      <c r="Z73" s="44"/>
      <c r="AA73" s="43" t="str">
        <f>IF(Z73&lt;&gt;"",IF(Z73&lt;&gt;"LIBSETS_DROP_MECHANIC_MONSTER_NAME",VLOOKUP(Z73,'LibSets constants'!$I$4:$L$1002,3,FALSE),""),"")</f>
        <v/>
      </c>
      <c r="AB73" s="43" t="str">
        <f>IF(Z73&lt;&gt;"",IF(Z73&lt;&gt;"LIBSETS_DROP_MECHANIC_MONSTER_NAME",VLOOKUP(Z73,'LibSets constants'!$I$4:$L$1002,4,FALSE),""),"")</f>
        <v/>
      </c>
      <c r="AC73" s="3" t="str">
        <f>IF(G73&lt;&gt;"LIBSETS_SETTYPE_BATTLEGROUND",IF(G73&lt;&gt;"LIBSETS_SETTYPE_SPECIAL",IF(AD73&lt;&gt;"",VLOOKUP(AD73,'ESO zone constants'!$D$3:$H$4953,5,FALSE),""),""),"")</f>
        <v/>
      </c>
      <c r="AD73" t="str">
        <f>IF(AND(O73&lt;&gt;"",NOT(ISERROR(O73))),"",IF(AND(M73&lt;&gt;"",M73&gt;0,NOT(ISERROR(M73))),VLOOKUP(M73,'ESO dumped WayshrineInfo'!$K$3:$N$9999,4,FALSE),""))</f>
        <v/>
      </c>
      <c r="AE73" s="44"/>
      <c r="AF73" s="43" t="str">
        <f>IF(AE73&lt;&gt;"",IF(AE73&lt;&gt;"LIBSETS_DROP_MECHANIC_MONSTER_NAME",VLOOKUP(AE73,'LibSets constants'!$I$4:$L$1002,3,FALSE),""),"")</f>
        <v/>
      </c>
      <c r="AG73" s="43" t="str">
        <f>IF(AE73&lt;&gt;"",IF(AE73&lt;&gt;"LIBSETS_DROP_MECHANIC_MONSTER_NAME",VLOOKUP(AE73,'LibSets constants'!$I$4:$L$1002,4,FALSE),""),"")</f>
        <v/>
      </c>
      <c r="AH73" s="3" t="str">
        <f>IF(G73&lt;&gt;"LIBSETS_SETTYPE_BATTLEGROUND",IF(G73&lt;&gt;"LIBSETS_SETTYPE_SPECIAL",IF(AI73&lt;&gt;"",VLOOKUP(AI73,'ESO zone constants'!$D$3:$H$4953,5,FALSE),""),""),"")</f>
        <v/>
      </c>
      <c r="AJ73" s="44"/>
      <c r="AK73" s="43" t="str">
        <f>IF(AJ73&lt;&gt;"",IF(AJ73&lt;&gt;"LIBSETS_DROP_MECHANIC_MONSTER_NAME",VLOOKUP(AJ73,'LibSets constants'!$I$4:$L$1002,3,FALSE),""),"")</f>
        <v/>
      </c>
      <c r="AL73" s="43" t="str">
        <f>IF(AJ73&lt;&gt;"",IF(AJ73&lt;&gt;"LIBSETS_DROP_MECHANIC_MONSTER_NAME",VLOOKUP(AJ73,'LibSets constants'!$I$4:$L$1002,4,FALSE),""),"")</f>
        <v/>
      </c>
      <c r="AM73" s="3" t="str">
        <f>IF(G73&lt;&gt;"LIBSETS_SETTYPE_BATTLEGROUND",IF(G73&lt;&gt;"LIBSETS_SETTYPE_SPECIAL",IF(AN73&lt;&gt;"",VLOOKUP(AN73,'ESO zone constants'!$D$3:$H$4953,5,FALSE),""),""),"")</f>
        <v/>
      </c>
      <c r="AO73" s="44"/>
      <c r="AP73" s="43" t="str">
        <f>IF(AO73&lt;&gt;"",IF(AO73&lt;&gt;"LIBSETS_DROP_MECHANIC_MONSTER_NAME",VLOOKUP(AO73,'LibSets constants'!$I$4:$L$1002,3,FALSE),""),"")</f>
        <v/>
      </c>
      <c r="AQ73" s="43" t="str">
        <f>IF(AO73&lt;&gt;"",IF(AO73&lt;&gt;"LIBSETS_DROP_MECHANIC_MONSTER_NAME",VLOOKUP(AO73,'LibSets constants'!$I$4:$L$1002,4,FALSE),""),"")</f>
        <v/>
      </c>
      <c r="AR73" s="3" t="str">
        <f>IF(G73&lt;&gt;"LIBSETS_SETTYPE_BATTLEGROUND",IF(G73&lt;&gt;"LIBSETS_SETTYPE_SPECIAL",IF(AS73&lt;&gt;"",VLOOKUP(AS73,'ESO zone constants'!$D$3:$H$4953,5,FALSE),""),""),"")</f>
        <v/>
      </c>
      <c r="AT73" s="44"/>
      <c r="AU73" s="43" t="str">
        <f>IF(AT73&lt;&gt;"",IF(AT73&lt;&gt;"LIBSETS_DROP_MECHANIC_MONSTER_NAME",VLOOKUP(AT73,'LibSets constants'!$I$4:$L$1002,3,FALSE),""),"")</f>
        <v/>
      </c>
      <c r="AV73" s="43" t="str">
        <f>IF(AT73&lt;&gt;"",IF(AT73&lt;&gt;"LIBSETS_DROP_MECHANIC_MONSTER_NAME",VLOOKUP(AT73,'LibSets constants'!$I$4:$L$1002,4,FALSE),""),"")</f>
        <v/>
      </c>
      <c r="AW73" s="21" t="str">
        <f t="shared" si="7"/>
        <v>[91] = {wayshrines={184,184,184,}, dlcId=DLC_BASE_GAME</v>
      </c>
      <c r="AX73" s="21" t="str">
        <f t="shared" si="8"/>
        <v>, zoneIds={11}, veteran=false</v>
      </c>
      <c r="AY73" s="21" t="str">
        <f t="shared" si="9"/>
        <v>, setType=LIBSETS_SETTYPE_DUNGEON</v>
      </c>
      <c r="AZ73" s="21" t="str">
        <f t="shared" si="10"/>
        <v>},</v>
      </c>
      <c r="BA73" s="21" t="str">
        <f t="shared" si="11"/>
        <v xml:space="preserve"> --Oblivion's Edge / Vorteil des Vergessens   [Vaults of Madness]</v>
      </c>
    </row>
    <row r="74" spans="1:53" x14ac:dyDescent="0.25">
      <c r="A74" s="5">
        <v>92</v>
      </c>
      <c r="B74" t="s">
        <v>873</v>
      </c>
      <c r="C74" t="s">
        <v>874</v>
      </c>
      <c r="D74" s="3">
        <f t="shared" si="6"/>
        <v>92</v>
      </c>
      <c r="G74" s="8" t="s">
        <v>1592</v>
      </c>
      <c r="I74" t="s">
        <v>97</v>
      </c>
      <c r="J74" t="s">
        <v>97</v>
      </c>
      <c r="K74">
        <v>-2</v>
      </c>
      <c r="L74">
        <v>-2</v>
      </c>
      <c r="M74">
        <v>-2</v>
      </c>
      <c r="N74">
        <v>8</v>
      </c>
      <c r="O74" s="66" t="s">
        <v>144</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constants'!$B$4:$C$1002,2,FALSE),"")</f>
        <v>Included in base game</v>
      </c>
      <c r="V74" s="3" t="str">
        <f>IF(U74&lt;&gt;"",IF(U74&lt;&gt;"LIBSETS_DROP_MECHANIC_MONSTER_NAME",VLOOKUP(U74,'LibSets constants'!$I$4:$L$1002,3,FALSE),""),"")</f>
        <v/>
      </c>
      <c r="W74" s="3" t="str">
        <f>IF(U74&lt;&gt;"",IF(U74&lt;&gt;"LIBSETS_DROP_MECHANIC_MONSTER_NAME",VLOOKUP(U74,'LibSets constants'!$I$4:$L$1002,4,FALSE),""),"")</f>
        <v/>
      </c>
      <c r="X74" s="3" t="str">
        <f>IF(G74&lt;&gt;"LIBSETS_SETTYPE_BATTLEGROUND",IF(G74&lt;&gt;"LIBSETS_SETTYPE_SPECIAL",IF(Y74&lt;&gt;"",VLOOKUP(Y74,'ESO zone constants'!$D$3:$H$4953,5,FALSE),""),""),"")</f>
        <v/>
      </c>
      <c r="Y74" t="str">
        <f>IF(AND(O74&lt;&gt;"",NOT(ISERROR(O74))),"",IF(AND(L74&lt;&gt;"",L74&gt;0,NOT(ISERROR(L74))),VLOOKUP(L74,'ESO dumped WayshrineInfo'!$K$3:$N$9999,4,FALSE),""))</f>
        <v/>
      </c>
      <c r="AA74" s="3" t="str">
        <f>IF(Z74&lt;&gt;"",IF(Z74&lt;&gt;"LIBSETS_DROP_MECHANIC_MONSTER_NAME",VLOOKUP(Z74,'LibSets constants'!$I$4:$L$1002,3,FALSE),""),"")</f>
        <v/>
      </c>
      <c r="AB74" s="3" t="str">
        <f>IF(Z74&lt;&gt;"",IF(Z74&lt;&gt;"LIBSETS_DROP_MECHANIC_MONSTER_NAME",VLOOKUP(Z74,'LibSets constants'!$I$4:$L$1002,4,FALSE),""),"")</f>
        <v/>
      </c>
      <c r="AC74" s="3" t="str">
        <f>IF(G74&lt;&gt;"LIBSETS_SETTYPE_BATTLEGROUND",IF(G74&lt;&gt;"LIBSETS_SETTYPE_SPECIAL",IF(AD74&lt;&gt;"",VLOOKUP(AD74,'ESO zone constants'!$D$3:$H$4953,5,FALSE),""),""),"")</f>
        <v/>
      </c>
      <c r="AD74" t="str">
        <f>IF(AND(O74&lt;&gt;"",NOT(ISERROR(O74))),"",IF(AND(M74&lt;&gt;"",M74&gt;0,NOT(ISERROR(M74))),VLOOKUP(M74,'ESO dumped WayshrineInfo'!$K$3:$N$9999,4,FALSE),""))</f>
        <v/>
      </c>
      <c r="AF74" s="3" t="str">
        <f>IF(AE74&lt;&gt;"",IF(AE74&lt;&gt;"LIBSETS_DROP_MECHANIC_MONSTER_NAME",VLOOKUP(AE74,'LibSets constants'!$I$4:$L$1002,3,FALSE),""),"")</f>
        <v/>
      </c>
      <c r="AG74" s="3" t="str">
        <f>IF(AE74&lt;&gt;"",IF(AE74&lt;&gt;"LIBSETS_DROP_MECHANIC_MONSTER_NAME",VLOOKUP(AE74,'LibSets constants'!$I$4:$L$1002,4,FALSE),""),"")</f>
        <v/>
      </c>
      <c r="AH74" s="3" t="str">
        <f>IF(G74&lt;&gt;"LIBSETS_SETTYPE_BATTLEGROUND",IF(G74&lt;&gt;"LIBSETS_SETTYPE_SPECIAL",IF(AI74&lt;&gt;"",VLOOKUP(AI74,'ESO zone constants'!$D$3:$H$4953,5,FALSE),""),""),"")</f>
        <v/>
      </c>
      <c r="AK74" s="3" t="str">
        <f>IF(AJ74&lt;&gt;"",IF(AJ74&lt;&gt;"LIBSETS_DROP_MECHANIC_MONSTER_NAME",VLOOKUP(AJ74,'LibSets constants'!$I$4:$L$1002,3,FALSE),""),"")</f>
        <v/>
      </c>
      <c r="AL74" s="3" t="str">
        <f>IF(AJ74&lt;&gt;"",IF(AJ74&lt;&gt;"LIBSETS_DROP_MECHANIC_MONSTER_NAME",VLOOKUP(AJ74,'LibSets constants'!$I$4:$L$1002,4,FALSE),""),"")</f>
        <v/>
      </c>
      <c r="AM74" s="3" t="str">
        <f>IF(G74&lt;&gt;"LIBSETS_SETTYPE_BATTLEGROUND",IF(G74&lt;&gt;"LIBSETS_SETTYPE_SPECIAL",IF(AN74&lt;&gt;"",VLOOKUP(AN74,'ESO zone constants'!$D$3:$H$4953,5,FALSE),""),""),"")</f>
        <v/>
      </c>
      <c r="AP74" s="3" t="str">
        <f>IF(AO74&lt;&gt;"",IF(AO74&lt;&gt;"LIBSETS_DROP_MECHANIC_MONSTER_NAME",VLOOKUP(AO74,'LibSets constants'!$I$4:$L$1002,3,FALSE),""),"")</f>
        <v/>
      </c>
      <c r="AQ74" s="3" t="str">
        <f>IF(AO74&lt;&gt;"",IF(AO74&lt;&gt;"LIBSETS_DROP_MECHANIC_MONSTER_NAME",VLOOKUP(AO74,'LibSets constants'!$I$4:$L$1002,4,FALSE),""),"")</f>
        <v/>
      </c>
      <c r="AR74" s="3" t="str">
        <f>IF(G74&lt;&gt;"LIBSETS_SETTYPE_BATTLEGROUND",IF(G74&lt;&gt;"LIBSETS_SETTYPE_SPECIAL",IF(AS74&lt;&gt;"",VLOOKUP(AS74,'ESO zone constants'!$D$3:$H$4953,5,FALSE),""),""),"")</f>
        <v/>
      </c>
      <c r="AU74" s="3" t="str">
        <f>IF(AT74&lt;&gt;"",IF(AT74&lt;&gt;"LIBSETS_DROP_MECHANIC_MONSTER_NAME",VLOOKUP(AT74,'LibSets constants'!$I$4:$L$1002,3,FALSE),""),"")</f>
        <v/>
      </c>
      <c r="AV74" s="3" t="str">
        <f>IF(AT74&lt;&gt;"",IF(AT74&lt;&gt;"LIBSETS_DROP_MECHANIC_MONSTER_NAME",VLOOKUP(AT74,'LibSets constants'!$I$4:$L$1002,4,FALSE),""),"")</f>
        <v/>
      </c>
      <c r="AW74" s="21" t="str">
        <f t="shared" si="7"/>
        <v>[92] = {wayshrines={-2,-2,-2,}, traitsNeeded=8, dlcId=DLC_BASE_GAME</v>
      </c>
      <c r="AX74" s="21" t="str">
        <f t="shared" si="8"/>
        <v>, zoneIds={208}, veteran=false</v>
      </c>
      <c r="AY74" s="21" t="str">
        <f t="shared" si="9"/>
        <v>, setType=LIBSETS_SETTYPE_CRAFTED</v>
      </c>
      <c r="AZ74" s="21" t="str">
        <f t="shared" si="10"/>
        <v>},</v>
      </c>
      <c r="BA74" s="21" t="str">
        <f t="shared" si="11"/>
        <v xml:space="preserve"> --Kagrenac's Hope / Kagrenacs Hoffnung   [The Earth Forge]</v>
      </c>
    </row>
    <row r="75" spans="1:53" x14ac:dyDescent="0.25">
      <c r="A75" s="12">
        <v>93</v>
      </c>
      <c r="B75" t="s">
        <v>875</v>
      </c>
      <c r="C75" t="s">
        <v>876</v>
      </c>
      <c r="D75" s="3">
        <f t="shared" si="6"/>
        <v>93</v>
      </c>
      <c r="G75" s="8" t="s">
        <v>1598</v>
      </c>
      <c r="I75" t="s">
        <v>97</v>
      </c>
      <c r="J75" t="s">
        <v>97</v>
      </c>
      <c r="K75">
        <v>-1</v>
      </c>
      <c r="L75">
        <v>-1</v>
      </c>
      <c r="M75">
        <v>-1</v>
      </c>
      <c r="N75">
        <v>0</v>
      </c>
      <c r="O75" s="66" t="s">
        <v>110</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constants'!$B$4:$C$1002,2,FALSE),"")</f>
        <v>Included in base game</v>
      </c>
      <c r="U75" s="33" t="s">
        <v>1684</v>
      </c>
      <c r="V75" s="43" t="str">
        <f>IF(U75&lt;&gt;"",IF(U75&lt;&gt;"LIBSETS_DROP_MECHANIC_MONSTER_NAME",VLOOKUP(U75,'LibSets constants'!$I$4:$L$1002,3,FALSE),""),"")</f>
        <v>Delve bosses have a chance to drop a waist or feet.</v>
      </c>
      <c r="W75" s="43" t="str">
        <f>IF(U75&lt;&gt;"",IF(U75&lt;&gt;"LIBSETS_DROP_MECHANIC_MONSTER_NAME",VLOOKUP(U75,'LibSets constants'!$I$4:$L$1002,4,FALSE),""),"")</f>
        <v>Bosse in Gewölben haben die Chance, eine Taille oder Füße fallen zu lassen.</v>
      </c>
      <c r="X75" s="3" t="str">
        <f>IF(G75&lt;&gt;"LIBSETS_SETTYPE_BATTLEGROUND",IF(G75&lt;&gt;"LIBSETS_SETTYPE_SPECIAL",IF(Y75&lt;&gt;"",VLOOKUP(Y75,'ESO zone constants'!$D$3:$H$4953,5,FALSE),""),""),"")</f>
        <v/>
      </c>
      <c r="Y75" t="str">
        <f>IF(AND(O75&lt;&gt;"",NOT(ISERROR(O75))),"",IF(AND(L75&lt;&gt;"",L75&gt;0,NOT(ISERROR(L75))),VLOOKUP(L75,'ESO dumped WayshrineInfo'!$K$3:$N$9999,4,FALSE),""))</f>
        <v/>
      </c>
      <c r="Z75" s="44" t="s">
        <v>1685</v>
      </c>
      <c r="AA75" s="43" t="str">
        <f>IF(Z75&lt;&gt;"",IF(Z75&lt;&gt;"LIBSETS_DROP_MECHANIC_MONSTER_NAME",VLOOKUP(Z75,'LibSets constants'!$I$4:$L$1002,3,FALSE),""),"")</f>
        <v>Overland group bosses have a 100% chance to drop head, chest, legs, or weapon.</v>
      </c>
      <c r="AB75" s="43" t="str">
        <f>IF(Z75&lt;&gt;"",IF(Z75&lt;&gt;"LIBSETS_DROP_MECHANIC_MONSTER_NAME",VLOOKUP(Z75,'LibSets constants'!$I$4:$L$1002,4,FALSE),""),"")</f>
        <v>Überland Gruppenbosse haben eine Chance von 100%, Kopf, Brust, Beine oder Waffen fallen zu lassen.</v>
      </c>
      <c r="AC75" s="3" t="str">
        <f>IF(G75&lt;&gt;"LIBSETS_SETTYPE_BATTLEGROUND",IF(G75&lt;&gt;"LIBSETS_SETTYPE_SPECIAL",IF(AD75&lt;&gt;"",VLOOKUP(AD75,'ESO zone constants'!$D$3:$H$4953,5,FALSE),""),""),"")</f>
        <v/>
      </c>
      <c r="AD75" t="str">
        <f>IF(AND(O75&lt;&gt;"",NOT(ISERROR(O75))),"",IF(AND(M75&lt;&gt;"",M75&gt;0,NOT(ISERROR(M75))),VLOOKUP(M75,'ESO dumped WayshrineInfo'!$K$3:$N$9999,4,FALSE),""))</f>
        <v/>
      </c>
      <c r="AE75" s="44" t="s">
        <v>1686</v>
      </c>
      <c r="AF75" s="43" t="str">
        <f>IF(AE75&lt;&gt;"",IF(AE75&lt;&gt;"LIBSETS_DROP_MECHANIC_MONSTER_NAME",VLOOKUP(AE75,'LibSets constants'!$I$4:$L$1002,3,FALSE),""),"")</f>
        <v>Public dungeon bosses have a chance to drop a shoulder, hand, or weapon.</v>
      </c>
      <c r="AG75" s="43" t="str">
        <f>IF(AE75&lt;&gt;"",IF(AE75&lt;&gt;"LIBSETS_DROP_MECHANIC_MONSTER_NAME",VLOOKUP(AE75,'LibSets constants'!$I$4:$L$1002,4,FALSE),""),"")</f>
        <v>Öffentliche Dungeon-Bosse haben die Möglichkeit, eine Schulter, Handschuhe oder eine Waffe fallen zu lassen.</v>
      </c>
      <c r="AH75" s="3" t="str">
        <f>IF(G75&lt;&gt;"LIBSETS_SETTYPE_BATTLEGROUND",IF(G75&lt;&gt;"LIBSETS_SETTYPE_SPECIAL",IF(AI75&lt;&gt;"",VLOOKUP(AI75,'ESO zone constants'!$D$3:$H$4953,5,FALSE),""),""),"")</f>
        <v/>
      </c>
      <c r="AJ75" s="44" t="s">
        <v>1687</v>
      </c>
      <c r="AK75" s="43" t="str">
        <f>IF(AJ75&lt;&gt;"",IF(AJ75&lt;&gt;"LIBSETS_DROP_MECHANIC_MONSTER_NAME",VLOOKUP(AJ75,'LibSets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43" t="str">
        <f>IF(AJ75&lt;&gt;"",IF(AJ75&lt;&gt;"LIBSETS_DROP_MECHANIC_MONSTER_NAME",VLOOKUP(AJ75,'LibSets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constants'!$D$3:$H$4953,5,FALSE),""),""),"")</f>
        <v/>
      </c>
      <c r="AO75" s="44"/>
      <c r="AP75" s="43" t="str">
        <f>IF(AO75&lt;&gt;"",IF(AO75&lt;&gt;"LIBSETS_DROP_MECHANIC_MONSTER_NAME",VLOOKUP(AO75,'LibSets constants'!$I$4:$L$1002,3,FALSE),""),"")</f>
        <v/>
      </c>
      <c r="AQ75" s="43" t="str">
        <f>IF(AO75&lt;&gt;"",IF(AO75&lt;&gt;"LIBSETS_DROP_MECHANIC_MONSTER_NAME",VLOOKUP(AO75,'LibSets constants'!$I$4:$L$1002,4,FALSE),""),"")</f>
        <v/>
      </c>
      <c r="AR75" s="3" t="str">
        <f>IF(G75&lt;&gt;"LIBSETS_SETTYPE_BATTLEGROUND",IF(G75&lt;&gt;"LIBSETS_SETTYPE_SPECIAL",IF(AS75&lt;&gt;"",VLOOKUP(AS75,'ESO zone constants'!$D$3:$H$4953,5,FALSE),""),""),"")</f>
        <v/>
      </c>
      <c r="AT75" s="44"/>
      <c r="AU75" s="43" t="str">
        <f>IF(AT75&lt;&gt;"",IF(AT75&lt;&gt;"LIBSETS_DROP_MECHANIC_MONSTER_NAME",VLOOKUP(AT75,'LibSets constants'!$I$4:$L$1002,3,FALSE),""),"")</f>
        <v/>
      </c>
      <c r="AV75" s="43" t="str">
        <f>IF(AT75&lt;&gt;"",IF(AT75&lt;&gt;"LIBSETS_DROP_MECHANIC_MONSTER_NAME",VLOOKUP(AT75,'LibSets constants'!$I$4:$L$1002,4,FALSE),""),"")</f>
        <v/>
      </c>
      <c r="AW75" s="21" t="str">
        <f t="shared" si="7"/>
        <v>[93] = {wayshrines={-1,-1,-1,}, dlcId=DLC_BASE_GAME</v>
      </c>
      <c r="AX75" s="21" t="str">
        <f t="shared" si="8"/>
        <v>, zoneIds={19}, veteran=false</v>
      </c>
      <c r="AY75" s="21" t="str">
        <f t="shared" si="9"/>
        <v>, setType=LIBSETS_SETTYPE_OVERLAND</v>
      </c>
      <c r="AZ75" s="21" t="str">
        <f t="shared" si="10"/>
        <v>, dropMechanic={LIBSETS_DROP_MECHANIC_OVERLAND_BOSS_DELVE,LIBSETS_DROP_MECHANIC_OVERLAND_WORLDBOSS,LIBSETS_DROP_MECHANIC_OVERLAND_BOSS_PUBLIC_DUNGEON,LIBSETS_DROP_MECHANIC_OVERLAND_CHEST}},</v>
      </c>
      <c r="BA75" s="21" t="str">
        <f t="shared" si="11"/>
        <v xml:space="preserve"> --Storm Knight's Plate / Wut des Sturmritters   [Stormhaven]</v>
      </c>
    </row>
    <row r="76" spans="1:53" x14ac:dyDescent="0.25">
      <c r="A76" s="12">
        <v>94</v>
      </c>
      <c r="B76" t="s">
        <v>877</v>
      </c>
      <c r="C76" t="s">
        <v>878</v>
      </c>
      <c r="D76" s="3">
        <f t="shared" si="6"/>
        <v>94</v>
      </c>
      <c r="G76" s="8" t="s">
        <v>1598</v>
      </c>
      <c r="I76" t="s">
        <v>97</v>
      </c>
      <c r="J76" t="s">
        <v>97</v>
      </c>
      <c r="K76">
        <v>-1</v>
      </c>
      <c r="L76">
        <v>-1</v>
      </c>
      <c r="M76">
        <v>-1</v>
      </c>
      <c r="N76">
        <v>0</v>
      </c>
      <c r="O76" s="66" t="s">
        <v>247</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constants'!$B$4:$C$1002,2,FALSE),"")</f>
        <v>Included in base game</v>
      </c>
      <c r="U76" s="33" t="s">
        <v>1684</v>
      </c>
      <c r="V76" s="43" t="str">
        <f>IF(U76&lt;&gt;"",IF(U76&lt;&gt;"LIBSETS_DROP_MECHANIC_MONSTER_NAME",VLOOKUP(U76,'LibSets constants'!$I$4:$L$1002,3,FALSE),""),"")</f>
        <v>Delve bosses have a chance to drop a waist or feet.</v>
      </c>
      <c r="W76" s="43" t="str">
        <f>IF(U76&lt;&gt;"",IF(U76&lt;&gt;"LIBSETS_DROP_MECHANIC_MONSTER_NAME",VLOOKUP(U76,'LibSets constants'!$I$4:$L$1002,4,FALSE),""),"")</f>
        <v>Bosse in Gewölben haben die Chance, eine Taille oder Füße fallen zu lassen.</v>
      </c>
      <c r="X76" s="3" t="str">
        <f>IF(G76&lt;&gt;"LIBSETS_SETTYPE_BATTLEGROUND",IF(G76&lt;&gt;"LIBSETS_SETTYPE_SPECIAL",IF(Y76&lt;&gt;"",VLOOKUP(Y76,'ESO zone constants'!$D$3:$H$4953,5,FALSE),""),""),"")</f>
        <v/>
      </c>
      <c r="Y76" t="str">
        <f>IF(AND(O76&lt;&gt;"",NOT(ISERROR(O76))),"",IF(AND(L76&lt;&gt;"",L76&gt;0,NOT(ISERROR(L76))),VLOOKUP(L76,'ESO dumped WayshrineInfo'!$K$3:$N$9999,4,FALSE),""))</f>
        <v/>
      </c>
      <c r="Z76" s="44" t="s">
        <v>1685</v>
      </c>
      <c r="AA76" s="43" t="str">
        <f>IF(Z76&lt;&gt;"",IF(Z76&lt;&gt;"LIBSETS_DROP_MECHANIC_MONSTER_NAME",VLOOKUP(Z76,'LibSets constants'!$I$4:$L$1002,3,FALSE),""),"")</f>
        <v>Overland group bosses have a 100% chance to drop head, chest, legs, or weapon.</v>
      </c>
      <c r="AB76" s="43" t="str">
        <f>IF(Z76&lt;&gt;"",IF(Z76&lt;&gt;"LIBSETS_DROP_MECHANIC_MONSTER_NAME",VLOOKUP(Z76,'LibSets constants'!$I$4:$L$1002,4,FALSE),""),"")</f>
        <v>Überland Gruppenbosse haben eine Chance von 100%, Kopf, Brust, Beine oder Waffen fallen zu lassen.</v>
      </c>
      <c r="AC76" s="3" t="str">
        <f>IF(G76&lt;&gt;"LIBSETS_SETTYPE_BATTLEGROUND",IF(G76&lt;&gt;"LIBSETS_SETTYPE_SPECIAL",IF(AD76&lt;&gt;"",VLOOKUP(AD76,'ESO zone constants'!$D$3:$H$4953,5,FALSE),""),""),"")</f>
        <v/>
      </c>
      <c r="AD76" t="str">
        <f>IF(AND(O76&lt;&gt;"",NOT(ISERROR(O76))),"",IF(AND(M76&lt;&gt;"",M76&gt;0,NOT(ISERROR(M76))),VLOOKUP(M76,'ESO dumped WayshrineInfo'!$K$3:$N$9999,4,FALSE),""))</f>
        <v/>
      </c>
      <c r="AE76" s="44" t="s">
        <v>1686</v>
      </c>
      <c r="AF76" s="43" t="str">
        <f>IF(AE76&lt;&gt;"",IF(AE76&lt;&gt;"LIBSETS_DROP_MECHANIC_MONSTER_NAME",VLOOKUP(AE76,'LibSets constants'!$I$4:$L$1002,3,FALSE),""),"")</f>
        <v>Public dungeon bosses have a chance to drop a shoulder, hand, or weapon.</v>
      </c>
      <c r="AG76" s="43" t="str">
        <f>IF(AE76&lt;&gt;"",IF(AE76&lt;&gt;"LIBSETS_DROP_MECHANIC_MONSTER_NAME",VLOOKUP(AE76,'LibSets constants'!$I$4:$L$1002,4,FALSE),""),"")</f>
        <v>Öffentliche Dungeon-Bosse haben die Möglichkeit, eine Schulter, Handschuhe oder eine Waffe fallen zu lassen.</v>
      </c>
      <c r="AH76" s="3" t="str">
        <f>IF(G76&lt;&gt;"LIBSETS_SETTYPE_BATTLEGROUND",IF(G76&lt;&gt;"LIBSETS_SETTYPE_SPECIAL",IF(AI76&lt;&gt;"",VLOOKUP(AI76,'ESO zone constants'!$D$3:$H$4953,5,FALSE),""),""),"")</f>
        <v/>
      </c>
      <c r="AJ76" s="44" t="s">
        <v>1687</v>
      </c>
      <c r="AK76" s="43" t="str">
        <f>IF(AJ76&lt;&gt;"",IF(AJ76&lt;&gt;"LIBSETS_DROP_MECHANIC_MONSTER_NAME",VLOOKUP(AJ76,'LibSets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43" t="str">
        <f>IF(AJ76&lt;&gt;"",IF(AJ76&lt;&gt;"LIBSETS_DROP_MECHANIC_MONSTER_NAME",VLOOKUP(AJ76,'LibSets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constants'!$D$3:$H$4953,5,FALSE),""),""),"")</f>
        <v/>
      </c>
      <c r="AO76" s="44"/>
      <c r="AP76" s="43" t="str">
        <f>IF(AO76&lt;&gt;"",IF(AO76&lt;&gt;"LIBSETS_DROP_MECHANIC_MONSTER_NAME",VLOOKUP(AO76,'LibSets constants'!$I$4:$L$1002,3,FALSE),""),"")</f>
        <v/>
      </c>
      <c r="AQ76" s="43" t="str">
        <f>IF(AO76&lt;&gt;"",IF(AO76&lt;&gt;"LIBSETS_DROP_MECHANIC_MONSTER_NAME",VLOOKUP(AO76,'LibSets constants'!$I$4:$L$1002,4,FALSE),""),"")</f>
        <v/>
      </c>
      <c r="AR76" s="3" t="str">
        <f>IF(G76&lt;&gt;"LIBSETS_SETTYPE_BATTLEGROUND",IF(G76&lt;&gt;"LIBSETS_SETTYPE_SPECIAL",IF(AS76&lt;&gt;"",VLOOKUP(AS76,'ESO zone constants'!$D$3:$H$4953,5,FALSE),""),""),"")</f>
        <v/>
      </c>
      <c r="AT76" s="44"/>
      <c r="AU76" s="43" t="str">
        <f>IF(AT76&lt;&gt;"",IF(AT76&lt;&gt;"LIBSETS_DROP_MECHANIC_MONSTER_NAME",VLOOKUP(AT76,'LibSets constants'!$I$4:$L$1002,3,FALSE),""),"")</f>
        <v/>
      </c>
      <c r="AV76" s="43" t="str">
        <f>IF(AT76&lt;&gt;"",IF(AT76&lt;&gt;"LIBSETS_DROP_MECHANIC_MONSTER_NAME",VLOOKUP(AT76,'LibSets constants'!$I$4:$L$1002,4,FALSE),""),"")</f>
        <v/>
      </c>
      <c r="AW76" s="21" t="str">
        <f t="shared" si="7"/>
        <v>[94] = {wayshrines={-1,-1,-1,}, dlcId=DLC_BASE_GAME</v>
      </c>
      <c r="AX76" s="21" t="str">
        <f t="shared" si="8"/>
        <v>, zoneIds={347}, veteran=false</v>
      </c>
      <c r="AY76" s="21" t="str">
        <f t="shared" si="9"/>
        <v>, setType=LIBSETS_SETTYPE_OVERLAND</v>
      </c>
      <c r="AZ76" s="21" t="str">
        <f t="shared" si="10"/>
        <v>, dropMechanic={LIBSETS_DROP_MECHANIC_OVERLAND_BOSS_DELVE,LIBSETS_DROP_MECHANIC_OVERLAND_WORLDBOSS,LIBSETS_DROP_MECHANIC_OVERLAND_BOSS_PUBLIC_DUNGEON,LIBSETS_DROP_MECHANIC_OVERLAND_CHEST}},</v>
      </c>
      <c r="BA76" s="21" t="str">
        <f t="shared" si="11"/>
        <v xml:space="preserve"> --Meridia's Blessed Armor / Meridias gesegnete Rüstung   [Coldharbour]</v>
      </c>
    </row>
    <row r="77" spans="1:53" x14ac:dyDescent="0.25">
      <c r="A77" s="5">
        <v>95</v>
      </c>
      <c r="B77" t="s">
        <v>879</v>
      </c>
      <c r="C77" t="s">
        <v>880</v>
      </c>
      <c r="D77" s="3">
        <f t="shared" si="6"/>
        <v>95</v>
      </c>
      <c r="G77" s="8" t="s">
        <v>1592</v>
      </c>
      <c r="I77" t="s">
        <v>97</v>
      </c>
      <c r="J77" t="s">
        <v>97</v>
      </c>
      <c r="K77">
        <v>-1</v>
      </c>
      <c r="L77">
        <v>-1</v>
      </c>
      <c r="M77">
        <v>-1</v>
      </c>
      <c r="N77">
        <v>8</v>
      </c>
      <c r="O77" s="66" t="s">
        <v>193</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constants'!$B$4:$C$1002,2,FALSE),"")</f>
        <v>Included in base game</v>
      </c>
      <c r="V77" s="3" t="str">
        <f>IF(U77&lt;&gt;"",IF(U77&lt;&gt;"LIBSETS_DROP_MECHANIC_MONSTER_NAME",VLOOKUP(U77,'LibSets constants'!$I$4:$L$1002,3,FALSE),""),"")</f>
        <v/>
      </c>
      <c r="W77" s="3" t="str">
        <f>IF(U77&lt;&gt;"",IF(U77&lt;&gt;"LIBSETS_DROP_MECHANIC_MONSTER_NAME",VLOOKUP(U77,'LibSets constants'!$I$4:$L$1002,4,FALSE),""),"")</f>
        <v/>
      </c>
      <c r="X77" s="3" t="str">
        <f>IF(G77&lt;&gt;"LIBSETS_SETTYPE_BATTLEGROUND",IF(G77&lt;&gt;"LIBSETS_SETTYPE_SPECIAL",IF(Y77&lt;&gt;"",VLOOKUP(Y77,'ESO zone constants'!$D$3:$H$4953,5,FALSE),""),""),"")</f>
        <v/>
      </c>
      <c r="Y77" t="str">
        <f>IF(AND(O77&lt;&gt;"",NOT(ISERROR(O77))),"",IF(AND(L77&lt;&gt;"",L77&gt;0,NOT(ISERROR(L77))),VLOOKUP(L77,'ESO dumped WayshrineInfo'!$K$3:$N$9999,4,FALSE),""))</f>
        <v/>
      </c>
      <c r="AA77" s="3" t="str">
        <f>IF(Z77&lt;&gt;"",IF(Z77&lt;&gt;"LIBSETS_DROP_MECHANIC_MONSTER_NAME",VLOOKUP(Z77,'LibSets constants'!$I$4:$L$1002,3,FALSE),""),"")</f>
        <v/>
      </c>
      <c r="AB77" s="3" t="str">
        <f>IF(Z77&lt;&gt;"",IF(Z77&lt;&gt;"LIBSETS_DROP_MECHANIC_MONSTER_NAME",VLOOKUP(Z77,'LibSets constants'!$I$4:$L$1002,4,FALSE),""),"")</f>
        <v/>
      </c>
      <c r="AC77" s="3" t="str">
        <f>IF(G77&lt;&gt;"LIBSETS_SETTYPE_BATTLEGROUND",IF(G77&lt;&gt;"LIBSETS_SETTYPE_SPECIAL",IF(AD77&lt;&gt;"",VLOOKUP(AD77,'ESO zone constants'!$D$3:$H$4953,5,FALSE),""),""),"")</f>
        <v/>
      </c>
      <c r="AD77" t="str">
        <f>IF(AND(O77&lt;&gt;"",NOT(ISERROR(O77))),"",IF(AND(M77&lt;&gt;"",M77&gt;0,NOT(ISERROR(M77))),VLOOKUP(M77,'ESO dumped WayshrineInfo'!$K$3:$N$9999,4,FALSE),""))</f>
        <v/>
      </c>
      <c r="AF77" s="3" t="str">
        <f>IF(AE77&lt;&gt;"",IF(AE77&lt;&gt;"LIBSETS_DROP_MECHANIC_MONSTER_NAME",VLOOKUP(AE77,'LibSets constants'!$I$4:$L$1002,3,FALSE),""),"")</f>
        <v/>
      </c>
      <c r="AG77" s="3" t="str">
        <f>IF(AE77&lt;&gt;"",IF(AE77&lt;&gt;"LIBSETS_DROP_MECHANIC_MONSTER_NAME",VLOOKUP(AE77,'LibSets constants'!$I$4:$L$1002,4,FALSE),""),"")</f>
        <v/>
      </c>
      <c r="AH77" s="3" t="str">
        <f>IF(G77&lt;&gt;"LIBSETS_SETTYPE_BATTLEGROUND",IF(G77&lt;&gt;"LIBSETS_SETTYPE_SPECIAL",IF(AI77&lt;&gt;"",VLOOKUP(AI77,'ESO zone constants'!$D$3:$H$4953,5,FALSE),""),""),"")</f>
        <v/>
      </c>
      <c r="AK77" s="3" t="str">
        <f>IF(AJ77&lt;&gt;"",IF(AJ77&lt;&gt;"LIBSETS_DROP_MECHANIC_MONSTER_NAME",VLOOKUP(AJ77,'LibSets constants'!$I$4:$L$1002,3,FALSE),""),"")</f>
        <v/>
      </c>
      <c r="AL77" s="3" t="str">
        <f>IF(AJ77&lt;&gt;"",IF(AJ77&lt;&gt;"LIBSETS_DROP_MECHANIC_MONSTER_NAME",VLOOKUP(AJ77,'LibSets constants'!$I$4:$L$1002,4,FALSE),""),"")</f>
        <v/>
      </c>
      <c r="AM77" s="3" t="str">
        <f>IF(G77&lt;&gt;"LIBSETS_SETTYPE_BATTLEGROUND",IF(G77&lt;&gt;"LIBSETS_SETTYPE_SPECIAL",IF(AN77&lt;&gt;"",VLOOKUP(AN77,'ESO zone constants'!$D$3:$H$4953,5,FALSE),""),""),"")</f>
        <v/>
      </c>
      <c r="AP77" s="3" t="str">
        <f>IF(AO77&lt;&gt;"",IF(AO77&lt;&gt;"LIBSETS_DROP_MECHANIC_MONSTER_NAME",VLOOKUP(AO77,'LibSets constants'!$I$4:$L$1002,3,FALSE),""),"")</f>
        <v/>
      </c>
      <c r="AQ77" s="3" t="str">
        <f>IF(AO77&lt;&gt;"",IF(AO77&lt;&gt;"LIBSETS_DROP_MECHANIC_MONSTER_NAME",VLOOKUP(AO77,'LibSets constants'!$I$4:$L$1002,4,FALSE),""),"")</f>
        <v/>
      </c>
      <c r="AR77" s="3" t="str">
        <f>IF(G77&lt;&gt;"LIBSETS_SETTYPE_BATTLEGROUND",IF(G77&lt;&gt;"LIBSETS_SETTYPE_SPECIAL",IF(AS77&lt;&gt;"",VLOOKUP(AS77,'ESO zone constants'!$D$3:$H$4953,5,FALSE),""),""),"")</f>
        <v/>
      </c>
      <c r="AU77" s="3" t="str">
        <f>IF(AT77&lt;&gt;"",IF(AT77&lt;&gt;"LIBSETS_DROP_MECHANIC_MONSTER_NAME",VLOOKUP(AT77,'LibSets constants'!$I$4:$L$1002,3,FALSE),""),"")</f>
        <v/>
      </c>
      <c r="AV77" s="3" t="str">
        <f>IF(AT77&lt;&gt;"",IF(AT77&lt;&gt;"LIBSETS_DROP_MECHANIC_MONSTER_NAME",VLOOKUP(AT77,'LibSets constants'!$I$4:$L$1002,4,FALSE),""),"")</f>
        <v/>
      </c>
      <c r="AW77" s="21" t="str">
        <f t="shared" si="7"/>
        <v>[95] = {wayshrines={-1,-1,-1,}, traitsNeeded=8, dlcId=DLC_BASE_GAME</v>
      </c>
      <c r="AX77" s="21" t="str">
        <f t="shared" si="8"/>
        <v>, zoneIds={267}, veteran=false</v>
      </c>
      <c r="AY77" s="21" t="str">
        <f t="shared" si="9"/>
        <v>, setType=LIBSETS_SETTYPE_CRAFTED</v>
      </c>
      <c r="AZ77" s="21" t="str">
        <f t="shared" si="10"/>
        <v>},</v>
      </c>
      <c r="BA77" s="21" t="str">
        <f t="shared" si="11"/>
        <v xml:space="preserve"> --Shalidor's Curse / Shalidors Fluch   [Eyevea]</v>
      </c>
    </row>
    <row r="78" spans="1:53" x14ac:dyDescent="0.25">
      <c r="A78" s="12">
        <v>96</v>
      </c>
      <c r="B78" t="s">
        <v>881</v>
      </c>
      <c r="C78" t="s">
        <v>882</v>
      </c>
      <c r="D78" s="3">
        <f t="shared" si="6"/>
        <v>96</v>
      </c>
      <c r="G78" s="8" t="s">
        <v>1595</v>
      </c>
      <c r="I78" t="s">
        <v>97</v>
      </c>
      <c r="J78" t="s">
        <v>97</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constants'!$B$4:$C$1002,2,FALSE),"")</f>
        <v>Included in base game</v>
      </c>
      <c r="V78" s="43" t="str">
        <f>IF(U78&lt;&gt;"",IF(U78&lt;&gt;"LIBSETS_DROP_MECHANIC_MONSTER_NAME",VLOOKUP(U78,'LibSets constants'!$I$4:$L$1002,3,FALSE),""),"")</f>
        <v/>
      </c>
      <c r="W78" s="3" t="str">
        <f>IF(U78&lt;&gt;"",IF(U78&lt;&gt;"LIBSETS_DROP_MECHANIC_MONSTER_NAME",VLOOKUP(U78,'LibSets constants'!$I$4:$L$1002,4,FALSE),""),"")</f>
        <v/>
      </c>
      <c r="X78" s="3" t="str">
        <f>IF(G78&lt;&gt;"LIBSETS_SETTYPE_BATTLEGROUND",IF(G78&lt;&gt;"LIBSETS_SETTYPE_SPECIAL",IF(Y78&lt;&gt;"",VLOOKUP(Y78,'ESO zone constants'!$D$3:$H$4953,5,FALSE),""),""),"")</f>
        <v/>
      </c>
      <c r="Y78" t="str">
        <f>IF(AND(O78&lt;&gt;"",NOT(ISERROR(O78))),"",IF(AND(L78&lt;&gt;"",L78&gt;0,NOT(ISERROR(L78))),VLOOKUP(L78,'ESO dumped WayshrineInfo'!$K$3:$N$9999,4,FALSE),""))</f>
        <v/>
      </c>
      <c r="Z78" s="44"/>
      <c r="AA78" s="43" t="str">
        <f>IF(Z78&lt;&gt;"",IF(Z78&lt;&gt;"LIBSETS_DROP_MECHANIC_MONSTER_NAME",VLOOKUP(Z78,'LibSets constants'!$I$4:$L$1002,3,FALSE),""),"")</f>
        <v/>
      </c>
      <c r="AB78" s="43" t="str">
        <f>IF(Z78&lt;&gt;"",IF(Z78&lt;&gt;"LIBSETS_DROP_MECHANIC_MONSTER_NAME",VLOOKUP(Z78,'LibSets constants'!$I$4:$L$1002,4,FALSE),""),"")</f>
        <v/>
      </c>
      <c r="AC78" s="3" t="str">
        <f>IF(G78&lt;&gt;"LIBSETS_SETTYPE_BATTLEGROUND",IF(G78&lt;&gt;"LIBSETS_SETTYPE_SPECIAL",IF(AD78&lt;&gt;"",VLOOKUP(AD78,'ESO zone constants'!$D$3:$H$4953,5,FALSE),""),""),"")</f>
        <v/>
      </c>
      <c r="AD78" t="str">
        <f>IF(AND(O78&lt;&gt;"",NOT(ISERROR(O78))),"",IF(AND(M78&lt;&gt;"",M78&gt;0,NOT(ISERROR(M78))),VLOOKUP(M78,'ESO dumped WayshrineInfo'!$K$3:$N$9999,4,FALSE),""))</f>
        <v/>
      </c>
      <c r="AE78" s="44"/>
      <c r="AF78" s="43" t="str">
        <f>IF(AE78&lt;&gt;"",IF(AE78&lt;&gt;"LIBSETS_DROP_MECHANIC_MONSTER_NAME",VLOOKUP(AE78,'LibSets constants'!$I$4:$L$1002,3,FALSE),""),"")</f>
        <v/>
      </c>
      <c r="AG78" s="43" t="str">
        <f>IF(AE78&lt;&gt;"",IF(AE78&lt;&gt;"LIBSETS_DROP_MECHANIC_MONSTER_NAME",VLOOKUP(AE78,'LibSets constants'!$I$4:$L$1002,4,FALSE),""),"")</f>
        <v/>
      </c>
      <c r="AH78" s="3" t="str">
        <f>IF(G78&lt;&gt;"LIBSETS_SETTYPE_BATTLEGROUND",IF(G78&lt;&gt;"LIBSETS_SETTYPE_SPECIAL",IF(AI78&lt;&gt;"",VLOOKUP(AI78,'ESO zone constants'!$D$3:$H$4953,5,FALSE),""),""),"")</f>
        <v/>
      </c>
      <c r="AJ78" s="44"/>
      <c r="AK78" s="43" t="str">
        <f>IF(AJ78&lt;&gt;"",IF(AJ78&lt;&gt;"LIBSETS_DROP_MECHANIC_MONSTER_NAME",VLOOKUP(AJ78,'LibSets constants'!$I$4:$L$1002,3,FALSE),""),"")</f>
        <v/>
      </c>
      <c r="AL78" s="43" t="str">
        <f>IF(AJ78&lt;&gt;"",IF(AJ78&lt;&gt;"LIBSETS_DROP_MECHANIC_MONSTER_NAME",VLOOKUP(AJ78,'LibSets constants'!$I$4:$L$1002,4,FALSE),""),"")</f>
        <v/>
      </c>
      <c r="AM78" s="3" t="str">
        <f>IF(G78&lt;&gt;"LIBSETS_SETTYPE_BATTLEGROUND",IF(G78&lt;&gt;"LIBSETS_SETTYPE_SPECIAL",IF(AN78&lt;&gt;"",VLOOKUP(AN78,'ESO zone constants'!$D$3:$H$4953,5,FALSE),""),""),"")</f>
        <v/>
      </c>
      <c r="AO78" s="44"/>
      <c r="AP78" s="43" t="str">
        <f>IF(AO78&lt;&gt;"",IF(AO78&lt;&gt;"LIBSETS_DROP_MECHANIC_MONSTER_NAME",VLOOKUP(AO78,'LibSets constants'!$I$4:$L$1002,3,FALSE),""),"")</f>
        <v/>
      </c>
      <c r="AQ78" s="43" t="str">
        <f>IF(AO78&lt;&gt;"",IF(AO78&lt;&gt;"LIBSETS_DROP_MECHANIC_MONSTER_NAME",VLOOKUP(AO78,'LibSets constants'!$I$4:$L$1002,4,FALSE),""),"")</f>
        <v/>
      </c>
      <c r="AR78" s="3" t="str">
        <f>IF(G78&lt;&gt;"LIBSETS_SETTYPE_BATTLEGROUND",IF(G78&lt;&gt;"LIBSETS_SETTYPE_SPECIAL",IF(AS78&lt;&gt;"",VLOOKUP(AS78,'ESO zone constants'!$D$3:$H$4953,5,FALSE),""),""),"")</f>
        <v/>
      </c>
      <c r="AT78" s="44"/>
      <c r="AU78" s="43" t="str">
        <f>IF(AT78&lt;&gt;"",IF(AT78&lt;&gt;"LIBSETS_DROP_MECHANIC_MONSTER_NAME",VLOOKUP(AT78,'LibSets constants'!$I$4:$L$1002,3,FALSE),""),"")</f>
        <v/>
      </c>
      <c r="AV78" s="43" t="str">
        <f>IF(AT78&lt;&gt;"",IF(AT78&lt;&gt;"LIBSETS_DROP_MECHANIC_MONSTER_NAME",VLOOKUP(AT78,'LibSets constants'!$I$4:$L$1002,4,FALSE),""),"")</f>
        <v/>
      </c>
      <c r="AW78" s="21" t="str">
        <f t="shared" si="7"/>
        <v>[96] = {wayshrines={198,198,198,}, dlcId=DLC_BASE_GAME</v>
      </c>
      <c r="AX78" s="21" t="str">
        <f t="shared" si="8"/>
        <v>, zoneIds={63}, veteran=false</v>
      </c>
      <c r="AY78" s="21" t="str">
        <f t="shared" si="9"/>
        <v>, setType=LIBSETS_SETTYPE_DUNGEON</v>
      </c>
      <c r="AZ78" s="21" t="str">
        <f t="shared" si="10"/>
        <v>},</v>
      </c>
      <c r="BA78" s="21" t="str">
        <f t="shared" si="11"/>
        <v xml:space="preserve"> --Armor of Truth / Rüstung der Wahrheit   [Darkshade Caverns I]</v>
      </c>
    </row>
    <row r="79" spans="1:53" x14ac:dyDescent="0.25">
      <c r="A79" s="12">
        <v>97</v>
      </c>
      <c r="B79" t="s">
        <v>883</v>
      </c>
      <c r="C79" t="s">
        <v>884</v>
      </c>
      <c r="D79" s="3">
        <f t="shared" si="6"/>
        <v>97</v>
      </c>
      <c r="F79" t="s">
        <v>1543</v>
      </c>
      <c r="G79" s="8" t="s">
        <v>1593</v>
      </c>
      <c r="I79" t="s">
        <v>97</v>
      </c>
      <c r="J79" t="s">
        <v>97</v>
      </c>
      <c r="K79">
        <v>-1</v>
      </c>
      <c r="L79">
        <v>-1</v>
      </c>
      <c r="M79">
        <v>-1</v>
      </c>
      <c r="N79">
        <v>0</v>
      </c>
      <c r="O79" s="66" t="s">
        <v>131</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constants'!$B$4:$C$1002,2,FALSE),"")</f>
        <v>Included in base game</v>
      </c>
      <c r="U79" s="33" t="s">
        <v>1665</v>
      </c>
      <c r="V79" s="43" t="str">
        <f>IF(U79&lt;&gt;"",IF(U79&lt;&gt;"LIBSETS_DROP_MECHANIC_MONSTER_NAME",VLOOKUP(U79,'LibSets constants'!$I$4:$L$1002,3,FALSE),""),"")</f>
        <v>Rewards for the worthy (Cyrodiil/Battleground mail)</v>
      </c>
      <c r="W79" s="3" t="str">
        <f>IF(U79&lt;&gt;"",IF(U79&lt;&gt;"LIBSETS_DROP_MECHANIC_MONSTER_NAME",VLOOKUP(U79,'LibSets constants'!$I$4:$L$1002,4,FALSE),""),"")</f>
        <v>Gerechter Lohn (Cyrodiil/Schlachtfeld Mail)</v>
      </c>
      <c r="X79" s="3" t="str">
        <f>IF(G79&lt;&gt;"LIBSETS_SETTYPE_BATTLEGROUND",IF(G79&lt;&gt;"LIBSETS_SETTYPE_SPECIAL",IF(Y79&lt;&gt;"",VLOOKUP(Y79,'ESO zone constants'!$D$3:$H$4953,5,FALSE),""),""),"")</f>
        <v/>
      </c>
      <c r="Y79" t="str">
        <f>IF(AND(O79&lt;&gt;"",NOT(ISERROR(O79))),"",IF(AND(L79&lt;&gt;"",L79&gt;0,NOT(ISERROR(L79))),VLOOKUP(L79,'ESO dumped WayshrineInfo'!$K$3:$N$9999,4,FALSE),""))</f>
        <v/>
      </c>
      <c r="Z79" s="44" t="s">
        <v>1655</v>
      </c>
      <c r="AA79" s="43" t="str">
        <f>IF(Z79&lt;&gt;"",IF(Z79&lt;&gt;"LIBSETS_DROP_MECHANIC_MONSTER_NAME",VLOOKUP(Z79,'LibSets constants'!$I$4:$L$1002,3,FALSE),""),"")</f>
        <v>City Erntefurt (quartermaster)</v>
      </c>
      <c r="AB79" s="43" t="str">
        <f>IF(Z79&lt;&gt;"",IF(Z79&lt;&gt;"LIBSETS_DROP_MECHANIC_MONSTER_NAME",VLOOKUP(Z79,'LibSets constants'!$I$4:$L$1002,4,FALSE),""),"")</f>
        <v>Stadt Erntefurt (Quartiermeister)</v>
      </c>
      <c r="AC79" s="3" t="str">
        <f>IF(G79&lt;&gt;"LIBSETS_SETTYPE_BATTLEGROUND",IF(G79&lt;&gt;"LIBSETS_SETTYPE_SPECIAL",IF(AD79&lt;&gt;"",VLOOKUP(AD79,'ESO zone constants'!$D$3:$H$4953,5,FALSE),""),""),"")</f>
        <v/>
      </c>
      <c r="AD79" t="str">
        <f>IF(AND(O79&lt;&gt;"",NOT(ISERROR(O79))),"",IF(AND(M79&lt;&gt;"",M79&gt;0,NOT(ISERROR(M79))),VLOOKUP(M79,'ESO dumped WayshrineInfo'!$K$3:$N$9999,4,FALSE),""))</f>
        <v/>
      </c>
      <c r="AE79" s="44"/>
      <c r="AF79" s="43" t="str">
        <f>IF(AE79&lt;&gt;"",IF(AE79&lt;&gt;"LIBSETS_DROP_MECHANIC_MONSTER_NAME",VLOOKUP(AE79,'LibSets constants'!$I$4:$L$1002,3,FALSE),""),"")</f>
        <v/>
      </c>
      <c r="AG79" s="43" t="str">
        <f>IF(AE79&lt;&gt;"",IF(AE79&lt;&gt;"LIBSETS_DROP_MECHANIC_MONSTER_NAME",VLOOKUP(AE79,'LibSets constants'!$I$4:$L$1002,4,FALSE),""),"")</f>
        <v/>
      </c>
      <c r="AH79" s="3" t="str">
        <f>IF(G79&lt;&gt;"LIBSETS_SETTYPE_BATTLEGROUND",IF(G79&lt;&gt;"LIBSETS_SETTYPE_SPECIAL",IF(AI79&lt;&gt;"",VLOOKUP(AI79,'ESO zone constants'!$D$3:$H$4953,5,FALSE),""),""),"")</f>
        <v/>
      </c>
      <c r="AJ79" s="44"/>
      <c r="AK79" s="43" t="str">
        <f>IF(AJ79&lt;&gt;"",IF(AJ79&lt;&gt;"LIBSETS_DROP_MECHANIC_MONSTER_NAME",VLOOKUP(AJ79,'LibSets constants'!$I$4:$L$1002,3,FALSE),""),"")</f>
        <v/>
      </c>
      <c r="AL79" s="43" t="str">
        <f>IF(AJ79&lt;&gt;"",IF(AJ79&lt;&gt;"LIBSETS_DROP_MECHANIC_MONSTER_NAME",VLOOKUP(AJ79,'LibSets constants'!$I$4:$L$1002,4,FALSE),""),"")</f>
        <v/>
      </c>
      <c r="AM79" s="3" t="str">
        <f>IF(G79&lt;&gt;"LIBSETS_SETTYPE_BATTLEGROUND",IF(G79&lt;&gt;"LIBSETS_SETTYPE_SPECIAL",IF(AN79&lt;&gt;"",VLOOKUP(AN79,'ESO zone constants'!$D$3:$H$4953,5,FALSE),""),""),"")</f>
        <v/>
      </c>
      <c r="AO79" s="44"/>
      <c r="AP79" s="43" t="str">
        <f>IF(AO79&lt;&gt;"",IF(AO79&lt;&gt;"LIBSETS_DROP_MECHANIC_MONSTER_NAME",VLOOKUP(AO79,'LibSets constants'!$I$4:$L$1002,3,FALSE),""),"")</f>
        <v/>
      </c>
      <c r="AQ79" s="43" t="str">
        <f>IF(AO79&lt;&gt;"",IF(AO79&lt;&gt;"LIBSETS_DROP_MECHANIC_MONSTER_NAME",VLOOKUP(AO79,'LibSets constants'!$I$4:$L$1002,4,FALSE),""),"")</f>
        <v/>
      </c>
      <c r="AR79" s="3" t="str">
        <f>IF(G79&lt;&gt;"LIBSETS_SETTYPE_BATTLEGROUND",IF(G79&lt;&gt;"LIBSETS_SETTYPE_SPECIAL",IF(AS79&lt;&gt;"",VLOOKUP(AS79,'ESO zone constants'!$D$3:$H$4953,5,FALSE),""),""),"")</f>
        <v/>
      </c>
      <c r="AT79" s="44"/>
      <c r="AU79" s="43" t="str">
        <f>IF(AT79&lt;&gt;"",IF(AT79&lt;&gt;"LIBSETS_DROP_MECHANIC_MONSTER_NAME",VLOOKUP(AT79,'LibSets constants'!$I$4:$L$1002,3,FALSE),""),"")</f>
        <v/>
      </c>
      <c r="AV79" s="43" t="str">
        <f>IF(AT79&lt;&gt;"",IF(AT79&lt;&gt;"LIBSETS_DROP_MECHANIC_MONSTER_NAME",VLOOKUP(AT79,'LibSets constants'!$I$4:$L$1002,4,FALSE),""),"")</f>
        <v/>
      </c>
      <c r="AW79" s="21" t="str">
        <f t="shared" si="7"/>
        <v>[97] = {wayshrines={-1,-1,-1,}, dlcId=DLC_BASE_GAME</v>
      </c>
      <c r="AX79" s="21" t="str">
        <f t="shared" si="8"/>
        <v>, zoneIds={181}, veteran=false</v>
      </c>
      <c r="AY79" s="21" t="str">
        <f t="shared" si="9"/>
        <v>, setType=LIBSETS_SETTYPE_CYRODIIL</v>
      </c>
      <c r="AZ79" s="21" t="str">
        <f t="shared" si="10"/>
        <v>, dropMechanic={LIBSETS_DROP_MECHANIC_MAIL_PVP_REWARDS_FOR_THE_WORTHY,LIBSETS_DROP_MECHANIC_CITY_CYRODIIL_ERNTEFURT}},</v>
      </c>
      <c r="BA79" s="21" t="str">
        <f t="shared" si="11"/>
        <v xml:space="preserve"> --The Arch-Mage / Erzmagier   [Cyrodiil]</v>
      </c>
    </row>
    <row r="80" spans="1:53" x14ac:dyDescent="0.25">
      <c r="A80" s="12">
        <v>98</v>
      </c>
      <c r="B80" t="s">
        <v>885</v>
      </c>
      <c r="C80" t="s">
        <v>886</v>
      </c>
      <c r="D80" s="3">
        <f t="shared" si="6"/>
        <v>98</v>
      </c>
      <c r="G80" s="8" t="s">
        <v>1598</v>
      </c>
      <c r="I80" t="s">
        <v>97</v>
      </c>
      <c r="J80" t="s">
        <v>97</v>
      </c>
      <c r="K80">
        <v>-1</v>
      </c>
      <c r="L80">
        <v>-1</v>
      </c>
      <c r="M80">
        <v>-1</v>
      </c>
      <c r="N80">
        <v>0</v>
      </c>
      <c r="O80" s="66" t="s">
        <v>111</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constants'!$B$4:$C$1002,2,FALSE),"")</f>
        <v>Included in base game</v>
      </c>
      <c r="U80" s="33" t="s">
        <v>1684</v>
      </c>
      <c r="V80" s="43" t="str">
        <f>IF(U80&lt;&gt;"",IF(U80&lt;&gt;"LIBSETS_DROP_MECHANIC_MONSTER_NAME",VLOOKUP(U80,'LibSets constants'!$I$4:$L$1002,3,FALSE),""),"")</f>
        <v>Delve bosses have a chance to drop a waist or feet.</v>
      </c>
      <c r="W80" s="43" t="str">
        <f>IF(U80&lt;&gt;"",IF(U80&lt;&gt;"LIBSETS_DROP_MECHANIC_MONSTER_NAME",VLOOKUP(U80,'LibSets constants'!$I$4:$L$1002,4,FALSE),""),"")</f>
        <v>Bosse in Gewölben haben die Chance, eine Taille oder Füße fallen zu lassen.</v>
      </c>
      <c r="X80" s="3" t="str">
        <f>IF(G80&lt;&gt;"LIBSETS_SETTYPE_BATTLEGROUND",IF(G80&lt;&gt;"LIBSETS_SETTYPE_SPECIAL",IF(Y80&lt;&gt;"",VLOOKUP(Y80,'ESO zone constants'!$D$3:$H$4953,5,FALSE),""),""),"")</f>
        <v/>
      </c>
      <c r="Y80" t="str">
        <f>IF(AND(O80&lt;&gt;"",NOT(ISERROR(O80))),"",IF(AND(L80&lt;&gt;"",L80&gt;0,NOT(ISERROR(L80))),VLOOKUP(L80,'ESO dumped WayshrineInfo'!$K$3:$N$9999,4,FALSE),""))</f>
        <v/>
      </c>
      <c r="Z80" s="44" t="s">
        <v>1685</v>
      </c>
      <c r="AA80" s="43" t="str">
        <f>IF(Z80&lt;&gt;"",IF(Z80&lt;&gt;"LIBSETS_DROP_MECHANIC_MONSTER_NAME",VLOOKUP(Z80,'LibSets constants'!$I$4:$L$1002,3,FALSE),""),"")</f>
        <v>Overland group bosses have a 100% chance to drop head, chest, legs, or weapon.</v>
      </c>
      <c r="AB80" s="43" t="str">
        <f>IF(Z80&lt;&gt;"",IF(Z80&lt;&gt;"LIBSETS_DROP_MECHANIC_MONSTER_NAME",VLOOKUP(Z80,'LibSets constants'!$I$4:$L$1002,4,FALSE),""),"")</f>
        <v>Überland Gruppenbosse haben eine Chance von 100%, Kopf, Brust, Beine oder Waffen fallen zu lassen.</v>
      </c>
      <c r="AC80" s="3" t="str">
        <f>IF(G80&lt;&gt;"LIBSETS_SETTYPE_BATTLEGROUND",IF(G80&lt;&gt;"LIBSETS_SETTYPE_SPECIAL",IF(AD80&lt;&gt;"",VLOOKUP(AD80,'ESO zone constants'!$D$3:$H$4953,5,FALSE),""),""),"")</f>
        <v/>
      </c>
      <c r="AD80" t="str">
        <f>IF(AND(O80&lt;&gt;"",NOT(ISERROR(O80))),"",IF(AND(M80&lt;&gt;"",M80&gt;0,NOT(ISERROR(M80))),VLOOKUP(M80,'ESO dumped WayshrineInfo'!$K$3:$N$9999,4,FALSE),""))</f>
        <v/>
      </c>
      <c r="AE80" s="44" t="s">
        <v>1686</v>
      </c>
      <c r="AF80" s="43" t="str">
        <f>IF(AE80&lt;&gt;"",IF(AE80&lt;&gt;"LIBSETS_DROP_MECHANIC_MONSTER_NAME",VLOOKUP(AE80,'LibSets constants'!$I$4:$L$1002,3,FALSE),""),"")</f>
        <v>Public dungeon bosses have a chance to drop a shoulder, hand, or weapon.</v>
      </c>
      <c r="AG80" s="43" t="str">
        <f>IF(AE80&lt;&gt;"",IF(AE80&lt;&gt;"LIBSETS_DROP_MECHANIC_MONSTER_NAME",VLOOKUP(AE80,'LibSets constants'!$I$4:$L$1002,4,FALSE),""),"")</f>
        <v>Öffentliche Dungeon-Bosse haben die Möglichkeit, eine Schulter, Handschuhe oder eine Waffe fallen zu lassen.</v>
      </c>
      <c r="AH80" s="3" t="str">
        <f>IF(G80&lt;&gt;"LIBSETS_SETTYPE_BATTLEGROUND",IF(G80&lt;&gt;"LIBSETS_SETTYPE_SPECIAL",IF(AI80&lt;&gt;"",VLOOKUP(AI80,'ESO zone constants'!$D$3:$H$4953,5,FALSE),""),""),"")</f>
        <v/>
      </c>
      <c r="AJ80" s="44" t="s">
        <v>1687</v>
      </c>
      <c r="AK80" s="43" t="str">
        <f>IF(AJ80&lt;&gt;"",IF(AJ80&lt;&gt;"LIBSETS_DROP_MECHANIC_MONSTER_NAME",VLOOKUP(AJ80,'LibSets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3" t="str">
        <f>IF(AJ80&lt;&gt;"",IF(AJ80&lt;&gt;"LIBSETS_DROP_MECHANIC_MONSTER_NAME",VLOOKUP(AJ80,'LibSets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constants'!$D$3:$H$4953,5,FALSE),""),""),"")</f>
        <v/>
      </c>
      <c r="AO80" s="44"/>
      <c r="AP80" s="43" t="str">
        <f>IF(AO80&lt;&gt;"",IF(AO80&lt;&gt;"LIBSETS_DROP_MECHANIC_MONSTER_NAME",VLOOKUP(AO80,'LibSets constants'!$I$4:$L$1002,3,FALSE),""),"")</f>
        <v/>
      </c>
      <c r="AQ80" s="43" t="str">
        <f>IF(AO80&lt;&gt;"",IF(AO80&lt;&gt;"LIBSETS_DROP_MECHANIC_MONSTER_NAME",VLOOKUP(AO80,'LibSets constants'!$I$4:$L$1002,4,FALSE),""),"")</f>
        <v/>
      </c>
      <c r="AR80" s="3" t="str">
        <f>IF(G80&lt;&gt;"LIBSETS_SETTYPE_BATTLEGROUND",IF(G80&lt;&gt;"LIBSETS_SETTYPE_SPECIAL",IF(AS80&lt;&gt;"",VLOOKUP(AS80,'ESO zone constants'!$D$3:$H$4953,5,FALSE),""),""),"")</f>
        <v/>
      </c>
      <c r="AT80" s="44"/>
      <c r="AU80" s="43" t="str">
        <f>IF(AT80&lt;&gt;"",IF(AT80&lt;&gt;"LIBSETS_DROP_MECHANIC_MONSTER_NAME",VLOOKUP(AT80,'LibSets constants'!$I$4:$L$1002,3,FALSE),""),"")</f>
        <v/>
      </c>
      <c r="AV80" s="43" t="str">
        <f>IF(AT80&lt;&gt;"",IF(AT80&lt;&gt;"LIBSETS_DROP_MECHANIC_MONSTER_NAME",VLOOKUP(AT80,'LibSets constants'!$I$4:$L$1002,4,FALSE),""),"")</f>
        <v/>
      </c>
      <c r="AW80" s="21" t="str">
        <f t="shared" si="7"/>
        <v>[98] = {wayshrines={-1,-1,-1,}, dlcId=DLC_BASE_GAME</v>
      </c>
      <c r="AX80" s="21" t="str">
        <f t="shared" si="8"/>
        <v>, zoneIds={20}, veteran=false</v>
      </c>
      <c r="AY80" s="21" t="str">
        <f t="shared" si="9"/>
        <v>, setType=LIBSETS_SETTYPE_OVERLAND</v>
      </c>
      <c r="AZ80" s="21" t="str">
        <f t="shared" si="10"/>
        <v>, dropMechanic={LIBSETS_DROP_MECHANIC_OVERLAND_BOSS_DELVE,LIBSETS_DROP_MECHANIC_OVERLAND_WORLDBOSS,LIBSETS_DROP_MECHANIC_OVERLAND_BOSS_PUBLIC_DUNGEON,LIBSETS_DROP_MECHANIC_OVERLAND_CHEST}},</v>
      </c>
      <c r="BA80" s="21" t="str">
        <f t="shared" si="11"/>
        <v xml:space="preserve"> --Necropotence / Nekropotenz   [Rivenspire]</v>
      </c>
    </row>
    <row r="81" spans="1:53" x14ac:dyDescent="0.25">
      <c r="A81" s="12">
        <v>99</v>
      </c>
      <c r="B81" t="s">
        <v>887</v>
      </c>
      <c r="C81" t="s">
        <v>888</v>
      </c>
      <c r="D81" s="3">
        <f t="shared" si="6"/>
        <v>99</v>
      </c>
      <c r="G81" s="8" t="s">
        <v>1598</v>
      </c>
      <c r="I81" t="s">
        <v>97</v>
      </c>
      <c r="J81" t="s">
        <v>97</v>
      </c>
      <c r="K81">
        <v>-1</v>
      </c>
      <c r="L81">
        <v>-1</v>
      </c>
      <c r="M81">
        <v>-1</v>
      </c>
      <c r="N81">
        <v>0</v>
      </c>
      <c r="O81" s="66" t="s">
        <v>114</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constants'!$B$4:$C$1002,2,FALSE),"")</f>
        <v>Included in base game</v>
      </c>
      <c r="U81" s="33" t="s">
        <v>1684</v>
      </c>
      <c r="V81" s="43" t="str">
        <f>IF(U81&lt;&gt;"",IF(U81&lt;&gt;"LIBSETS_DROP_MECHANIC_MONSTER_NAME",VLOOKUP(U81,'LibSets constants'!$I$4:$L$1002,3,FALSE),""),"")</f>
        <v>Delve bosses have a chance to drop a waist or feet.</v>
      </c>
      <c r="W81" s="43" t="str">
        <f>IF(U81&lt;&gt;"",IF(U81&lt;&gt;"LIBSETS_DROP_MECHANIC_MONSTER_NAME",VLOOKUP(U81,'LibSets constants'!$I$4:$L$1002,4,FALSE),""),"")</f>
        <v>Bosse in Gewölben haben die Chance, eine Taille oder Füße fallen zu lassen.</v>
      </c>
      <c r="X81" s="3" t="str">
        <f>IF(G81&lt;&gt;"LIBSETS_SETTYPE_BATTLEGROUND",IF(G81&lt;&gt;"LIBSETS_SETTYPE_SPECIAL",IF(Y81&lt;&gt;"",VLOOKUP(Y81,'ESO zone constants'!$D$3:$H$4953,5,FALSE),""),""),"")</f>
        <v/>
      </c>
      <c r="Y81" t="str">
        <f>IF(AND(O81&lt;&gt;"",NOT(ISERROR(O81))),"",IF(AND(L81&lt;&gt;"",L81&gt;0,NOT(ISERROR(L81))),VLOOKUP(L81,'ESO dumped WayshrineInfo'!$K$3:$N$9999,4,FALSE),""))</f>
        <v/>
      </c>
      <c r="Z81" s="44" t="s">
        <v>1685</v>
      </c>
      <c r="AA81" s="43" t="str">
        <f>IF(Z81&lt;&gt;"",IF(Z81&lt;&gt;"LIBSETS_DROP_MECHANIC_MONSTER_NAME",VLOOKUP(Z81,'LibSets constants'!$I$4:$L$1002,3,FALSE),""),"")</f>
        <v>Overland group bosses have a 100% chance to drop head, chest, legs, or weapon.</v>
      </c>
      <c r="AB81" s="43" t="str">
        <f>IF(Z81&lt;&gt;"",IF(Z81&lt;&gt;"LIBSETS_DROP_MECHANIC_MONSTER_NAME",VLOOKUP(Z81,'LibSets constants'!$I$4:$L$1002,4,FALSE),""),"")</f>
        <v>Überland Gruppenbosse haben eine Chance von 100%, Kopf, Brust, Beine oder Waffen fallen zu lassen.</v>
      </c>
      <c r="AC81" s="3" t="str">
        <f>IF(G81&lt;&gt;"LIBSETS_SETTYPE_BATTLEGROUND",IF(G81&lt;&gt;"LIBSETS_SETTYPE_SPECIAL",IF(AD81&lt;&gt;"",VLOOKUP(AD81,'ESO zone constants'!$D$3:$H$4953,5,FALSE),""),""),"")</f>
        <v/>
      </c>
      <c r="AD81" t="str">
        <f>IF(AND(O81&lt;&gt;"",NOT(ISERROR(O81))),"",IF(AND(M81&lt;&gt;"",M81&gt;0,NOT(ISERROR(M81))),VLOOKUP(M81,'ESO dumped WayshrineInfo'!$K$3:$N$9999,4,FALSE),""))</f>
        <v/>
      </c>
      <c r="AE81" s="44" t="s">
        <v>1686</v>
      </c>
      <c r="AF81" s="43" t="str">
        <f>IF(AE81&lt;&gt;"",IF(AE81&lt;&gt;"LIBSETS_DROP_MECHANIC_MONSTER_NAME",VLOOKUP(AE81,'LibSets constants'!$I$4:$L$1002,3,FALSE),""),"")</f>
        <v>Public dungeon bosses have a chance to drop a shoulder, hand, or weapon.</v>
      </c>
      <c r="AG81" s="43" t="str">
        <f>IF(AE81&lt;&gt;"",IF(AE81&lt;&gt;"LIBSETS_DROP_MECHANIC_MONSTER_NAME",VLOOKUP(AE81,'LibSets constants'!$I$4:$L$1002,4,FALSE),""),"")</f>
        <v>Öffentliche Dungeon-Bosse haben die Möglichkeit, eine Schulter, Handschuhe oder eine Waffe fallen zu lassen.</v>
      </c>
      <c r="AH81" s="3" t="str">
        <f>IF(G81&lt;&gt;"LIBSETS_SETTYPE_BATTLEGROUND",IF(G81&lt;&gt;"LIBSETS_SETTYPE_SPECIAL",IF(AI81&lt;&gt;"",VLOOKUP(AI81,'ESO zone constants'!$D$3:$H$4953,5,FALSE),""),""),"")</f>
        <v/>
      </c>
      <c r="AJ81" s="44" t="s">
        <v>1687</v>
      </c>
      <c r="AK81" s="43" t="str">
        <f>IF(AJ81&lt;&gt;"",IF(AJ81&lt;&gt;"LIBSETS_DROP_MECHANIC_MONSTER_NAME",VLOOKUP(AJ81,'LibSets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43" t="str">
        <f>IF(AJ81&lt;&gt;"",IF(AJ81&lt;&gt;"LIBSETS_DROP_MECHANIC_MONSTER_NAME",VLOOKUP(AJ81,'LibSets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constants'!$D$3:$H$4953,5,FALSE),""),""),"")</f>
        <v/>
      </c>
      <c r="AO81" s="44"/>
      <c r="AP81" s="43" t="str">
        <f>IF(AO81&lt;&gt;"",IF(AO81&lt;&gt;"LIBSETS_DROP_MECHANIC_MONSTER_NAME",VLOOKUP(AO81,'LibSets constants'!$I$4:$L$1002,3,FALSE),""),"")</f>
        <v/>
      </c>
      <c r="AQ81" s="43" t="str">
        <f>IF(AO81&lt;&gt;"",IF(AO81&lt;&gt;"LIBSETS_DROP_MECHANIC_MONSTER_NAME",VLOOKUP(AO81,'LibSets constants'!$I$4:$L$1002,4,FALSE),""),"")</f>
        <v/>
      </c>
      <c r="AR81" s="3" t="str">
        <f>IF(G81&lt;&gt;"LIBSETS_SETTYPE_BATTLEGROUND",IF(G81&lt;&gt;"LIBSETS_SETTYPE_SPECIAL",IF(AS81&lt;&gt;"",VLOOKUP(AS81,'ESO zone constants'!$D$3:$H$4953,5,FALSE),""),""),"")</f>
        <v/>
      </c>
      <c r="AT81" s="44"/>
      <c r="AU81" s="43" t="str">
        <f>IF(AT81&lt;&gt;"",IF(AT81&lt;&gt;"LIBSETS_DROP_MECHANIC_MONSTER_NAME",VLOOKUP(AT81,'LibSets constants'!$I$4:$L$1002,3,FALSE),""),"")</f>
        <v/>
      </c>
      <c r="AV81" s="43" t="str">
        <f>IF(AT81&lt;&gt;"",IF(AT81&lt;&gt;"LIBSETS_DROP_MECHANIC_MONSTER_NAME",VLOOKUP(AT81,'LibSets constants'!$I$4:$L$1002,4,FALSE),""),"")</f>
        <v/>
      </c>
      <c r="AW81" s="21" t="str">
        <f t="shared" si="7"/>
        <v>[99] = {wayshrines={-1,-1,-1,}, dlcId=DLC_BASE_GAME</v>
      </c>
      <c r="AX81" s="21" t="str">
        <f t="shared" si="8"/>
        <v>, zoneIds={58}, veteran=false</v>
      </c>
      <c r="AY81" s="21" t="str">
        <f t="shared" si="9"/>
        <v>, setType=LIBSETS_SETTYPE_OVERLAND</v>
      </c>
      <c r="AZ81" s="21" t="str">
        <f t="shared" si="10"/>
        <v>, dropMechanic={LIBSETS_DROP_MECHANIC_OVERLAND_BOSS_DELVE,LIBSETS_DROP_MECHANIC_OVERLAND_WORLDBOSS,LIBSETS_DROP_MECHANIC_OVERLAND_BOSS_PUBLIC_DUNGEON,LIBSETS_DROP_MECHANIC_OVERLAND_CHEST}},</v>
      </c>
      <c r="BA81" s="21" t="str">
        <f t="shared" si="11"/>
        <v xml:space="preserve"> --Salvation / Erlösung   [Malabal Tor]</v>
      </c>
    </row>
    <row r="82" spans="1:53" x14ac:dyDescent="0.25">
      <c r="A82" s="12">
        <v>100</v>
      </c>
      <c r="B82" t="s">
        <v>889</v>
      </c>
      <c r="C82" t="s">
        <v>890</v>
      </c>
      <c r="D82" s="3">
        <f t="shared" si="6"/>
        <v>100</v>
      </c>
      <c r="G82" s="8" t="s">
        <v>1593</v>
      </c>
      <c r="I82" t="s">
        <v>97</v>
      </c>
      <c r="J82" t="s">
        <v>97</v>
      </c>
      <c r="K82">
        <v>-1</v>
      </c>
      <c r="L82">
        <v>-1</v>
      </c>
      <c r="M82">
        <v>-1</v>
      </c>
      <c r="N82">
        <v>0</v>
      </c>
      <c r="O82" s="66" t="s">
        <v>131</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constants'!$B$4:$C$1002,2,FALSE),"")</f>
        <v>Included in base game</v>
      </c>
      <c r="U82" s="33" t="s">
        <v>1665</v>
      </c>
      <c r="V82" s="3" t="str">
        <f>IF(U82&lt;&gt;"",IF(U82&lt;&gt;"LIBSETS_DROP_MECHANIC_MONSTER_NAME",VLOOKUP(U82,'LibSets constants'!$I$4:$L$1002,3,FALSE),""),"")</f>
        <v>Rewards for the worthy (Cyrodiil/Battleground mail)</v>
      </c>
      <c r="W82" s="3" t="str">
        <f>IF(U82&lt;&gt;"",IF(U82&lt;&gt;"LIBSETS_DROP_MECHANIC_MONSTER_NAME",VLOOKUP(U82,'LibSets constants'!$I$4:$L$1002,4,FALSE),""),"")</f>
        <v>Gerechter Lohn (Cyrodiil/Schlachtfeld Mail)</v>
      </c>
      <c r="X82" s="3" t="str">
        <f>IF(G82&lt;&gt;"LIBSETS_SETTYPE_BATTLEGROUND",IF(G82&lt;&gt;"LIBSETS_SETTYPE_SPECIAL",IF(Y82&lt;&gt;"",VLOOKUP(Y82,'ESO zone constants'!$D$3:$H$4953,5,FALSE),""),""),"")</f>
        <v/>
      </c>
      <c r="Y82" t="str">
        <f>IF(AND(O82&lt;&gt;"",NOT(ISERROR(O82))),"",IF(AND(L82&lt;&gt;"",L82&gt;0,NOT(ISERROR(L82))),VLOOKUP(L82,'ESO dumped WayshrineInfo'!$K$3:$N$9999,4,FALSE),""))</f>
        <v/>
      </c>
      <c r="Z82" s="33" t="s">
        <v>1656</v>
      </c>
      <c r="AA82" s="3" t="str">
        <f>IF(Z82&lt;&gt;"",IF(Z82&lt;&gt;"LIBSETS_DROP_MECHANIC_MONSTER_NAME",VLOOKUP(Z82,'LibSets constants'!$I$4:$L$1002,3,FALSE),""),"")</f>
        <v>City Bruma (quartermaster)</v>
      </c>
      <c r="AB82" s="3" t="str">
        <f>IF(Z82&lt;&gt;"",IF(Z82&lt;&gt;"LIBSETS_DROP_MECHANIC_MONSTER_NAME",VLOOKUP(Z82,'LibSets constants'!$I$4:$L$1002,4,FALSE),""),"")</f>
        <v>Stadt Bruma (Quartiermeister)</v>
      </c>
      <c r="AC82" s="3" t="str">
        <f>IF(G82&lt;&gt;"LIBSETS_SETTYPE_BATTLEGROUND",IF(G82&lt;&gt;"LIBSETS_SETTYPE_SPECIAL",IF(AD82&lt;&gt;"",VLOOKUP(AD82,'ESO zone constants'!$D$3:$H$4953,5,FALSE),""),""),"")</f>
        <v/>
      </c>
      <c r="AD82" t="str">
        <f>IF(AND(O82&lt;&gt;"",NOT(ISERROR(O82))),"",IF(AND(M82&lt;&gt;"",M82&gt;0,NOT(ISERROR(M82))),VLOOKUP(M82,'ESO dumped WayshrineInfo'!$K$3:$N$9999,4,FALSE),""))</f>
        <v/>
      </c>
      <c r="AF82" s="3" t="str">
        <f>IF(AE82&lt;&gt;"",IF(AE82&lt;&gt;"LIBSETS_DROP_MECHANIC_MONSTER_NAME",VLOOKUP(AE82,'LibSets constants'!$I$4:$L$1002,3,FALSE),""),"")</f>
        <v/>
      </c>
      <c r="AG82" s="3" t="str">
        <f>IF(AE82&lt;&gt;"",IF(AE82&lt;&gt;"LIBSETS_DROP_MECHANIC_MONSTER_NAME",VLOOKUP(AE82,'LibSets constants'!$I$4:$L$1002,4,FALSE),""),"")</f>
        <v/>
      </c>
      <c r="AH82" s="3" t="str">
        <f>IF(G82&lt;&gt;"LIBSETS_SETTYPE_BATTLEGROUND",IF(G82&lt;&gt;"LIBSETS_SETTYPE_SPECIAL",IF(AI82&lt;&gt;"",VLOOKUP(AI82,'ESO zone constants'!$D$3:$H$4953,5,FALSE),""),""),"")</f>
        <v/>
      </c>
      <c r="AK82" s="3" t="str">
        <f>IF(AJ82&lt;&gt;"",IF(AJ82&lt;&gt;"LIBSETS_DROP_MECHANIC_MONSTER_NAME",VLOOKUP(AJ82,'LibSets constants'!$I$4:$L$1002,3,FALSE),""),"")</f>
        <v/>
      </c>
      <c r="AL82" s="3" t="str">
        <f>IF(AJ82&lt;&gt;"",IF(AJ82&lt;&gt;"LIBSETS_DROP_MECHANIC_MONSTER_NAME",VLOOKUP(AJ82,'LibSets constants'!$I$4:$L$1002,4,FALSE),""),"")</f>
        <v/>
      </c>
      <c r="AM82" s="3" t="str">
        <f>IF(G82&lt;&gt;"LIBSETS_SETTYPE_BATTLEGROUND",IF(G82&lt;&gt;"LIBSETS_SETTYPE_SPECIAL",IF(AN82&lt;&gt;"",VLOOKUP(AN82,'ESO zone constants'!$D$3:$H$4953,5,FALSE),""),""),"")</f>
        <v/>
      </c>
      <c r="AP82" s="3" t="str">
        <f>IF(AO82&lt;&gt;"",IF(AO82&lt;&gt;"LIBSETS_DROP_MECHANIC_MONSTER_NAME",VLOOKUP(AO82,'LibSets constants'!$I$4:$L$1002,3,FALSE),""),"")</f>
        <v/>
      </c>
      <c r="AQ82" s="3" t="str">
        <f>IF(AO82&lt;&gt;"",IF(AO82&lt;&gt;"LIBSETS_DROP_MECHANIC_MONSTER_NAME",VLOOKUP(AO82,'LibSets constants'!$I$4:$L$1002,4,FALSE),""),"")</f>
        <v/>
      </c>
      <c r="AR82" s="3" t="str">
        <f>IF(G82&lt;&gt;"LIBSETS_SETTYPE_BATTLEGROUND",IF(G82&lt;&gt;"LIBSETS_SETTYPE_SPECIAL",IF(AS82&lt;&gt;"",VLOOKUP(AS82,'ESO zone constants'!$D$3:$H$4953,5,FALSE),""),""),"")</f>
        <v/>
      </c>
      <c r="AU82" s="3" t="str">
        <f>IF(AT82&lt;&gt;"",IF(AT82&lt;&gt;"LIBSETS_DROP_MECHANIC_MONSTER_NAME",VLOOKUP(AT82,'LibSets constants'!$I$4:$L$1002,3,FALSE),""),"")</f>
        <v/>
      </c>
      <c r="AV82" s="3" t="str">
        <f>IF(AT82&lt;&gt;"",IF(AT82&lt;&gt;"LIBSETS_DROP_MECHANIC_MONSTER_NAME",VLOOKUP(AT82,'LibSets constants'!$I$4:$L$1002,4,FALSE),""),"")</f>
        <v/>
      </c>
      <c r="AW82" s="21" t="str">
        <f t="shared" si="7"/>
        <v>[100] = {wayshrines={-1,-1,-1,}, dlcId=DLC_BASE_GAME</v>
      </c>
      <c r="AX82" s="21" t="str">
        <f t="shared" si="8"/>
        <v>, zoneIds={181}, veteran=false</v>
      </c>
      <c r="AY82" s="21" t="str">
        <f t="shared" si="9"/>
        <v>, setType=LIBSETS_SETTYPE_CYRODIIL</v>
      </c>
      <c r="AZ82" s="21" t="str">
        <f t="shared" si="10"/>
        <v>, dropMechanic={LIBSETS_DROP_MECHANIC_MAIL_PVP_REWARDS_FOR_THE_WORTHY,LIBSETS_DROP_MECHANIC_CITY_CYRODIIL_BRUMA}},</v>
      </c>
      <c r="BA82" s="21" t="str">
        <f t="shared" si="11"/>
        <v xml:space="preserve"> --Hawk's Eye / Falkenauge   [Cyrodiil]</v>
      </c>
    </row>
    <row r="83" spans="1:53" x14ac:dyDescent="0.25">
      <c r="A83" s="12">
        <v>101</v>
      </c>
      <c r="B83" t="s">
        <v>891</v>
      </c>
      <c r="C83" t="s">
        <v>892</v>
      </c>
      <c r="D83" s="3">
        <f t="shared" si="6"/>
        <v>101</v>
      </c>
      <c r="G83" s="8" t="s">
        <v>1593</v>
      </c>
      <c r="I83" t="s">
        <v>97</v>
      </c>
      <c r="J83" t="s">
        <v>97</v>
      </c>
      <c r="K83">
        <v>-1</v>
      </c>
      <c r="L83">
        <v>-1</v>
      </c>
      <c r="M83">
        <v>-1</v>
      </c>
      <c r="N83">
        <v>0</v>
      </c>
      <c r="O83" s="66" t="s">
        <v>131</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constants'!$B$4:$C$1002,2,FALSE),"")</f>
        <v>Included in base game</v>
      </c>
      <c r="U83" s="33" t="s">
        <v>1665</v>
      </c>
      <c r="V83" s="3" t="str">
        <f>IF(U83&lt;&gt;"",IF(U83&lt;&gt;"LIBSETS_DROP_MECHANIC_MONSTER_NAME",VLOOKUP(U83,'LibSets constants'!$I$4:$L$1002,3,FALSE),""),"")</f>
        <v>Rewards for the worthy (Cyrodiil/Battleground mail)</v>
      </c>
      <c r="W83" s="3" t="str">
        <f>IF(U83&lt;&gt;"",IF(U83&lt;&gt;"LIBSETS_DROP_MECHANIC_MONSTER_NAME",VLOOKUP(U83,'LibSets constants'!$I$4:$L$1002,4,FALSE),""),"")</f>
        <v>Gerechter Lohn (Cyrodiil/Schlachtfeld Mail)</v>
      </c>
      <c r="X83" s="3" t="str">
        <f>IF(G83&lt;&gt;"LIBSETS_SETTYPE_BATTLEGROUND",IF(G83&lt;&gt;"LIBSETS_SETTYPE_SPECIAL",IF(Y83&lt;&gt;"",VLOOKUP(Y83,'ESO zone constants'!$D$3:$H$4953,5,FALSE),""),""),"")</f>
        <v/>
      </c>
      <c r="Y83" t="str">
        <f>IF(AND(O83&lt;&gt;"",NOT(ISERROR(O83))),"",IF(AND(L83&lt;&gt;"",L83&gt;0,NOT(ISERROR(L83))),VLOOKUP(L83,'ESO dumped WayshrineInfo'!$K$3:$N$9999,4,FALSE),""))</f>
        <v/>
      </c>
      <c r="Z83" s="33" t="s">
        <v>1658</v>
      </c>
      <c r="AA83" s="3" t="str">
        <f>IF(Z83&lt;&gt;"",IF(Z83&lt;&gt;"LIBSETS_DROP_MECHANIC_MONSTER_NAME",VLOOKUP(Z83,'LibSets constants'!$I$4:$L$1002,3,FALSE),""),"")</f>
        <v>City Vlastarus (quartermaster)</v>
      </c>
      <c r="AB83" s="3" t="str">
        <f>IF(Z83&lt;&gt;"",IF(Z83&lt;&gt;"LIBSETS_DROP_MECHANIC_MONSTER_NAME",VLOOKUP(Z83,'LibSets constants'!$I$4:$L$1002,4,FALSE),""),"")</f>
        <v>Stadt Vlastarus (Quartiermeister)</v>
      </c>
      <c r="AC83" s="3" t="str">
        <f>IF(G83&lt;&gt;"LIBSETS_SETTYPE_BATTLEGROUND",IF(G83&lt;&gt;"LIBSETS_SETTYPE_SPECIAL",IF(AD83&lt;&gt;"",VLOOKUP(AD83,'ESO zone constants'!$D$3:$H$4953,5,FALSE),""),""),"")</f>
        <v/>
      </c>
      <c r="AD83" t="str">
        <f>IF(AND(O83&lt;&gt;"",NOT(ISERROR(O83))),"",IF(AND(M83&lt;&gt;"",M83&gt;0,NOT(ISERROR(M83))),VLOOKUP(M83,'ESO dumped WayshrineInfo'!$K$3:$N$9999,4,FALSE),""))</f>
        <v/>
      </c>
      <c r="AF83" s="3" t="str">
        <f>IF(AE83&lt;&gt;"",IF(AE83&lt;&gt;"LIBSETS_DROP_MECHANIC_MONSTER_NAME",VLOOKUP(AE83,'LibSets constants'!$I$4:$L$1002,3,FALSE),""),"")</f>
        <v/>
      </c>
      <c r="AG83" s="3" t="str">
        <f>IF(AE83&lt;&gt;"",IF(AE83&lt;&gt;"LIBSETS_DROP_MECHANIC_MONSTER_NAME",VLOOKUP(AE83,'LibSets constants'!$I$4:$L$1002,4,FALSE),""),"")</f>
        <v/>
      </c>
      <c r="AH83" s="3" t="str">
        <f>IF(G83&lt;&gt;"LIBSETS_SETTYPE_BATTLEGROUND",IF(G83&lt;&gt;"LIBSETS_SETTYPE_SPECIAL",IF(AI83&lt;&gt;"",VLOOKUP(AI83,'ESO zone constants'!$D$3:$H$4953,5,FALSE),""),""),"")</f>
        <v/>
      </c>
      <c r="AK83" s="3" t="str">
        <f>IF(AJ83&lt;&gt;"",IF(AJ83&lt;&gt;"LIBSETS_DROP_MECHANIC_MONSTER_NAME",VLOOKUP(AJ83,'LibSets constants'!$I$4:$L$1002,3,FALSE),""),"")</f>
        <v/>
      </c>
      <c r="AL83" s="3" t="str">
        <f>IF(AJ83&lt;&gt;"",IF(AJ83&lt;&gt;"LIBSETS_DROP_MECHANIC_MONSTER_NAME",VLOOKUP(AJ83,'LibSets constants'!$I$4:$L$1002,4,FALSE),""),"")</f>
        <v/>
      </c>
      <c r="AM83" s="3" t="str">
        <f>IF(G83&lt;&gt;"LIBSETS_SETTYPE_BATTLEGROUND",IF(G83&lt;&gt;"LIBSETS_SETTYPE_SPECIAL",IF(AN83&lt;&gt;"",VLOOKUP(AN83,'ESO zone constants'!$D$3:$H$4953,5,FALSE),""),""),"")</f>
        <v/>
      </c>
      <c r="AP83" s="3" t="str">
        <f>IF(AO83&lt;&gt;"",IF(AO83&lt;&gt;"LIBSETS_DROP_MECHANIC_MONSTER_NAME",VLOOKUP(AO83,'LibSets constants'!$I$4:$L$1002,3,FALSE),""),"")</f>
        <v/>
      </c>
      <c r="AQ83" s="3" t="str">
        <f>IF(AO83&lt;&gt;"",IF(AO83&lt;&gt;"LIBSETS_DROP_MECHANIC_MONSTER_NAME",VLOOKUP(AO83,'LibSets constants'!$I$4:$L$1002,4,FALSE),""),"")</f>
        <v/>
      </c>
      <c r="AR83" s="3" t="str">
        <f>IF(G83&lt;&gt;"LIBSETS_SETTYPE_BATTLEGROUND",IF(G83&lt;&gt;"LIBSETS_SETTYPE_SPECIAL",IF(AS83&lt;&gt;"",VLOOKUP(AS83,'ESO zone constants'!$D$3:$H$4953,5,FALSE),""),""),"")</f>
        <v/>
      </c>
      <c r="AU83" s="3" t="str">
        <f>IF(AT83&lt;&gt;"",IF(AT83&lt;&gt;"LIBSETS_DROP_MECHANIC_MONSTER_NAME",VLOOKUP(AT83,'LibSets constants'!$I$4:$L$1002,3,FALSE),""),"")</f>
        <v/>
      </c>
      <c r="AV83" s="3" t="str">
        <f>IF(AT83&lt;&gt;"",IF(AT83&lt;&gt;"LIBSETS_DROP_MECHANIC_MONSTER_NAME",VLOOKUP(AT83,'LibSets constants'!$I$4:$L$1002,4,FALSE),""),"")</f>
        <v/>
      </c>
      <c r="AW83" s="21" t="str">
        <f t="shared" si="7"/>
        <v>[101] = {wayshrines={-1,-1,-1,}, dlcId=DLC_BASE_GAME</v>
      </c>
      <c r="AX83" s="21" t="str">
        <f t="shared" si="8"/>
        <v>, zoneIds={181}, veteran=false</v>
      </c>
      <c r="AY83" s="21" t="str">
        <f t="shared" si="9"/>
        <v>, setType=LIBSETS_SETTYPE_CYRODIIL</v>
      </c>
      <c r="AZ83" s="21" t="str">
        <f t="shared" si="10"/>
        <v>, dropMechanic={LIBSETS_DROP_MECHANIC_MAIL_PVP_REWARDS_FOR_THE_WORTHY,LIBSETS_DROP_MECHANIC_CITY_CYRODIIL_VLASTARUS}},</v>
      </c>
      <c r="BA83" s="21" t="str">
        <f t="shared" si="11"/>
        <v xml:space="preserve"> --Affliction / Elend   [Cyrodiil]</v>
      </c>
    </row>
    <row r="84" spans="1:53" x14ac:dyDescent="0.25">
      <c r="A84" s="12">
        <v>102</v>
      </c>
      <c r="B84" t="s">
        <v>893</v>
      </c>
      <c r="C84" t="s">
        <v>894</v>
      </c>
      <c r="D84" s="3">
        <f t="shared" si="6"/>
        <v>102</v>
      </c>
      <c r="G84" s="8" t="s">
        <v>1595</v>
      </c>
      <c r="I84" t="s">
        <v>97</v>
      </c>
      <c r="J84" t="s">
        <v>97</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constants'!$B$4:$C$1002,2,FALSE),"")</f>
        <v>Included in base game</v>
      </c>
      <c r="V84" s="43" t="str">
        <f>IF(U84&lt;&gt;"",IF(U84&lt;&gt;"LIBSETS_DROP_MECHANIC_MONSTER_NAME",VLOOKUP(U84,'LibSets constants'!$I$4:$L$1002,3,FALSE),""),"")</f>
        <v/>
      </c>
      <c r="W84" s="43" t="str">
        <f>IF(U84&lt;&gt;"",IF(U84&lt;&gt;"LIBSETS_DROP_MECHANIC_MONSTER_NAME",VLOOKUP(U84,'LibSets constants'!$I$4:$L$1002,4,FALSE),""),"")</f>
        <v/>
      </c>
      <c r="X84" s="3" t="str">
        <f>IF(G84&lt;&gt;"LIBSETS_SETTYPE_BATTLEGROUND",IF(G84&lt;&gt;"LIBSETS_SETTYPE_SPECIAL",IF(Y84&lt;&gt;"",VLOOKUP(Y84,'ESO zone constants'!$D$3:$H$4953,5,FALSE),""),""),"")</f>
        <v/>
      </c>
      <c r="Y84" t="str">
        <f>IF(AND(O84&lt;&gt;"",NOT(ISERROR(O84))),"",IF(AND(L84&lt;&gt;"",L84&gt;0,NOT(ISERROR(L84))),VLOOKUP(L84,'ESO dumped WayshrineInfo'!$K$3:$N$9999,4,FALSE),""))</f>
        <v/>
      </c>
      <c r="Z84" s="44"/>
      <c r="AA84" s="43" t="str">
        <f>IF(Z84&lt;&gt;"",IF(Z84&lt;&gt;"LIBSETS_DROP_MECHANIC_MONSTER_NAME",VLOOKUP(Z84,'LibSets constants'!$I$4:$L$1002,3,FALSE),""),"")</f>
        <v/>
      </c>
      <c r="AB84" s="43" t="str">
        <f>IF(Z84&lt;&gt;"",IF(Z84&lt;&gt;"LIBSETS_DROP_MECHANIC_MONSTER_NAME",VLOOKUP(Z84,'LibSets constants'!$I$4:$L$1002,4,FALSE),""),"")</f>
        <v/>
      </c>
      <c r="AC84" s="3" t="str">
        <f>IF(G84&lt;&gt;"LIBSETS_SETTYPE_BATTLEGROUND",IF(G84&lt;&gt;"LIBSETS_SETTYPE_SPECIAL",IF(AD84&lt;&gt;"",VLOOKUP(AD84,'ESO zone constants'!$D$3:$H$4953,5,FALSE),""),""),"")</f>
        <v/>
      </c>
      <c r="AD84" t="str">
        <f>IF(AND(O84&lt;&gt;"",NOT(ISERROR(O84))),"",IF(AND(M84&lt;&gt;"",M84&gt;0,NOT(ISERROR(M84))),VLOOKUP(M84,'ESO dumped WayshrineInfo'!$K$3:$N$9999,4,FALSE),""))</f>
        <v/>
      </c>
      <c r="AE84" s="44"/>
      <c r="AF84" s="43" t="str">
        <f>IF(AE84&lt;&gt;"",IF(AE84&lt;&gt;"LIBSETS_DROP_MECHANIC_MONSTER_NAME",VLOOKUP(AE84,'LibSets constants'!$I$4:$L$1002,3,FALSE),""),"")</f>
        <v/>
      </c>
      <c r="AG84" s="43" t="str">
        <f>IF(AE84&lt;&gt;"",IF(AE84&lt;&gt;"LIBSETS_DROP_MECHANIC_MONSTER_NAME",VLOOKUP(AE84,'LibSets constants'!$I$4:$L$1002,4,FALSE),""),"")</f>
        <v/>
      </c>
      <c r="AH84" s="3" t="str">
        <f>IF(G84&lt;&gt;"LIBSETS_SETTYPE_BATTLEGROUND",IF(G84&lt;&gt;"LIBSETS_SETTYPE_SPECIAL",IF(AI84&lt;&gt;"",VLOOKUP(AI84,'ESO zone constants'!$D$3:$H$4953,5,FALSE),""),""),"")</f>
        <v/>
      </c>
      <c r="AJ84" s="44"/>
      <c r="AK84" s="43" t="str">
        <f>IF(AJ84&lt;&gt;"",IF(AJ84&lt;&gt;"LIBSETS_DROP_MECHANIC_MONSTER_NAME",VLOOKUP(AJ84,'LibSets constants'!$I$4:$L$1002,3,FALSE),""),"")</f>
        <v/>
      </c>
      <c r="AL84" s="43" t="str">
        <f>IF(AJ84&lt;&gt;"",IF(AJ84&lt;&gt;"LIBSETS_DROP_MECHANIC_MONSTER_NAME",VLOOKUP(AJ84,'LibSets constants'!$I$4:$L$1002,4,FALSE),""),"")</f>
        <v/>
      </c>
      <c r="AM84" s="3" t="str">
        <f>IF(G84&lt;&gt;"LIBSETS_SETTYPE_BATTLEGROUND",IF(G84&lt;&gt;"LIBSETS_SETTYPE_SPECIAL",IF(AN84&lt;&gt;"",VLOOKUP(AN84,'ESO zone constants'!$D$3:$H$4953,5,FALSE),""),""),"")</f>
        <v/>
      </c>
      <c r="AO84" s="44"/>
      <c r="AP84" s="43" t="str">
        <f>IF(AO84&lt;&gt;"",IF(AO84&lt;&gt;"LIBSETS_DROP_MECHANIC_MONSTER_NAME",VLOOKUP(AO84,'LibSets constants'!$I$4:$L$1002,3,FALSE),""),"")</f>
        <v/>
      </c>
      <c r="AQ84" s="43" t="str">
        <f>IF(AO84&lt;&gt;"",IF(AO84&lt;&gt;"LIBSETS_DROP_MECHANIC_MONSTER_NAME",VLOOKUP(AO84,'LibSets constants'!$I$4:$L$1002,4,FALSE),""),"")</f>
        <v/>
      </c>
      <c r="AR84" s="3" t="str">
        <f>IF(G84&lt;&gt;"LIBSETS_SETTYPE_BATTLEGROUND",IF(G84&lt;&gt;"LIBSETS_SETTYPE_SPECIAL",IF(AS84&lt;&gt;"",VLOOKUP(AS84,'ESO zone constants'!$D$3:$H$4953,5,FALSE),""),""),"")</f>
        <v/>
      </c>
      <c r="AT84" s="44"/>
      <c r="AU84" s="43" t="str">
        <f>IF(AT84&lt;&gt;"",IF(AT84&lt;&gt;"LIBSETS_DROP_MECHANIC_MONSTER_NAME",VLOOKUP(AT84,'LibSets constants'!$I$4:$L$1002,3,FALSE),""),"")</f>
        <v/>
      </c>
      <c r="AV84" s="43" t="str">
        <f>IF(AT84&lt;&gt;"",IF(AT84&lt;&gt;"LIBSETS_DROP_MECHANIC_MONSTER_NAME",VLOOKUP(AT84,'LibSets constants'!$I$4:$L$1002,4,FALSE),""),"")</f>
        <v/>
      </c>
      <c r="AW84" s="21" t="str">
        <f t="shared" si="7"/>
        <v>[102] = {wayshrines={196,196,196,}, dlcId=DLC_BASE_GAME</v>
      </c>
      <c r="AX84" s="21" t="str">
        <f t="shared" si="8"/>
        <v>, zoneIds={22}, veteran=false</v>
      </c>
      <c r="AY84" s="21" t="str">
        <f t="shared" si="9"/>
        <v>, setType=LIBSETS_SETTYPE_DUNGEON</v>
      </c>
      <c r="AZ84" s="21" t="str">
        <f t="shared" si="10"/>
        <v>},</v>
      </c>
      <c r="BA84" s="21" t="str">
        <f t="shared" si="11"/>
        <v xml:space="preserve"> --Duneripper's Scales / Schuppen des Dünenbrechers   [Volenfell]</v>
      </c>
    </row>
    <row r="85" spans="1:53" x14ac:dyDescent="0.25">
      <c r="A85" s="12">
        <v>103</v>
      </c>
      <c r="B85" t="s">
        <v>895</v>
      </c>
      <c r="C85" t="s">
        <v>896</v>
      </c>
      <c r="D85" s="3">
        <f t="shared" si="6"/>
        <v>103</v>
      </c>
      <c r="G85" s="8" t="s">
        <v>1595</v>
      </c>
      <c r="I85" t="s">
        <v>97</v>
      </c>
      <c r="J85" t="s">
        <v>97</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constants'!$B$4:$C$1002,2,FALSE),"")</f>
        <v>Included in base game</v>
      </c>
      <c r="V85" s="43" t="str">
        <f>IF(U85&lt;&gt;"",IF(U85&lt;&gt;"LIBSETS_DROP_MECHANIC_MONSTER_NAME",VLOOKUP(U85,'LibSets constants'!$I$4:$L$1002,3,FALSE),""),"")</f>
        <v/>
      </c>
      <c r="W85" s="3" t="str">
        <f>IF(U85&lt;&gt;"",IF(U85&lt;&gt;"LIBSETS_DROP_MECHANIC_MONSTER_NAME",VLOOKUP(U85,'LibSets constants'!$I$4:$L$1002,4,FALSE),""),"")</f>
        <v/>
      </c>
      <c r="X85" s="3" t="str">
        <f>IF(G85&lt;&gt;"LIBSETS_SETTYPE_BATTLEGROUND",IF(G85&lt;&gt;"LIBSETS_SETTYPE_SPECIAL",IF(Y85&lt;&gt;"",VLOOKUP(Y85,'ESO zone constants'!$D$3:$H$4953,5,FALSE),""),""),"")</f>
        <v/>
      </c>
      <c r="Y85" t="str">
        <f>IF(AND(O85&lt;&gt;"",NOT(ISERROR(O85))),"",IF(AND(L85&lt;&gt;"",L85&gt;0,NOT(ISERROR(L85))),VLOOKUP(L85,'ESO dumped WayshrineInfo'!$K$3:$N$9999,4,FALSE),""))</f>
        <v/>
      </c>
      <c r="Z85" s="44"/>
      <c r="AA85" s="43" t="str">
        <f>IF(Z85&lt;&gt;"",IF(Z85&lt;&gt;"LIBSETS_DROP_MECHANIC_MONSTER_NAME",VLOOKUP(Z85,'LibSets constants'!$I$4:$L$1002,3,FALSE),""),"")</f>
        <v/>
      </c>
      <c r="AB85" s="43" t="str">
        <f>IF(Z85&lt;&gt;"",IF(Z85&lt;&gt;"LIBSETS_DROP_MECHANIC_MONSTER_NAME",VLOOKUP(Z85,'LibSets constants'!$I$4:$L$1002,4,FALSE),""),"")</f>
        <v/>
      </c>
      <c r="AC85" s="3" t="str">
        <f>IF(G85&lt;&gt;"LIBSETS_SETTYPE_BATTLEGROUND",IF(G85&lt;&gt;"LIBSETS_SETTYPE_SPECIAL",IF(AD85&lt;&gt;"",VLOOKUP(AD85,'ESO zone constants'!$D$3:$H$4953,5,FALSE),""),""),"")</f>
        <v/>
      </c>
      <c r="AD85" t="str">
        <f>IF(AND(O85&lt;&gt;"",NOT(ISERROR(O85))),"",IF(AND(M85&lt;&gt;"",M85&gt;0,NOT(ISERROR(M85))),VLOOKUP(M85,'ESO dumped WayshrineInfo'!$K$3:$N$9999,4,FALSE),""))</f>
        <v/>
      </c>
      <c r="AE85" s="44"/>
      <c r="AF85" s="43" t="str">
        <f>IF(AE85&lt;&gt;"",IF(AE85&lt;&gt;"LIBSETS_DROP_MECHANIC_MONSTER_NAME",VLOOKUP(AE85,'LibSets constants'!$I$4:$L$1002,3,FALSE),""),"")</f>
        <v/>
      </c>
      <c r="AG85" s="43" t="str">
        <f>IF(AE85&lt;&gt;"",IF(AE85&lt;&gt;"LIBSETS_DROP_MECHANIC_MONSTER_NAME",VLOOKUP(AE85,'LibSets constants'!$I$4:$L$1002,4,FALSE),""),"")</f>
        <v/>
      </c>
      <c r="AH85" s="3" t="str">
        <f>IF(G85&lt;&gt;"LIBSETS_SETTYPE_BATTLEGROUND",IF(G85&lt;&gt;"LIBSETS_SETTYPE_SPECIAL",IF(AI85&lt;&gt;"",VLOOKUP(AI85,'ESO zone constants'!$D$3:$H$4953,5,FALSE),""),""),"")</f>
        <v/>
      </c>
      <c r="AJ85" s="44"/>
      <c r="AK85" s="43" t="str">
        <f>IF(AJ85&lt;&gt;"",IF(AJ85&lt;&gt;"LIBSETS_DROP_MECHANIC_MONSTER_NAME",VLOOKUP(AJ85,'LibSets constants'!$I$4:$L$1002,3,FALSE),""),"")</f>
        <v/>
      </c>
      <c r="AL85" s="43" t="str">
        <f>IF(AJ85&lt;&gt;"",IF(AJ85&lt;&gt;"LIBSETS_DROP_MECHANIC_MONSTER_NAME",VLOOKUP(AJ85,'LibSets constants'!$I$4:$L$1002,4,FALSE),""),"")</f>
        <v/>
      </c>
      <c r="AM85" s="3" t="str">
        <f>IF(G85&lt;&gt;"LIBSETS_SETTYPE_BATTLEGROUND",IF(G85&lt;&gt;"LIBSETS_SETTYPE_SPECIAL",IF(AN85&lt;&gt;"",VLOOKUP(AN85,'ESO zone constants'!$D$3:$H$4953,5,FALSE),""),""),"")</f>
        <v/>
      </c>
      <c r="AO85" s="44"/>
      <c r="AP85" s="43" t="str">
        <f>IF(AO85&lt;&gt;"",IF(AO85&lt;&gt;"LIBSETS_DROP_MECHANIC_MONSTER_NAME",VLOOKUP(AO85,'LibSets constants'!$I$4:$L$1002,3,FALSE),""),"")</f>
        <v/>
      </c>
      <c r="AQ85" s="43" t="str">
        <f>IF(AO85&lt;&gt;"",IF(AO85&lt;&gt;"LIBSETS_DROP_MECHANIC_MONSTER_NAME",VLOOKUP(AO85,'LibSets constants'!$I$4:$L$1002,4,FALSE),""),"")</f>
        <v/>
      </c>
      <c r="AR85" s="3" t="str">
        <f>IF(G85&lt;&gt;"LIBSETS_SETTYPE_BATTLEGROUND",IF(G85&lt;&gt;"LIBSETS_SETTYPE_SPECIAL",IF(AS85&lt;&gt;"",VLOOKUP(AS85,'ESO zone constants'!$D$3:$H$4953,5,FALSE),""),""),"")</f>
        <v/>
      </c>
      <c r="AT85" s="44"/>
      <c r="AU85" s="43" t="str">
        <f>IF(AT85&lt;&gt;"",IF(AT85&lt;&gt;"LIBSETS_DROP_MECHANIC_MONSTER_NAME",VLOOKUP(AT85,'LibSets constants'!$I$4:$L$1002,3,FALSE),""),"")</f>
        <v/>
      </c>
      <c r="AV85" s="43" t="str">
        <f>IF(AT85&lt;&gt;"",IF(AT85&lt;&gt;"LIBSETS_DROP_MECHANIC_MONSTER_NAME",VLOOKUP(AT85,'LibSets constants'!$I$4:$L$1002,4,FALSE),""),"")</f>
        <v/>
      </c>
      <c r="AW85" s="21" t="str">
        <f t="shared" si="7"/>
        <v>[103] = {wayshrines={195,195,195,}, dlcId=DLC_BASE_GAME</v>
      </c>
      <c r="AX85" s="21" t="str">
        <f t="shared" si="8"/>
        <v>, zoneIds={449}, veteran=false</v>
      </c>
      <c r="AY85" s="21" t="str">
        <f t="shared" si="9"/>
        <v>, setType=LIBSETS_SETTYPE_DUNGEON</v>
      </c>
      <c r="AZ85" s="21" t="str">
        <f t="shared" si="10"/>
        <v>},</v>
      </c>
      <c r="BA85" s="21" t="str">
        <f t="shared" si="11"/>
        <v xml:space="preserve"> --Magicka Furnace / Magickaschmiede   [Direfrost Keep]</v>
      </c>
    </row>
    <row r="86" spans="1:53" x14ac:dyDescent="0.25">
      <c r="A86" s="12">
        <v>104</v>
      </c>
      <c r="B86" t="s">
        <v>897</v>
      </c>
      <c r="C86" t="s">
        <v>898</v>
      </c>
      <c r="D86" s="3">
        <f t="shared" si="6"/>
        <v>104</v>
      </c>
      <c r="G86" s="8" t="s">
        <v>1593</v>
      </c>
      <c r="I86" t="s">
        <v>97</v>
      </c>
      <c r="J86" t="s">
        <v>97</v>
      </c>
      <c r="K86">
        <v>-1</v>
      </c>
      <c r="L86">
        <v>-1</v>
      </c>
      <c r="M86">
        <v>-1</v>
      </c>
      <c r="N86">
        <v>0</v>
      </c>
      <c r="O86" s="66" t="s">
        <v>131</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constants'!$B$4:$C$1002,2,FALSE),"")</f>
        <v>Included in base game</v>
      </c>
      <c r="U86" s="33" t="s">
        <v>1665</v>
      </c>
      <c r="V86" s="3" t="str">
        <f>IF(U86&lt;&gt;"",IF(U86&lt;&gt;"LIBSETS_DROP_MECHANIC_MONSTER_NAME",VLOOKUP(U86,'LibSets constants'!$I$4:$L$1002,3,FALSE),""),"")</f>
        <v>Rewards for the worthy (Cyrodiil/Battleground mail)</v>
      </c>
      <c r="W86" s="3" t="str">
        <f>IF(U86&lt;&gt;"",IF(U86&lt;&gt;"LIBSETS_DROP_MECHANIC_MONSTER_NAME",VLOOKUP(U86,'LibSets constants'!$I$4:$L$1002,4,FALSE),""),"")</f>
        <v>Gerechter Lohn (Cyrodiil/Schlachtfeld Mail)</v>
      </c>
      <c r="X86" s="3" t="str">
        <f>IF(G86&lt;&gt;"LIBSETS_SETTYPE_BATTLEGROUND",IF(G86&lt;&gt;"LIBSETS_SETTYPE_SPECIAL",IF(Y86&lt;&gt;"",VLOOKUP(Y86,'ESO zone constants'!$D$3:$H$4953,5,FALSE),""),""),"")</f>
        <v/>
      </c>
      <c r="Y86" t="str">
        <f>IF(AND(O86&lt;&gt;"",NOT(ISERROR(O86))),"",IF(AND(L86&lt;&gt;"",L86&gt;0,NOT(ISERROR(L86))),VLOOKUP(L86,'ESO dumped WayshrineInfo'!$K$3:$N$9999,4,FALSE),""))</f>
        <v/>
      </c>
      <c r="Z86" s="33" t="s">
        <v>1655</v>
      </c>
      <c r="AA86" s="3" t="str">
        <f>IF(Z86&lt;&gt;"",IF(Z86&lt;&gt;"LIBSETS_DROP_MECHANIC_MONSTER_NAME",VLOOKUP(Z86,'LibSets constants'!$I$4:$L$1002,3,FALSE),""),"")</f>
        <v>City Erntefurt (quartermaster)</v>
      </c>
      <c r="AB86" s="3" t="str">
        <f>IF(Z86&lt;&gt;"",IF(Z86&lt;&gt;"LIBSETS_DROP_MECHANIC_MONSTER_NAME",VLOOKUP(Z86,'LibSets constants'!$I$4:$L$1002,4,FALSE),""),"")</f>
        <v>Stadt Erntefurt (Quartiermeister)</v>
      </c>
      <c r="AC86" s="3" t="str">
        <f>IF(G86&lt;&gt;"LIBSETS_SETTYPE_BATTLEGROUND",IF(G86&lt;&gt;"LIBSETS_SETTYPE_SPECIAL",IF(AD86&lt;&gt;"",VLOOKUP(AD86,'ESO zone constants'!$D$3:$H$4953,5,FALSE),""),""),"")</f>
        <v/>
      </c>
      <c r="AD86" t="str">
        <f>IF(AND(O86&lt;&gt;"",NOT(ISERROR(O86))),"",IF(AND(M86&lt;&gt;"",M86&gt;0,NOT(ISERROR(M86))),VLOOKUP(M86,'ESO dumped WayshrineInfo'!$K$3:$N$9999,4,FALSE),""))</f>
        <v/>
      </c>
      <c r="AF86" s="3" t="str">
        <f>IF(AE86&lt;&gt;"",IF(AE86&lt;&gt;"LIBSETS_DROP_MECHANIC_MONSTER_NAME",VLOOKUP(AE86,'LibSets constants'!$I$4:$L$1002,3,FALSE),""),"")</f>
        <v/>
      </c>
      <c r="AG86" s="3" t="str">
        <f>IF(AE86&lt;&gt;"",IF(AE86&lt;&gt;"LIBSETS_DROP_MECHANIC_MONSTER_NAME",VLOOKUP(AE86,'LibSets constants'!$I$4:$L$1002,4,FALSE),""),"")</f>
        <v/>
      </c>
      <c r="AH86" s="3" t="str">
        <f>IF(G86&lt;&gt;"LIBSETS_SETTYPE_BATTLEGROUND",IF(G86&lt;&gt;"LIBSETS_SETTYPE_SPECIAL",IF(AI86&lt;&gt;"",VLOOKUP(AI86,'ESO zone constants'!$D$3:$H$4953,5,FALSE),""),""),"")</f>
        <v/>
      </c>
      <c r="AK86" s="3" t="str">
        <f>IF(AJ86&lt;&gt;"",IF(AJ86&lt;&gt;"LIBSETS_DROP_MECHANIC_MONSTER_NAME",VLOOKUP(AJ86,'LibSets constants'!$I$4:$L$1002,3,FALSE),""),"")</f>
        <v/>
      </c>
      <c r="AL86" s="3" t="str">
        <f>IF(AJ86&lt;&gt;"",IF(AJ86&lt;&gt;"LIBSETS_DROP_MECHANIC_MONSTER_NAME",VLOOKUP(AJ86,'LibSets constants'!$I$4:$L$1002,4,FALSE),""),"")</f>
        <v/>
      </c>
      <c r="AM86" s="3" t="str">
        <f>IF(G86&lt;&gt;"LIBSETS_SETTYPE_BATTLEGROUND",IF(G86&lt;&gt;"LIBSETS_SETTYPE_SPECIAL",IF(AN86&lt;&gt;"",VLOOKUP(AN86,'ESO zone constants'!$D$3:$H$4953,5,FALSE),""),""),"")</f>
        <v/>
      </c>
      <c r="AP86" s="3" t="str">
        <f>IF(AO86&lt;&gt;"",IF(AO86&lt;&gt;"LIBSETS_DROP_MECHANIC_MONSTER_NAME",VLOOKUP(AO86,'LibSets constants'!$I$4:$L$1002,3,FALSE),""),"")</f>
        <v/>
      </c>
      <c r="AQ86" s="3" t="str">
        <f>IF(AO86&lt;&gt;"",IF(AO86&lt;&gt;"LIBSETS_DROP_MECHANIC_MONSTER_NAME",VLOOKUP(AO86,'LibSets constants'!$I$4:$L$1002,4,FALSE),""),"")</f>
        <v/>
      </c>
      <c r="AR86" s="3" t="str">
        <f>IF(G86&lt;&gt;"LIBSETS_SETTYPE_BATTLEGROUND",IF(G86&lt;&gt;"LIBSETS_SETTYPE_SPECIAL",IF(AS86&lt;&gt;"",VLOOKUP(AS86,'ESO zone constants'!$D$3:$H$4953,5,FALSE),""),""),"")</f>
        <v/>
      </c>
      <c r="AU86" s="3" t="str">
        <f>IF(AT86&lt;&gt;"",IF(AT86&lt;&gt;"LIBSETS_DROP_MECHANIC_MONSTER_NAME",VLOOKUP(AT86,'LibSets constants'!$I$4:$L$1002,3,FALSE),""),"")</f>
        <v/>
      </c>
      <c r="AV86" s="3" t="str">
        <f>IF(AT86&lt;&gt;"",IF(AT86&lt;&gt;"LIBSETS_DROP_MECHANIC_MONSTER_NAME",VLOOKUP(AT86,'LibSets constants'!$I$4:$L$1002,4,FALSE),""),"")</f>
        <v/>
      </c>
      <c r="AW86" s="21" t="str">
        <f t="shared" si="7"/>
        <v>[104] = {wayshrines={-1,-1,-1,}, dlcId=DLC_BASE_GAME</v>
      </c>
      <c r="AX86" s="21" t="str">
        <f t="shared" si="8"/>
        <v>, zoneIds={181}, veteran=false</v>
      </c>
      <c r="AY86" s="21" t="str">
        <f t="shared" si="9"/>
        <v>, setType=LIBSETS_SETTYPE_CYRODIIL</v>
      </c>
      <c r="AZ86" s="21" t="str">
        <f t="shared" si="10"/>
        <v>, dropMechanic={LIBSETS_DROP_MECHANIC_MAIL_PVP_REWARDS_FOR_THE_WORTHY,LIBSETS_DROP_MECHANIC_CITY_CYRODIIL_ERNTEFURT}},</v>
      </c>
      <c r="BA86" s="21" t="str">
        <f t="shared" si="11"/>
        <v xml:space="preserve"> --Curse Eater / Fluchfresser   [Cyrodiil]</v>
      </c>
    </row>
    <row r="87" spans="1:53" x14ac:dyDescent="0.25">
      <c r="A87" s="12">
        <v>105</v>
      </c>
      <c r="B87" t="s">
        <v>899</v>
      </c>
      <c r="C87" t="s">
        <v>900</v>
      </c>
      <c r="D87" s="3">
        <f t="shared" si="6"/>
        <v>105</v>
      </c>
      <c r="G87" s="8" t="s">
        <v>1598</v>
      </c>
      <c r="I87" t="s">
        <v>97</v>
      </c>
      <c r="J87" t="s">
        <v>97</v>
      </c>
      <c r="K87">
        <v>-1</v>
      </c>
      <c r="L87">
        <v>-1</v>
      </c>
      <c r="M87">
        <v>-1</v>
      </c>
      <c r="N87">
        <v>0</v>
      </c>
      <c r="O87" s="66" t="s">
        <v>270</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constants'!$B$4:$C$1002,2,FALSE),"")</f>
        <v>Included in base game</v>
      </c>
      <c r="U87" s="33" t="s">
        <v>1684</v>
      </c>
      <c r="V87" s="43" t="str">
        <f>IF(U87&lt;&gt;"",IF(U87&lt;&gt;"LIBSETS_DROP_MECHANIC_MONSTER_NAME",VLOOKUP(U87,'LibSets constants'!$I$4:$L$1002,3,FALSE),""),"")</f>
        <v>Delve bosses have a chance to drop a waist or feet.</v>
      </c>
      <c r="W87" s="43" t="str">
        <f>IF(U87&lt;&gt;"",IF(U87&lt;&gt;"LIBSETS_DROP_MECHANIC_MONSTER_NAME",VLOOKUP(U87,'LibSets constants'!$I$4:$L$1002,4,FALSE),""),"")</f>
        <v>Bosse in Gewölben haben die Chance, eine Taille oder Füße fallen zu lassen.</v>
      </c>
      <c r="X87" s="3" t="str">
        <f>IF(G87&lt;&gt;"LIBSETS_SETTYPE_BATTLEGROUND",IF(G87&lt;&gt;"LIBSETS_SETTYPE_SPECIAL",IF(Y87&lt;&gt;"",VLOOKUP(Y87,'ESO zone constants'!$D$3:$H$4953,5,FALSE),""),""),"")</f>
        <v/>
      </c>
      <c r="Y87" t="str">
        <f>IF(AND(O87&lt;&gt;"",NOT(ISERROR(O87))),"",IF(AND(L87&lt;&gt;"",L87&gt;0,NOT(ISERROR(L87))),VLOOKUP(L87,'ESO dumped WayshrineInfo'!$K$3:$N$9999,4,FALSE),""))</f>
        <v/>
      </c>
      <c r="Z87" s="44" t="s">
        <v>1685</v>
      </c>
      <c r="AA87" s="43" t="str">
        <f>IF(Z87&lt;&gt;"",IF(Z87&lt;&gt;"LIBSETS_DROP_MECHANIC_MONSTER_NAME",VLOOKUP(Z87,'LibSets constants'!$I$4:$L$1002,3,FALSE),""),"")</f>
        <v>Overland group bosses have a 100% chance to drop head, chest, legs, or weapon.</v>
      </c>
      <c r="AB87" s="43" t="str">
        <f>IF(Z87&lt;&gt;"",IF(Z87&lt;&gt;"LIBSETS_DROP_MECHANIC_MONSTER_NAME",VLOOKUP(Z87,'LibSets constants'!$I$4:$L$1002,4,FALSE),""),"")</f>
        <v>Überland Gruppenbosse haben eine Chance von 100%, Kopf, Brust, Beine oder Waffen fallen zu lassen.</v>
      </c>
      <c r="AC87" s="3" t="str">
        <f>IF(G87&lt;&gt;"LIBSETS_SETTYPE_BATTLEGROUND",IF(G87&lt;&gt;"LIBSETS_SETTYPE_SPECIAL",IF(AD87&lt;&gt;"",VLOOKUP(AD87,'ESO zone constants'!$D$3:$H$4953,5,FALSE),""),""),"")</f>
        <v/>
      </c>
      <c r="AD87" t="str">
        <f>IF(AND(O87&lt;&gt;"",NOT(ISERROR(O87))),"",IF(AND(M87&lt;&gt;"",M87&gt;0,NOT(ISERROR(M87))),VLOOKUP(M87,'ESO dumped WayshrineInfo'!$K$3:$N$9999,4,FALSE),""))</f>
        <v/>
      </c>
      <c r="AE87" s="44" t="s">
        <v>1686</v>
      </c>
      <c r="AF87" s="43" t="str">
        <f>IF(AE87&lt;&gt;"",IF(AE87&lt;&gt;"LIBSETS_DROP_MECHANIC_MONSTER_NAME",VLOOKUP(AE87,'LibSets constants'!$I$4:$L$1002,3,FALSE),""),"")</f>
        <v>Public dungeon bosses have a chance to drop a shoulder, hand, or weapon.</v>
      </c>
      <c r="AG87" s="43" t="str">
        <f>IF(AE87&lt;&gt;"",IF(AE87&lt;&gt;"LIBSETS_DROP_MECHANIC_MONSTER_NAME",VLOOKUP(AE87,'LibSets constants'!$I$4:$L$1002,4,FALSE),""),"")</f>
        <v>Öffentliche Dungeon-Bosse haben die Möglichkeit, eine Schulter, Handschuhe oder eine Waffe fallen zu lassen.</v>
      </c>
      <c r="AH87" s="3" t="str">
        <f>IF(G87&lt;&gt;"LIBSETS_SETTYPE_BATTLEGROUND",IF(G87&lt;&gt;"LIBSETS_SETTYPE_SPECIAL",IF(AI87&lt;&gt;"",VLOOKUP(AI87,'ESO zone constants'!$D$3:$H$4953,5,FALSE),""),""),"")</f>
        <v/>
      </c>
      <c r="AJ87" s="44" t="s">
        <v>1687</v>
      </c>
      <c r="AK87" s="43" t="str">
        <f>IF(AJ87&lt;&gt;"",IF(AJ87&lt;&gt;"LIBSETS_DROP_MECHANIC_MONSTER_NAME",VLOOKUP(AJ87,'LibSets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3" t="str">
        <f>IF(AJ87&lt;&gt;"",IF(AJ87&lt;&gt;"LIBSETS_DROP_MECHANIC_MONSTER_NAME",VLOOKUP(AJ87,'LibSets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constants'!$D$3:$H$4953,5,FALSE),""),""),"")</f>
        <v/>
      </c>
      <c r="AO87" s="44"/>
      <c r="AP87" s="43" t="str">
        <f>IF(AO87&lt;&gt;"",IF(AO87&lt;&gt;"LIBSETS_DROP_MECHANIC_MONSTER_NAME",VLOOKUP(AO87,'LibSets constants'!$I$4:$L$1002,3,FALSE),""),"")</f>
        <v/>
      </c>
      <c r="AQ87" s="43" t="str">
        <f>IF(AO87&lt;&gt;"",IF(AO87&lt;&gt;"LIBSETS_DROP_MECHANIC_MONSTER_NAME",VLOOKUP(AO87,'LibSets constants'!$I$4:$L$1002,4,FALSE),""),"")</f>
        <v/>
      </c>
      <c r="AR87" s="3" t="str">
        <f>IF(G87&lt;&gt;"LIBSETS_SETTYPE_BATTLEGROUND",IF(G87&lt;&gt;"LIBSETS_SETTYPE_SPECIAL",IF(AS87&lt;&gt;"",VLOOKUP(AS87,'ESO zone constants'!$D$3:$H$4953,5,FALSE),""),""),"")</f>
        <v/>
      </c>
      <c r="AT87" s="44"/>
      <c r="AU87" s="43" t="str">
        <f>IF(AT87&lt;&gt;"",IF(AT87&lt;&gt;"LIBSETS_DROP_MECHANIC_MONSTER_NAME",VLOOKUP(AT87,'LibSets constants'!$I$4:$L$1002,3,FALSE),""),"")</f>
        <v/>
      </c>
      <c r="AV87" s="43" t="str">
        <f>IF(AT87&lt;&gt;"",IF(AT87&lt;&gt;"LIBSETS_DROP_MECHANIC_MONSTER_NAME",VLOOKUP(AT87,'LibSets constants'!$I$4:$L$1002,4,FALSE),""),"")</f>
        <v/>
      </c>
      <c r="AW87" s="21" t="str">
        <f t="shared" si="7"/>
        <v>[105] = {wayshrines={-1,-1,-1,}, dlcId=DLC_BASE_GAME</v>
      </c>
      <c r="AX87" s="21" t="str">
        <f t="shared" si="8"/>
        <v>, zoneIds={381}, veteran=false</v>
      </c>
      <c r="AY87" s="21" t="str">
        <f t="shared" si="9"/>
        <v>, setType=LIBSETS_SETTYPE_OVERLAND</v>
      </c>
      <c r="AZ87" s="21" t="str">
        <f t="shared" si="10"/>
        <v>, dropMechanic={LIBSETS_DROP_MECHANIC_OVERLAND_BOSS_DELVE,LIBSETS_DROP_MECHANIC_OVERLAND_WORLDBOSS,LIBSETS_DROP_MECHANIC_OVERLAND_BOSS_PUBLIC_DUNGEON,LIBSETS_DROP_MECHANIC_OVERLAND_CHEST}},</v>
      </c>
      <c r="BA87" s="21" t="str">
        <f t="shared" si="11"/>
        <v xml:space="preserve"> --Twin Sisters / Zwillingsschwestern   [Auridon]</v>
      </c>
    </row>
    <row r="88" spans="1:53" x14ac:dyDescent="0.25">
      <c r="A88" s="12">
        <v>106</v>
      </c>
      <c r="B88" t="s">
        <v>901</v>
      </c>
      <c r="C88" t="s">
        <v>902</v>
      </c>
      <c r="D88" s="3">
        <f t="shared" si="6"/>
        <v>106</v>
      </c>
      <c r="G88" s="8" t="s">
        <v>1598</v>
      </c>
      <c r="I88" t="s">
        <v>97</v>
      </c>
      <c r="J88" t="s">
        <v>97</v>
      </c>
      <c r="K88">
        <v>-1</v>
      </c>
      <c r="L88">
        <v>-1</v>
      </c>
      <c r="M88">
        <v>-1</v>
      </c>
      <c r="N88">
        <v>0</v>
      </c>
      <c r="O88" s="66" t="s">
        <v>119</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constants'!$B$4:$C$1002,2,FALSE),"")</f>
        <v>Included in base game</v>
      </c>
      <c r="U88" s="33" t="s">
        <v>1684</v>
      </c>
      <c r="V88" s="43" t="str">
        <f>IF(U88&lt;&gt;"",IF(U88&lt;&gt;"LIBSETS_DROP_MECHANIC_MONSTER_NAME",VLOOKUP(U88,'LibSets constants'!$I$4:$L$1002,3,FALSE),""),"")</f>
        <v>Delve bosses have a chance to drop a waist or feet.</v>
      </c>
      <c r="W88" s="43" t="str">
        <f>IF(U88&lt;&gt;"",IF(U88&lt;&gt;"LIBSETS_DROP_MECHANIC_MONSTER_NAME",VLOOKUP(U88,'LibSets constants'!$I$4:$L$1002,4,FALSE),""),"")</f>
        <v>Bosse in Gewölben haben die Chance, eine Taille oder Füße fallen zu lassen.</v>
      </c>
      <c r="X88" s="3" t="str">
        <f>IF(G88&lt;&gt;"LIBSETS_SETTYPE_BATTLEGROUND",IF(G88&lt;&gt;"LIBSETS_SETTYPE_SPECIAL",IF(Y88&lt;&gt;"",VLOOKUP(Y88,'ESO zone constants'!$D$3:$H$4953,5,FALSE),""),""),"")</f>
        <v/>
      </c>
      <c r="Y88" t="str">
        <f>IF(AND(O88&lt;&gt;"",NOT(ISERROR(O88))),"",IF(AND(L88&lt;&gt;"",L88&gt;0,NOT(ISERROR(L88))),VLOOKUP(L88,'ESO dumped WayshrineInfo'!$K$3:$N$9999,4,FALSE),""))</f>
        <v/>
      </c>
      <c r="Z88" s="44" t="s">
        <v>1685</v>
      </c>
      <c r="AA88" s="43" t="str">
        <f>IF(Z88&lt;&gt;"",IF(Z88&lt;&gt;"LIBSETS_DROP_MECHANIC_MONSTER_NAME",VLOOKUP(Z88,'LibSets constants'!$I$4:$L$1002,3,FALSE),""),"")</f>
        <v>Overland group bosses have a 100% chance to drop head, chest, legs, or weapon.</v>
      </c>
      <c r="AB88" s="43" t="str">
        <f>IF(Z88&lt;&gt;"",IF(Z88&lt;&gt;"LIBSETS_DROP_MECHANIC_MONSTER_NAME",VLOOKUP(Z88,'LibSets constants'!$I$4:$L$1002,4,FALSE),""),"")</f>
        <v>Überland Gruppenbosse haben eine Chance von 100%, Kopf, Brust, Beine oder Waffen fallen zu lassen.</v>
      </c>
      <c r="AC88" s="3" t="str">
        <f>IF(G88&lt;&gt;"LIBSETS_SETTYPE_BATTLEGROUND",IF(G88&lt;&gt;"LIBSETS_SETTYPE_SPECIAL",IF(AD88&lt;&gt;"",VLOOKUP(AD88,'ESO zone constants'!$D$3:$H$4953,5,FALSE),""),""),"")</f>
        <v/>
      </c>
      <c r="AD88" t="str">
        <f>IF(AND(O88&lt;&gt;"",NOT(ISERROR(O88))),"",IF(AND(M88&lt;&gt;"",M88&gt;0,NOT(ISERROR(M88))),VLOOKUP(M88,'ESO dumped WayshrineInfo'!$K$3:$N$9999,4,FALSE),""))</f>
        <v/>
      </c>
      <c r="AE88" s="44" t="s">
        <v>1686</v>
      </c>
      <c r="AF88" s="43" t="str">
        <f>IF(AE88&lt;&gt;"",IF(AE88&lt;&gt;"LIBSETS_DROP_MECHANIC_MONSTER_NAME",VLOOKUP(AE88,'LibSets constants'!$I$4:$L$1002,3,FALSE),""),"")</f>
        <v>Public dungeon bosses have a chance to drop a shoulder, hand, or weapon.</v>
      </c>
      <c r="AG88" s="43" t="str">
        <f>IF(AE88&lt;&gt;"",IF(AE88&lt;&gt;"LIBSETS_DROP_MECHANIC_MONSTER_NAME",VLOOKUP(AE88,'LibSets constants'!$I$4:$L$1002,4,FALSE),""),"")</f>
        <v>Öffentliche Dungeon-Bosse haben die Möglichkeit, eine Schulter, Handschuhe oder eine Waffe fallen zu lassen.</v>
      </c>
      <c r="AH88" s="3" t="str">
        <f>IF(G88&lt;&gt;"LIBSETS_SETTYPE_BATTLEGROUND",IF(G88&lt;&gt;"LIBSETS_SETTYPE_SPECIAL",IF(AI88&lt;&gt;"",VLOOKUP(AI88,'ESO zone constants'!$D$3:$H$4953,5,FALSE),""),""),"")</f>
        <v/>
      </c>
      <c r="AJ88" s="44" t="s">
        <v>1687</v>
      </c>
      <c r="AK88" s="43" t="str">
        <f>IF(AJ88&lt;&gt;"",IF(AJ88&lt;&gt;"LIBSETS_DROP_MECHANIC_MONSTER_NAME",VLOOKUP(AJ88,'LibSets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43" t="str">
        <f>IF(AJ88&lt;&gt;"",IF(AJ88&lt;&gt;"LIBSETS_DROP_MECHANIC_MONSTER_NAME",VLOOKUP(AJ88,'LibSets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constants'!$D$3:$H$4953,5,FALSE),""),""),"")</f>
        <v/>
      </c>
      <c r="AO88" s="44"/>
      <c r="AP88" s="43" t="str">
        <f>IF(AO88&lt;&gt;"",IF(AO88&lt;&gt;"LIBSETS_DROP_MECHANIC_MONSTER_NAME",VLOOKUP(AO88,'LibSets constants'!$I$4:$L$1002,3,FALSE),""),"")</f>
        <v/>
      </c>
      <c r="AQ88" s="43" t="str">
        <f>IF(AO88&lt;&gt;"",IF(AO88&lt;&gt;"LIBSETS_DROP_MECHANIC_MONSTER_NAME",VLOOKUP(AO88,'LibSets constants'!$I$4:$L$1002,4,FALSE),""),"")</f>
        <v/>
      </c>
      <c r="AR88" s="3" t="str">
        <f>IF(G88&lt;&gt;"LIBSETS_SETTYPE_BATTLEGROUND",IF(G88&lt;&gt;"LIBSETS_SETTYPE_SPECIAL",IF(AS88&lt;&gt;"",VLOOKUP(AS88,'ESO zone constants'!$D$3:$H$4953,5,FALSE),""),""),"")</f>
        <v/>
      </c>
      <c r="AT88" s="44"/>
      <c r="AU88" s="43" t="str">
        <f>IF(AT88&lt;&gt;"",IF(AT88&lt;&gt;"LIBSETS_DROP_MECHANIC_MONSTER_NAME",VLOOKUP(AT88,'LibSets constants'!$I$4:$L$1002,3,FALSE),""),"")</f>
        <v/>
      </c>
      <c r="AV88" s="43" t="str">
        <f>IF(AT88&lt;&gt;"",IF(AT88&lt;&gt;"LIBSETS_DROP_MECHANIC_MONSTER_NAME",VLOOKUP(AT88,'LibSets constants'!$I$4:$L$1002,4,FALSE),""),"")</f>
        <v/>
      </c>
      <c r="AW88" s="21" t="str">
        <f t="shared" si="7"/>
        <v>[106] = {wayshrines={-1,-1,-1,}, dlcId=DLC_BASE_GAME</v>
      </c>
      <c r="AX88" s="21" t="str">
        <f t="shared" si="8"/>
        <v>, zoneIds={108}, veteran=false</v>
      </c>
      <c r="AY88" s="21" t="str">
        <f t="shared" si="9"/>
        <v>, setType=LIBSETS_SETTYPE_OVERLAND</v>
      </c>
      <c r="AZ88" s="21" t="str">
        <f t="shared" si="10"/>
        <v>, dropMechanic={LIBSETS_DROP_MECHANIC_OVERLAND_BOSS_DELVE,LIBSETS_DROP_MECHANIC_OVERLAND_WORLDBOSS,LIBSETS_DROP_MECHANIC_OVERLAND_BOSS_PUBLIC_DUNGEON,LIBSETS_DROP_MECHANIC_OVERLAND_CHEST}},</v>
      </c>
      <c r="BA88" s="21" t="str">
        <f t="shared" si="11"/>
        <v xml:space="preserve"> --Wilderqueen's Arch / Bogen der Wildkönigin   [Greenshade]</v>
      </c>
    </row>
    <row r="89" spans="1:53" x14ac:dyDescent="0.25">
      <c r="A89" s="12">
        <v>107</v>
      </c>
      <c r="B89" t="s">
        <v>903</v>
      </c>
      <c r="C89" t="s">
        <v>904</v>
      </c>
      <c r="D89" s="3">
        <f t="shared" si="6"/>
        <v>107</v>
      </c>
      <c r="G89" s="8" t="s">
        <v>1598</v>
      </c>
      <c r="I89" t="s">
        <v>97</v>
      </c>
      <c r="J89" t="s">
        <v>97</v>
      </c>
      <c r="K89">
        <v>-1</v>
      </c>
      <c r="L89">
        <v>-1</v>
      </c>
      <c r="M89">
        <v>-1</v>
      </c>
      <c r="N89">
        <v>0</v>
      </c>
      <c r="O89" s="66" t="s">
        <v>109</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constants'!$B$4:$C$1002,2,FALSE),"")</f>
        <v>Included in base game</v>
      </c>
      <c r="U89" s="33" t="s">
        <v>1684</v>
      </c>
      <c r="V89" s="43" t="str">
        <f>IF(U89&lt;&gt;"",IF(U89&lt;&gt;"LIBSETS_DROP_MECHANIC_MONSTER_NAME",VLOOKUP(U89,'LibSets constants'!$I$4:$L$1002,3,FALSE),""),"")</f>
        <v>Delve bosses have a chance to drop a waist or feet.</v>
      </c>
      <c r="W89" s="43" t="str">
        <f>IF(U89&lt;&gt;"",IF(U89&lt;&gt;"LIBSETS_DROP_MECHANIC_MONSTER_NAME",VLOOKUP(U89,'LibSets constants'!$I$4:$L$1002,4,FALSE),""),"")</f>
        <v>Bosse in Gewölben haben die Chance, eine Taille oder Füße fallen zu lassen.</v>
      </c>
      <c r="X89" s="3" t="str">
        <f>IF(G89&lt;&gt;"LIBSETS_SETTYPE_BATTLEGROUND",IF(G89&lt;&gt;"LIBSETS_SETTYPE_SPECIAL",IF(Y89&lt;&gt;"",VLOOKUP(Y89,'ESO zone constants'!$D$3:$H$4953,5,FALSE),""),""),"")</f>
        <v/>
      </c>
      <c r="Y89" t="str">
        <f>IF(AND(O89&lt;&gt;"",NOT(ISERROR(O89))),"",IF(AND(L89&lt;&gt;"",L89&gt;0,NOT(ISERROR(L89))),VLOOKUP(L89,'ESO dumped WayshrineInfo'!$K$3:$N$9999,4,FALSE),""))</f>
        <v/>
      </c>
      <c r="Z89" s="44" t="s">
        <v>1685</v>
      </c>
      <c r="AA89" s="43" t="str">
        <f>IF(Z89&lt;&gt;"",IF(Z89&lt;&gt;"LIBSETS_DROP_MECHANIC_MONSTER_NAME",VLOOKUP(Z89,'LibSets constants'!$I$4:$L$1002,3,FALSE),""),"")</f>
        <v>Overland group bosses have a 100% chance to drop head, chest, legs, or weapon.</v>
      </c>
      <c r="AB89" s="43" t="str">
        <f>IF(Z89&lt;&gt;"",IF(Z89&lt;&gt;"LIBSETS_DROP_MECHANIC_MONSTER_NAME",VLOOKUP(Z89,'LibSets constants'!$I$4:$L$1002,4,FALSE),""),"")</f>
        <v>Überland Gruppenbosse haben eine Chance von 100%, Kopf, Brust, Beine oder Waffen fallen zu lassen.</v>
      </c>
      <c r="AC89" s="3" t="str">
        <f>IF(G89&lt;&gt;"LIBSETS_SETTYPE_BATTLEGROUND",IF(G89&lt;&gt;"LIBSETS_SETTYPE_SPECIAL",IF(AD89&lt;&gt;"",VLOOKUP(AD89,'ESO zone constants'!$D$3:$H$4953,5,FALSE),""),""),"")</f>
        <v/>
      </c>
      <c r="AD89" t="str">
        <f>IF(AND(O89&lt;&gt;"",NOT(ISERROR(O89))),"",IF(AND(M89&lt;&gt;"",M89&gt;0,NOT(ISERROR(M89))),VLOOKUP(M89,'ESO dumped WayshrineInfo'!$K$3:$N$9999,4,FALSE),""))</f>
        <v/>
      </c>
      <c r="AE89" s="44" t="s">
        <v>1686</v>
      </c>
      <c r="AF89" s="43" t="str">
        <f>IF(AE89&lt;&gt;"",IF(AE89&lt;&gt;"LIBSETS_DROP_MECHANIC_MONSTER_NAME",VLOOKUP(AE89,'LibSets constants'!$I$4:$L$1002,3,FALSE),""),"")</f>
        <v>Public dungeon bosses have a chance to drop a shoulder, hand, or weapon.</v>
      </c>
      <c r="AG89" s="43" t="str">
        <f>IF(AE89&lt;&gt;"",IF(AE89&lt;&gt;"LIBSETS_DROP_MECHANIC_MONSTER_NAME",VLOOKUP(AE89,'LibSets constants'!$I$4:$L$1002,4,FALSE),""),"")</f>
        <v>Öffentliche Dungeon-Bosse haben die Möglichkeit, eine Schulter, Handschuhe oder eine Waffe fallen zu lassen.</v>
      </c>
      <c r="AH89" s="3" t="str">
        <f>IF(G89&lt;&gt;"LIBSETS_SETTYPE_BATTLEGROUND",IF(G89&lt;&gt;"LIBSETS_SETTYPE_SPECIAL",IF(AI89&lt;&gt;"",VLOOKUP(AI89,'ESO zone constants'!$D$3:$H$4953,5,FALSE),""),""),"")</f>
        <v/>
      </c>
      <c r="AJ89" s="44" t="s">
        <v>1687</v>
      </c>
      <c r="AK89" s="43" t="str">
        <f>IF(AJ89&lt;&gt;"",IF(AJ89&lt;&gt;"LIBSETS_DROP_MECHANIC_MONSTER_NAME",VLOOKUP(AJ89,'LibSets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43" t="str">
        <f>IF(AJ89&lt;&gt;"",IF(AJ89&lt;&gt;"LIBSETS_DROP_MECHANIC_MONSTER_NAME",VLOOKUP(AJ89,'LibSets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constants'!$D$3:$H$4953,5,FALSE),""),""),"")</f>
        <v/>
      </c>
      <c r="AO89" s="44"/>
      <c r="AP89" s="43" t="str">
        <f>IF(AO89&lt;&gt;"",IF(AO89&lt;&gt;"LIBSETS_DROP_MECHANIC_MONSTER_NAME",VLOOKUP(AO89,'LibSets constants'!$I$4:$L$1002,3,FALSE),""),"")</f>
        <v/>
      </c>
      <c r="AQ89" s="43" t="str">
        <f>IF(AO89&lt;&gt;"",IF(AO89&lt;&gt;"LIBSETS_DROP_MECHANIC_MONSTER_NAME",VLOOKUP(AO89,'LibSets constants'!$I$4:$L$1002,4,FALSE),""),"")</f>
        <v/>
      </c>
      <c r="AR89" s="3" t="str">
        <f>IF(G89&lt;&gt;"LIBSETS_SETTYPE_BATTLEGROUND",IF(G89&lt;&gt;"LIBSETS_SETTYPE_SPECIAL",IF(AS89&lt;&gt;"",VLOOKUP(AS89,'ESO zone constants'!$D$3:$H$4953,5,FALSE),""),""),"")</f>
        <v/>
      </c>
      <c r="AT89" s="44"/>
      <c r="AU89" s="43" t="str">
        <f>IF(AT89&lt;&gt;"",IF(AT89&lt;&gt;"LIBSETS_DROP_MECHANIC_MONSTER_NAME",VLOOKUP(AT89,'LibSets constants'!$I$4:$L$1002,3,FALSE),""),"")</f>
        <v/>
      </c>
      <c r="AV89" s="43" t="str">
        <f>IF(AT89&lt;&gt;"",IF(AT89&lt;&gt;"LIBSETS_DROP_MECHANIC_MONSTER_NAME",VLOOKUP(AT89,'LibSets constants'!$I$4:$L$1002,4,FALSE),""),"")</f>
        <v/>
      </c>
      <c r="AW89" s="21" t="str">
        <f t="shared" si="7"/>
        <v>[107] = {wayshrines={-1,-1,-1,}, dlcId=DLC_BASE_GAME</v>
      </c>
      <c r="AX89" s="21" t="str">
        <f t="shared" si="8"/>
        <v>, zoneIds={3}, veteran=false</v>
      </c>
      <c r="AY89" s="21" t="str">
        <f t="shared" si="9"/>
        <v>, setType=LIBSETS_SETTYPE_OVERLAND</v>
      </c>
      <c r="AZ89" s="21" t="str">
        <f t="shared" si="10"/>
        <v>, dropMechanic={LIBSETS_DROP_MECHANIC_OVERLAND_BOSS_DELVE,LIBSETS_DROP_MECHANIC_OVERLAND_WORLDBOSS,LIBSETS_DROP_MECHANIC_OVERLAND_BOSS_PUBLIC_DUNGEON,LIBSETS_DROP_MECHANIC_OVERLAND_CHEST}},</v>
      </c>
      <c r="BA89" s="21" t="str">
        <f t="shared" si="11"/>
        <v xml:space="preserve"> --Wyrd Tree's Blessing / Segen des Wyrdbaums   [Glenumbra]</v>
      </c>
    </row>
    <row r="90" spans="1:53" x14ac:dyDescent="0.25">
      <c r="A90" s="12">
        <v>108</v>
      </c>
      <c r="B90" t="s">
        <v>905</v>
      </c>
      <c r="C90" t="s">
        <v>906</v>
      </c>
      <c r="D90" s="3">
        <f t="shared" si="6"/>
        <v>108</v>
      </c>
      <c r="G90" s="8" t="s">
        <v>1593</v>
      </c>
      <c r="I90" t="s">
        <v>97</v>
      </c>
      <c r="J90" t="s">
        <v>97</v>
      </c>
      <c r="K90">
        <v>-1</v>
      </c>
      <c r="L90">
        <v>-1</v>
      </c>
      <c r="M90">
        <v>-1</v>
      </c>
      <c r="N90">
        <v>0</v>
      </c>
      <c r="O90" s="66" t="s">
        <v>131</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constants'!$B$4:$C$1002,2,FALSE),"")</f>
        <v>Included in base game</v>
      </c>
      <c r="U90" s="33" t="s">
        <v>1665</v>
      </c>
      <c r="V90" s="3" t="str">
        <f>IF(U90&lt;&gt;"",IF(U90&lt;&gt;"LIBSETS_DROP_MECHANIC_MONSTER_NAME",VLOOKUP(U90,'LibSets constants'!$I$4:$L$1002,3,FALSE),""),"")</f>
        <v>Rewards for the worthy (Cyrodiil/Battleground mail)</v>
      </c>
      <c r="W90" s="3" t="str">
        <f>IF(U90&lt;&gt;"",IF(U90&lt;&gt;"LIBSETS_DROP_MECHANIC_MONSTER_NAME",VLOOKUP(U90,'LibSets constants'!$I$4:$L$1002,4,FALSE),""),"")</f>
        <v>Gerechter Lohn (Cyrodiil/Schlachtfeld Mail)</v>
      </c>
      <c r="X90" s="3" t="str">
        <f>IF(G90&lt;&gt;"LIBSETS_SETTYPE_BATTLEGROUND",IF(G90&lt;&gt;"LIBSETS_SETTYPE_SPECIAL",IF(Y90&lt;&gt;"",VLOOKUP(Y90,'ESO zone constants'!$D$3:$H$4953,5,FALSE),""),""),"")</f>
        <v/>
      </c>
      <c r="Y90" t="str">
        <f>IF(AND(O90&lt;&gt;"",NOT(ISERROR(O90))),"",IF(AND(L90&lt;&gt;"",L90&gt;0,NOT(ISERROR(L90))),VLOOKUP(L90,'ESO dumped WayshrineInfo'!$K$3:$N$9999,4,FALSE),""))</f>
        <v/>
      </c>
      <c r="Z90" s="33" t="s">
        <v>1658</v>
      </c>
      <c r="AA90" s="3" t="str">
        <f>IF(Z90&lt;&gt;"",IF(Z90&lt;&gt;"LIBSETS_DROP_MECHANIC_MONSTER_NAME",VLOOKUP(Z90,'LibSets constants'!$I$4:$L$1002,3,FALSE),""),"")</f>
        <v>City Vlastarus (quartermaster)</v>
      </c>
      <c r="AB90" s="3" t="str">
        <f>IF(Z90&lt;&gt;"",IF(Z90&lt;&gt;"LIBSETS_DROP_MECHANIC_MONSTER_NAME",VLOOKUP(Z90,'LibSets constants'!$I$4:$L$1002,4,FALSE),""),"")</f>
        <v>Stadt Vlastarus (Quartiermeister)</v>
      </c>
      <c r="AC90" s="3" t="str">
        <f>IF(G90&lt;&gt;"LIBSETS_SETTYPE_BATTLEGROUND",IF(G90&lt;&gt;"LIBSETS_SETTYPE_SPECIAL",IF(AD90&lt;&gt;"",VLOOKUP(AD90,'ESO zone constants'!$D$3:$H$4953,5,FALSE),""),""),"")</f>
        <v/>
      </c>
      <c r="AD90" t="str">
        <f>IF(AND(O90&lt;&gt;"",NOT(ISERROR(O90))),"",IF(AND(M90&lt;&gt;"",M90&gt;0,NOT(ISERROR(M90))),VLOOKUP(M90,'ESO dumped WayshrineInfo'!$K$3:$N$9999,4,FALSE),""))</f>
        <v/>
      </c>
      <c r="AF90" s="3" t="str">
        <f>IF(AE90&lt;&gt;"",IF(AE90&lt;&gt;"LIBSETS_DROP_MECHANIC_MONSTER_NAME",VLOOKUP(AE90,'LibSets constants'!$I$4:$L$1002,3,FALSE),""),"")</f>
        <v/>
      </c>
      <c r="AG90" s="3" t="str">
        <f>IF(AE90&lt;&gt;"",IF(AE90&lt;&gt;"LIBSETS_DROP_MECHANIC_MONSTER_NAME",VLOOKUP(AE90,'LibSets constants'!$I$4:$L$1002,4,FALSE),""),"")</f>
        <v/>
      </c>
      <c r="AH90" s="3" t="str">
        <f>IF(G90&lt;&gt;"LIBSETS_SETTYPE_BATTLEGROUND",IF(G90&lt;&gt;"LIBSETS_SETTYPE_SPECIAL",IF(AI90&lt;&gt;"",VLOOKUP(AI90,'ESO zone constants'!$D$3:$H$4953,5,FALSE),""),""),"")</f>
        <v/>
      </c>
      <c r="AK90" s="3" t="str">
        <f>IF(AJ90&lt;&gt;"",IF(AJ90&lt;&gt;"LIBSETS_DROP_MECHANIC_MONSTER_NAME",VLOOKUP(AJ90,'LibSets constants'!$I$4:$L$1002,3,FALSE),""),"")</f>
        <v/>
      </c>
      <c r="AL90" s="3" t="str">
        <f>IF(AJ90&lt;&gt;"",IF(AJ90&lt;&gt;"LIBSETS_DROP_MECHANIC_MONSTER_NAME",VLOOKUP(AJ90,'LibSets constants'!$I$4:$L$1002,4,FALSE),""),"")</f>
        <v/>
      </c>
      <c r="AM90" s="3" t="str">
        <f>IF(G90&lt;&gt;"LIBSETS_SETTYPE_BATTLEGROUND",IF(G90&lt;&gt;"LIBSETS_SETTYPE_SPECIAL",IF(AN90&lt;&gt;"",VLOOKUP(AN90,'ESO zone constants'!$D$3:$H$4953,5,FALSE),""),""),"")</f>
        <v/>
      </c>
      <c r="AP90" s="3" t="str">
        <f>IF(AO90&lt;&gt;"",IF(AO90&lt;&gt;"LIBSETS_DROP_MECHANIC_MONSTER_NAME",VLOOKUP(AO90,'LibSets constants'!$I$4:$L$1002,3,FALSE),""),"")</f>
        <v/>
      </c>
      <c r="AQ90" s="3" t="str">
        <f>IF(AO90&lt;&gt;"",IF(AO90&lt;&gt;"LIBSETS_DROP_MECHANIC_MONSTER_NAME",VLOOKUP(AO90,'LibSets constants'!$I$4:$L$1002,4,FALSE),""),"")</f>
        <v/>
      </c>
      <c r="AR90" s="3" t="str">
        <f>IF(G90&lt;&gt;"LIBSETS_SETTYPE_BATTLEGROUND",IF(G90&lt;&gt;"LIBSETS_SETTYPE_SPECIAL",IF(AS90&lt;&gt;"",VLOOKUP(AS90,'ESO zone constants'!$D$3:$H$4953,5,FALSE),""),""),"")</f>
        <v/>
      </c>
      <c r="AU90" s="3" t="str">
        <f>IF(AT90&lt;&gt;"",IF(AT90&lt;&gt;"LIBSETS_DROP_MECHANIC_MONSTER_NAME",VLOOKUP(AT90,'LibSets constants'!$I$4:$L$1002,3,FALSE),""),"")</f>
        <v/>
      </c>
      <c r="AV90" s="3" t="str">
        <f>IF(AT90&lt;&gt;"",IF(AT90&lt;&gt;"LIBSETS_DROP_MECHANIC_MONSTER_NAME",VLOOKUP(AT90,'LibSets constants'!$I$4:$L$1002,4,FALSE),""),"")</f>
        <v/>
      </c>
      <c r="AW90" s="21" t="str">
        <f t="shared" si="7"/>
        <v>[108] = {wayshrines={-1,-1,-1,}, dlcId=DLC_BASE_GAME</v>
      </c>
      <c r="AX90" s="21" t="str">
        <f t="shared" si="8"/>
        <v>, zoneIds={181}, veteran=false</v>
      </c>
      <c r="AY90" s="21" t="str">
        <f t="shared" si="9"/>
        <v>, setType=LIBSETS_SETTYPE_CYRODIIL</v>
      </c>
      <c r="AZ90" s="21" t="str">
        <f t="shared" si="10"/>
        <v>, dropMechanic={LIBSETS_DROP_MECHANIC_MAIL_PVP_REWARDS_FOR_THE_WORTHY,LIBSETS_DROP_MECHANIC_CITY_CYRODIIL_VLASTARUS}},</v>
      </c>
      <c r="BA90" s="21" t="str">
        <f t="shared" si="11"/>
        <v xml:space="preserve"> --Ravager / Verwüster   [Cyrodiil]</v>
      </c>
    </row>
    <row r="91" spans="1:53" s="28" customFormat="1" x14ac:dyDescent="0.25">
      <c r="A91" s="12">
        <v>109</v>
      </c>
      <c r="B91" t="s">
        <v>907</v>
      </c>
      <c r="C91" t="s">
        <v>908</v>
      </c>
      <c r="D91" s="3">
        <f t="shared" si="6"/>
        <v>109</v>
      </c>
      <c r="E91"/>
      <c r="F91"/>
      <c r="G91" s="8" t="s">
        <v>1593</v>
      </c>
      <c r="H91"/>
      <c r="I91" t="s">
        <v>97</v>
      </c>
      <c r="J91" t="s">
        <v>97</v>
      </c>
      <c r="K91">
        <v>-1</v>
      </c>
      <c r="L91">
        <v>-1</v>
      </c>
      <c r="M91">
        <v>-1</v>
      </c>
      <c r="N91">
        <v>0</v>
      </c>
      <c r="O91" s="66" t="s">
        <v>131</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constants'!$B$4:$C$1002,2,FALSE),"")</f>
        <v>Included in base game</v>
      </c>
      <c r="U91" s="33" t="s">
        <v>1665</v>
      </c>
      <c r="V91" s="3" t="str">
        <f>IF(U91&lt;&gt;"",IF(U91&lt;&gt;"LIBSETS_DROP_MECHANIC_MONSTER_NAME",VLOOKUP(U91,'LibSets constants'!$I$4:$L$1002,3,FALSE),""),"")</f>
        <v>Rewards for the worthy (Cyrodiil/Battleground mail)</v>
      </c>
      <c r="W91" s="3" t="str">
        <f>IF(U91&lt;&gt;"",IF(U91&lt;&gt;"LIBSETS_DROP_MECHANIC_MONSTER_NAME",VLOOKUP(U91,'LibSets constants'!$I$4:$L$1002,4,FALSE),""),"")</f>
        <v>Gerechter Lohn (Cyrodiil/Schlachtfeld Mail)</v>
      </c>
      <c r="X91" s="3" t="str">
        <f>IF(G91&lt;&gt;"LIBSETS_SETTYPE_BATTLEGROUND",IF(G91&lt;&gt;"LIBSETS_SETTYPE_SPECIAL",IF(Y91&lt;&gt;"",VLOOKUP(Y91,'ESO zone constants'!$D$3:$H$4953,5,FALSE),""),""),"")</f>
        <v/>
      </c>
      <c r="Y91" t="str">
        <f>IF(AND(O91&lt;&gt;"",NOT(ISERROR(O91))),"",IF(AND(L91&lt;&gt;"",L91&gt;0,NOT(ISERROR(L91))),VLOOKUP(L91,'ESO dumped WayshrineInfo'!$K$3:$N$9999,4,FALSE),""))</f>
        <v/>
      </c>
      <c r="Z91" s="33" t="s">
        <v>1655</v>
      </c>
      <c r="AA91" s="3" t="str">
        <f>IF(Z91&lt;&gt;"",IF(Z91&lt;&gt;"LIBSETS_DROP_MECHANIC_MONSTER_NAME",VLOOKUP(Z91,'LibSets constants'!$I$4:$L$1002,3,FALSE),""),"")</f>
        <v>City Erntefurt (quartermaster)</v>
      </c>
      <c r="AB91" s="3" t="str">
        <f>IF(Z91&lt;&gt;"",IF(Z91&lt;&gt;"LIBSETS_DROP_MECHANIC_MONSTER_NAME",VLOOKUP(Z91,'LibSets constants'!$I$4:$L$1002,4,FALSE),""),"")</f>
        <v>Stadt Erntefurt (Quartiermeister)</v>
      </c>
      <c r="AC91" s="3" t="str">
        <f>IF(G91&lt;&gt;"LIBSETS_SETTYPE_BATTLEGROUND",IF(G91&lt;&gt;"LIBSETS_SETTYPE_SPECIAL",IF(AD91&lt;&gt;"",VLOOKUP(AD91,'ESO zone constants'!$D$3:$H$4953,5,FALSE),""),""),"")</f>
        <v/>
      </c>
      <c r="AD91" t="str">
        <f>IF(AND(O91&lt;&gt;"",NOT(ISERROR(O91))),"",IF(AND(M91&lt;&gt;"",M91&gt;0,NOT(ISERROR(M91))),VLOOKUP(M91,'ESO dumped WayshrineInfo'!$K$3:$N$9999,4,FALSE),""))</f>
        <v/>
      </c>
      <c r="AE91" s="33"/>
      <c r="AF91" s="3" t="str">
        <f>IF(AE91&lt;&gt;"",IF(AE91&lt;&gt;"LIBSETS_DROP_MECHANIC_MONSTER_NAME",VLOOKUP(AE91,'LibSets constants'!$I$4:$L$1002,3,FALSE),""),"")</f>
        <v/>
      </c>
      <c r="AG91" s="3" t="str">
        <f>IF(AE91&lt;&gt;"",IF(AE91&lt;&gt;"LIBSETS_DROP_MECHANIC_MONSTER_NAME",VLOOKUP(AE91,'LibSets constants'!$I$4:$L$1002,4,FALSE),""),"")</f>
        <v/>
      </c>
      <c r="AH91" s="3" t="str">
        <f>IF(G91&lt;&gt;"LIBSETS_SETTYPE_BATTLEGROUND",IF(G91&lt;&gt;"LIBSETS_SETTYPE_SPECIAL",IF(AI91&lt;&gt;"",VLOOKUP(AI91,'ESO zone constants'!$D$3:$H$4953,5,FALSE),""),""),"")</f>
        <v/>
      </c>
      <c r="AI91"/>
      <c r="AJ91" s="33"/>
      <c r="AK91" s="3" t="str">
        <f>IF(AJ91&lt;&gt;"",IF(AJ91&lt;&gt;"LIBSETS_DROP_MECHANIC_MONSTER_NAME",VLOOKUP(AJ91,'LibSets constants'!$I$4:$L$1002,3,FALSE),""),"")</f>
        <v/>
      </c>
      <c r="AL91" s="3" t="str">
        <f>IF(AJ91&lt;&gt;"",IF(AJ91&lt;&gt;"LIBSETS_DROP_MECHANIC_MONSTER_NAME",VLOOKUP(AJ91,'LibSets constants'!$I$4:$L$1002,4,FALSE),""),"")</f>
        <v/>
      </c>
      <c r="AM91" s="3" t="str">
        <f>IF(G91&lt;&gt;"LIBSETS_SETTYPE_BATTLEGROUND",IF(G91&lt;&gt;"LIBSETS_SETTYPE_SPECIAL",IF(AN91&lt;&gt;"",VLOOKUP(AN91,'ESO zone constants'!$D$3:$H$4953,5,FALSE),""),""),"")</f>
        <v/>
      </c>
      <c r="AN91"/>
      <c r="AO91" s="33"/>
      <c r="AP91" s="3" t="str">
        <f>IF(AO91&lt;&gt;"",IF(AO91&lt;&gt;"LIBSETS_DROP_MECHANIC_MONSTER_NAME",VLOOKUP(AO91,'LibSets constants'!$I$4:$L$1002,3,FALSE),""),"")</f>
        <v/>
      </c>
      <c r="AQ91" s="3" t="str">
        <f>IF(AO91&lt;&gt;"",IF(AO91&lt;&gt;"LIBSETS_DROP_MECHANIC_MONSTER_NAME",VLOOKUP(AO91,'LibSets constants'!$I$4:$L$1002,4,FALSE),""),"")</f>
        <v/>
      </c>
      <c r="AR91" s="3" t="str">
        <f>IF(G91&lt;&gt;"LIBSETS_SETTYPE_BATTLEGROUND",IF(G91&lt;&gt;"LIBSETS_SETTYPE_SPECIAL",IF(AS91&lt;&gt;"",VLOOKUP(AS91,'ESO zone constants'!$D$3:$H$4953,5,FALSE),""),""),"")</f>
        <v/>
      </c>
      <c r="AS91"/>
      <c r="AT91" s="33"/>
      <c r="AU91" s="3" t="str">
        <f>IF(AT91&lt;&gt;"",IF(AT91&lt;&gt;"LIBSETS_DROP_MECHANIC_MONSTER_NAME",VLOOKUP(AT91,'LibSets constants'!$I$4:$L$1002,3,FALSE),""),"")</f>
        <v/>
      </c>
      <c r="AV91" s="3" t="str">
        <f>IF(AT91&lt;&gt;"",IF(AT91&lt;&gt;"LIBSETS_DROP_MECHANIC_MONSTER_NAME",VLOOKUP(AT91,'LibSets constants'!$I$4:$L$1002,4,FALSE),""),"")</f>
        <v/>
      </c>
      <c r="AW91" s="21" t="str">
        <f t="shared" si="7"/>
        <v>[109] = {wayshrines={-1,-1,-1,}, dlcId=DLC_BASE_GAME</v>
      </c>
      <c r="AX91" s="21" t="str">
        <f t="shared" si="8"/>
        <v>, zoneIds={181}, veteran=false</v>
      </c>
      <c r="AY91" s="21" t="str">
        <f t="shared" si="9"/>
        <v>, setType=LIBSETS_SETTYPE_CYRODIIL</v>
      </c>
      <c r="AZ91" s="21" t="str">
        <f t="shared" si="10"/>
        <v>, dropMechanic={LIBSETS_DROP_MECHANIC_MAIL_PVP_REWARDS_FOR_THE_WORTHY,LIBSETS_DROP_MECHANIC_CITY_CYRODIIL_ERNTEFURT}},</v>
      </c>
      <c r="BA91" s="21" t="str">
        <f t="shared" si="11"/>
        <v xml:space="preserve"> --Light of Cyrodiil / Licht von Cyrodiil   [Cyrodiil]</v>
      </c>
    </row>
    <row r="92" spans="1:53" x14ac:dyDescent="0.25">
      <c r="A92" s="12">
        <v>110</v>
      </c>
      <c r="B92" t="s">
        <v>909</v>
      </c>
      <c r="C92" t="s">
        <v>910</v>
      </c>
      <c r="D92" s="3">
        <f t="shared" si="6"/>
        <v>110</v>
      </c>
      <c r="G92" s="8" t="s">
        <v>1595</v>
      </c>
      <c r="I92" t="s">
        <v>97</v>
      </c>
      <c r="J92" t="s">
        <v>97</v>
      </c>
      <c r="K92">
        <v>194</v>
      </c>
      <c r="L92">
        <v>194</v>
      </c>
      <c r="M92">
        <v>194</v>
      </c>
      <c r="N92">
        <v>0</v>
      </c>
      <c r="O92" s="66" t="s">
        <v>102</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constants'!$B$4:$C$1002,2,FALSE),"")</f>
        <v>Included in base game</v>
      </c>
      <c r="V92" s="43" t="str">
        <f>IF(U92&lt;&gt;"",IF(U92&lt;&gt;"LIBSETS_DROP_MECHANIC_MONSTER_NAME",VLOOKUP(U92,'LibSets constants'!$I$4:$L$1002,3,FALSE),""),"")</f>
        <v/>
      </c>
      <c r="W92" s="43" t="str">
        <f>IF(U92&lt;&gt;"",IF(U92&lt;&gt;"LIBSETS_DROP_MECHANIC_MONSTER_NAME",VLOOKUP(U92,'LibSets constants'!$I$4:$L$1002,4,FALSE),""),"")</f>
        <v/>
      </c>
      <c r="X92" s="3" t="str">
        <f>IF(G92&lt;&gt;"LIBSETS_SETTYPE_BATTLEGROUND",IF(G92&lt;&gt;"LIBSETS_SETTYPE_SPECIAL",IF(Y92&lt;&gt;"",VLOOKUP(Y92,'ESO zone constants'!$D$3:$H$4953,5,FALSE),""),""),"")</f>
        <v/>
      </c>
      <c r="Y92" t="str">
        <f>IF(AND(O92&lt;&gt;"",NOT(ISERROR(O92))),"",IF(AND(L92&lt;&gt;"",L92&gt;0,NOT(ISERROR(L92))),VLOOKUP(L92,'ESO dumped WayshrineInfo'!$K$3:$N$9999,4,FALSE),""))</f>
        <v/>
      </c>
      <c r="Z92" s="44"/>
      <c r="AA92" s="43" t="str">
        <f>IF(Z92&lt;&gt;"",IF(Z92&lt;&gt;"LIBSETS_DROP_MECHANIC_MONSTER_NAME",VLOOKUP(Z92,'LibSets constants'!$I$4:$L$1002,3,FALSE),""),"")</f>
        <v/>
      </c>
      <c r="AB92" s="43" t="str">
        <f>IF(Z92&lt;&gt;"",IF(Z92&lt;&gt;"LIBSETS_DROP_MECHANIC_MONSTER_NAME",VLOOKUP(Z92,'LibSets constants'!$I$4:$L$1002,4,FALSE),""),"")</f>
        <v/>
      </c>
      <c r="AC92" s="3" t="str">
        <f>IF(G92&lt;&gt;"LIBSETS_SETTYPE_BATTLEGROUND",IF(G92&lt;&gt;"LIBSETS_SETTYPE_SPECIAL",IF(AD92&lt;&gt;"",VLOOKUP(AD92,'ESO zone constants'!$D$3:$H$4953,5,FALSE),""),""),"")</f>
        <v/>
      </c>
      <c r="AD92" t="str">
        <f>IF(AND(O92&lt;&gt;"",NOT(ISERROR(O92))),"",IF(AND(M92&lt;&gt;"",M92&gt;0,NOT(ISERROR(M92))),VLOOKUP(M92,'ESO dumped WayshrineInfo'!$K$3:$N$9999,4,FALSE),""))</f>
        <v/>
      </c>
      <c r="AE92" s="44"/>
      <c r="AF92" s="43" t="str">
        <f>IF(AE92&lt;&gt;"",IF(AE92&lt;&gt;"LIBSETS_DROP_MECHANIC_MONSTER_NAME",VLOOKUP(AE92,'LibSets constants'!$I$4:$L$1002,3,FALSE),""),"")</f>
        <v/>
      </c>
      <c r="AG92" s="43" t="str">
        <f>IF(AE92&lt;&gt;"",IF(AE92&lt;&gt;"LIBSETS_DROP_MECHANIC_MONSTER_NAME",VLOOKUP(AE92,'LibSets constants'!$I$4:$L$1002,4,FALSE),""),"")</f>
        <v/>
      </c>
      <c r="AH92" s="3" t="str">
        <f>IF(G92&lt;&gt;"LIBSETS_SETTYPE_BATTLEGROUND",IF(G92&lt;&gt;"LIBSETS_SETTYPE_SPECIAL",IF(AI92&lt;&gt;"",VLOOKUP(AI92,'ESO zone constants'!$D$3:$H$4953,5,FALSE),""),""),"")</f>
        <v/>
      </c>
      <c r="AJ92" s="44"/>
      <c r="AK92" s="43" t="str">
        <f>IF(AJ92&lt;&gt;"",IF(AJ92&lt;&gt;"LIBSETS_DROP_MECHANIC_MONSTER_NAME",VLOOKUP(AJ92,'LibSets constants'!$I$4:$L$1002,3,FALSE),""),"")</f>
        <v/>
      </c>
      <c r="AL92" s="43" t="str">
        <f>IF(AJ92&lt;&gt;"",IF(AJ92&lt;&gt;"LIBSETS_DROP_MECHANIC_MONSTER_NAME",VLOOKUP(AJ92,'LibSets constants'!$I$4:$L$1002,4,FALSE),""),"")</f>
        <v/>
      </c>
      <c r="AM92" s="3" t="str">
        <f>IF(G92&lt;&gt;"LIBSETS_SETTYPE_BATTLEGROUND",IF(G92&lt;&gt;"LIBSETS_SETTYPE_SPECIAL",IF(AN92&lt;&gt;"",VLOOKUP(AN92,'ESO zone constants'!$D$3:$H$4953,5,FALSE),""),""),"")</f>
        <v/>
      </c>
      <c r="AO92" s="44"/>
      <c r="AP92" s="43" t="str">
        <f>IF(AO92&lt;&gt;"",IF(AO92&lt;&gt;"LIBSETS_DROP_MECHANIC_MONSTER_NAME",VLOOKUP(AO92,'LibSets constants'!$I$4:$L$1002,3,FALSE),""),"")</f>
        <v/>
      </c>
      <c r="AQ92" s="43" t="str">
        <f>IF(AO92&lt;&gt;"",IF(AO92&lt;&gt;"LIBSETS_DROP_MECHANIC_MONSTER_NAME",VLOOKUP(AO92,'LibSets constants'!$I$4:$L$1002,4,FALSE),""),"")</f>
        <v/>
      </c>
      <c r="AR92" s="3" t="str">
        <f>IF(G92&lt;&gt;"LIBSETS_SETTYPE_BATTLEGROUND",IF(G92&lt;&gt;"LIBSETS_SETTYPE_SPECIAL",IF(AS92&lt;&gt;"",VLOOKUP(AS92,'ESO zone constants'!$D$3:$H$4953,5,FALSE),""),""),"")</f>
        <v/>
      </c>
      <c r="AT92" s="44"/>
      <c r="AU92" s="43" t="str">
        <f>IF(AT92&lt;&gt;"",IF(AT92&lt;&gt;"LIBSETS_DROP_MECHANIC_MONSTER_NAME",VLOOKUP(AT92,'LibSets constants'!$I$4:$L$1002,3,FALSE),""),"")</f>
        <v/>
      </c>
      <c r="AV92" s="43" t="str">
        <f>IF(AT92&lt;&gt;"",IF(AT92&lt;&gt;"LIBSETS_DROP_MECHANIC_MONSTER_NAME",VLOOKUP(AT92,'LibSets constants'!$I$4:$L$1002,4,FALSE),""),"")</f>
        <v/>
      </c>
      <c r="AW92" s="21" t="str">
        <f t="shared" si="7"/>
        <v>[110] = {wayshrines={194,194,194,}, dlcId=DLC_BASE_GAME</v>
      </c>
      <c r="AX92" s="21" t="str">
        <f t="shared" si="8"/>
        <v>, zoneIds={380}, veteran=false</v>
      </c>
      <c r="AY92" s="21" t="str">
        <f t="shared" si="9"/>
        <v>, setType=LIBSETS_SETTYPE_DUNGEON</v>
      </c>
      <c r="AZ92" s="21" t="str">
        <f t="shared" si="10"/>
        <v>},</v>
      </c>
      <c r="BA92" s="21" t="str">
        <f t="shared" si="11"/>
        <v xml:space="preserve"> --Sanctuary / Heiligtum   [The Banished Cells I]</v>
      </c>
    </row>
    <row r="93" spans="1:53" x14ac:dyDescent="0.25">
      <c r="A93" s="12">
        <v>111</v>
      </c>
      <c r="B93" t="s">
        <v>911</v>
      </c>
      <c r="C93" t="s">
        <v>912</v>
      </c>
      <c r="D93" s="3">
        <f t="shared" si="6"/>
        <v>111</v>
      </c>
      <c r="G93" s="8" t="s">
        <v>1593</v>
      </c>
      <c r="I93" t="s">
        <v>97</v>
      </c>
      <c r="J93" t="s">
        <v>97</v>
      </c>
      <c r="K93">
        <v>-1</v>
      </c>
      <c r="L93">
        <v>-1</v>
      </c>
      <c r="M93">
        <v>-1</v>
      </c>
      <c r="N93">
        <v>0</v>
      </c>
      <c r="O93" s="66" t="s">
        <v>131</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constants'!$B$4:$C$1002,2,FALSE),"")</f>
        <v>Included in base game</v>
      </c>
      <c r="U93" s="33" t="s">
        <v>1665</v>
      </c>
      <c r="V93" s="43" t="str">
        <f>IF(U93&lt;&gt;"",IF(U93&lt;&gt;"LIBSETS_DROP_MECHANIC_MONSTER_NAME",VLOOKUP(U93,'LibSets constants'!$I$4:$L$1002,3,FALSE),""),"")</f>
        <v>Rewards for the worthy (Cyrodiil/Battleground mail)</v>
      </c>
      <c r="W93" s="43" t="str">
        <f>IF(U93&lt;&gt;"",IF(U93&lt;&gt;"LIBSETS_DROP_MECHANIC_MONSTER_NAME",VLOOKUP(U93,'LibSets constants'!$I$4:$L$1002,4,FALSE),""),"")</f>
        <v>Gerechter Lohn (Cyrodiil/Schlachtfeld Mail)</v>
      </c>
      <c r="X93" s="3" t="str">
        <f>IF(G93&lt;&gt;"LIBSETS_SETTYPE_BATTLEGROUND",IF(G93&lt;&gt;"LIBSETS_SETTYPE_SPECIAL",IF(Y93&lt;&gt;"",VLOOKUP(Y93,'ESO zone constants'!$D$3:$H$4953,5,FALSE),""),""),"")</f>
        <v/>
      </c>
      <c r="Y93" t="str">
        <f>IF(AND(O93&lt;&gt;"",NOT(ISERROR(O93))),"",IF(AND(L93&lt;&gt;"",L93&gt;0,NOT(ISERROR(L93))),VLOOKUP(L93,'ESO dumped WayshrineInfo'!$K$3:$N$9999,4,FALSE),""))</f>
        <v/>
      </c>
      <c r="Z93" s="44" t="s">
        <v>1656</v>
      </c>
      <c r="AA93" s="43" t="str">
        <f>IF(Z93&lt;&gt;"",IF(Z93&lt;&gt;"LIBSETS_DROP_MECHANIC_MONSTER_NAME",VLOOKUP(Z93,'LibSets constants'!$I$4:$L$1002,3,FALSE),""),"")</f>
        <v>City Bruma (quartermaster)</v>
      </c>
      <c r="AB93" s="43" t="str">
        <f>IF(Z93&lt;&gt;"",IF(Z93&lt;&gt;"LIBSETS_DROP_MECHANIC_MONSTER_NAME",VLOOKUP(Z93,'LibSets constants'!$I$4:$L$1002,4,FALSE),""),"")</f>
        <v>Stadt Bruma (Quartiermeister)</v>
      </c>
      <c r="AC93" s="3" t="str">
        <f>IF(G93&lt;&gt;"LIBSETS_SETTYPE_BATTLEGROUND",IF(G93&lt;&gt;"LIBSETS_SETTYPE_SPECIAL",IF(AD93&lt;&gt;"",VLOOKUP(AD93,'ESO zone constants'!$D$3:$H$4953,5,FALSE),""),""),"")</f>
        <v/>
      </c>
      <c r="AD93" t="str">
        <f>IF(AND(O93&lt;&gt;"",NOT(ISERROR(O93))),"",IF(AND(M93&lt;&gt;"",M93&gt;0,NOT(ISERROR(M93))),VLOOKUP(M93,'ESO dumped WayshrineInfo'!$K$3:$N$9999,4,FALSE),""))</f>
        <v/>
      </c>
      <c r="AE93" s="44"/>
      <c r="AF93" s="43" t="str">
        <f>IF(AE93&lt;&gt;"",IF(AE93&lt;&gt;"LIBSETS_DROP_MECHANIC_MONSTER_NAME",VLOOKUP(AE93,'LibSets constants'!$I$4:$L$1002,3,FALSE),""),"")</f>
        <v/>
      </c>
      <c r="AG93" s="43" t="str">
        <f>IF(AE93&lt;&gt;"",IF(AE93&lt;&gt;"LIBSETS_DROP_MECHANIC_MONSTER_NAME",VLOOKUP(AE93,'LibSets constants'!$I$4:$L$1002,4,FALSE),""),"")</f>
        <v/>
      </c>
      <c r="AH93" s="3" t="str">
        <f>IF(G93&lt;&gt;"LIBSETS_SETTYPE_BATTLEGROUND",IF(G93&lt;&gt;"LIBSETS_SETTYPE_SPECIAL",IF(AI93&lt;&gt;"",VLOOKUP(AI93,'ESO zone constants'!$D$3:$H$4953,5,FALSE),""),""),"")</f>
        <v/>
      </c>
      <c r="AJ93" s="44"/>
      <c r="AK93" s="43" t="str">
        <f>IF(AJ93&lt;&gt;"",IF(AJ93&lt;&gt;"LIBSETS_DROP_MECHANIC_MONSTER_NAME",VLOOKUP(AJ93,'LibSets constants'!$I$4:$L$1002,3,FALSE),""),"")</f>
        <v/>
      </c>
      <c r="AL93" s="43" t="str">
        <f>IF(AJ93&lt;&gt;"",IF(AJ93&lt;&gt;"LIBSETS_DROP_MECHANIC_MONSTER_NAME",VLOOKUP(AJ93,'LibSets constants'!$I$4:$L$1002,4,FALSE),""),"")</f>
        <v/>
      </c>
      <c r="AM93" s="3" t="str">
        <f>IF(G93&lt;&gt;"LIBSETS_SETTYPE_BATTLEGROUND",IF(G93&lt;&gt;"LIBSETS_SETTYPE_SPECIAL",IF(AN93&lt;&gt;"",VLOOKUP(AN93,'ESO zone constants'!$D$3:$H$4953,5,FALSE),""),""),"")</f>
        <v/>
      </c>
      <c r="AO93" s="44"/>
      <c r="AP93" s="43" t="str">
        <f>IF(AO93&lt;&gt;"",IF(AO93&lt;&gt;"LIBSETS_DROP_MECHANIC_MONSTER_NAME",VLOOKUP(AO93,'LibSets constants'!$I$4:$L$1002,3,FALSE),""),"")</f>
        <v/>
      </c>
      <c r="AQ93" s="43" t="str">
        <f>IF(AO93&lt;&gt;"",IF(AO93&lt;&gt;"LIBSETS_DROP_MECHANIC_MONSTER_NAME",VLOOKUP(AO93,'LibSets constants'!$I$4:$L$1002,4,FALSE),""),"")</f>
        <v/>
      </c>
      <c r="AR93" s="3" t="str">
        <f>IF(G93&lt;&gt;"LIBSETS_SETTYPE_BATTLEGROUND",IF(G93&lt;&gt;"LIBSETS_SETTYPE_SPECIAL",IF(AS93&lt;&gt;"",VLOOKUP(AS93,'ESO zone constants'!$D$3:$H$4953,5,FALSE),""),""),"")</f>
        <v/>
      </c>
      <c r="AT93" s="44"/>
      <c r="AU93" s="43" t="str">
        <f>IF(AT93&lt;&gt;"",IF(AT93&lt;&gt;"LIBSETS_DROP_MECHANIC_MONSTER_NAME",VLOOKUP(AT93,'LibSets constants'!$I$4:$L$1002,3,FALSE),""),"")</f>
        <v/>
      </c>
      <c r="AV93" s="43" t="str">
        <f>IF(AT93&lt;&gt;"",IF(AT93&lt;&gt;"LIBSETS_DROP_MECHANIC_MONSTER_NAME",VLOOKUP(AT93,'LibSets constants'!$I$4:$L$1002,4,FALSE),""),"")</f>
        <v/>
      </c>
      <c r="AW93" s="21" t="str">
        <f t="shared" si="7"/>
        <v>[111] = {wayshrines={-1,-1,-1,}, dlcId=DLC_BASE_GAME</v>
      </c>
      <c r="AX93" s="21" t="str">
        <f t="shared" si="8"/>
        <v>, zoneIds={181}, veteran=false</v>
      </c>
      <c r="AY93" s="21" t="str">
        <f t="shared" si="9"/>
        <v>, setType=LIBSETS_SETTYPE_CYRODIIL</v>
      </c>
      <c r="AZ93" s="21" t="str">
        <f t="shared" si="10"/>
        <v>, dropMechanic={LIBSETS_DROP_MECHANIC_MAIL_PVP_REWARDS_FOR_THE_WORTHY,LIBSETS_DROP_MECHANIC_CITY_CYRODIIL_BRUMA}},</v>
      </c>
      <c r="BA93" s="21" t="str">
        <f t="shared" si="11"/>
        <v xml:space="preserve"> --Ward of Cyrodiil / Schutz von Cyrodiil   [Cyrodiil]</v>
      </c>
    </row>
    <row r="94" spans="1:53" x14ac:dyDescent="0.25">
      <c r="A94" s="12">
        <v>112</v>
      </c>
      <c r="B94" t="s">
        <v>913</v>
      </c>
      <c r="C94" t="s">
        <v>914</v>
      </c>
      <c r="D94" s="3">
        <f t="shared" si="6"/>
        <v>112</v>
      </c>
      <c r="G94" s="8" t="s">
        <v>1598</v>
      </c>
      <c r="I94" t="s">
        <v>97</v>
      </c>
      <c r="J94" t="s">
        <v>97</v>
      </c>
      <c r="K94">
        <v>-1</v>
      </c>
      <c r="L94">
        <v>-1</v>
      </c>
      <c r="M94">
        <v>-1</v>
      </c>
      <c r="N94">
        <v>0</v>
      </c>
      <c r="O94" s="66" t="s">
        <v>110</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constants'!$B$4:$C$1002,2,FALSE),"")</f>
        <v>Included in base game</v>
      </c>
      <c r="U94" s="33" t="s">
        <v>1684</v>
      </c>
      <c r="V94" s="43" t="str">
        <f>IF(U94&lt;&gt;"",IF(U94&lt;&gt;"LIBSETS_DROP_MECHANIC_MONSTER_NAME",VLOOKUP(U94,'LibSets constants'!$I$4:$L$1002,3,FALSE),""),"")</f>
        <v>Delve bosses have a chance to drop a waist or feet.</v>
      </c>
      <c r="W94" s="43" t="str">
        <f>IF(U94&lt;&gt;"",IF(U94&lt;&gt;"LIBSETS_DROP_MECHANIC_MONSTER_NAME",VLOOKUP(U94,'LibSets constants'!$I$4:$L$1002,4,FALSE),""),"")</f>
        <v>Bosse in Gewölben haben die Chance, eine Taille oder Füße fallen zu lassen.</v>
      </c>
      <c r="X94" s="3" t="str">
        <f>IF(G94&lt;&gt;"LIBSETS_SETTYPE_BATTLEGROUND",IF(G94&lt;&gt;"LIBSETS_SETTYPE_SPECIAL",IF(Y94&lt;&gt;"",VLOOKUP(Y94,'ESO zone constants'!$D$3:$H$4953,5,FALSE),""),""),"")</f>
        <v/>
      </c>
      <c r="Y94" t="str">
        <f>IF(AND(O94&lt;&gt;"",NOT(ISERROR(O94))),"",IF(AND(L94&lt;&gt;"",L94&gt;0,NOT(ISERROR(L94))),VLOOKUP(L94,'ESO dumped WayshrineInfo'!$K$3:$N$9999,4,FALSE),""))</f>
        <v/>
      </c>
      <c r="Z94" s="44" t="s">
        <v>1685</v>
      </c>
      <c r="AA94" s="43" t="str">
        <f>IF(Z94&lt;&gt;"",IF(Z94&lt;&gt;"LIBSETS_DROP_MECHANIC_MONSTER_NAME",VLOOKUP(Z94,'LibSets constants'!$I$4:$L$1002,3,FALSE),""),"")</f>
        <v>Overland group bosses have a 100% chance to drop head, chest, legs, or weapon.</v>
      </c>
      <c r="AB94" s="43" t="str">
        <f>IF(Z94&lt;&gt;"",IF(Z94&lt;&gt;"LIBSETS_DROP_MECHANIC_MONSTER_NAME",VLOOKUP(Z94,'LibSets constants'!$I$4:$L$1002,4,FALSE),""),"")</f>
        <v>Überland Gruppenbosse haben eine Chance von 100%, Kopf, Brust, Beine oder Waffen fallen zu lassen.</v>
      </c>
      <c r="AC94" s="3" t="str">
        <f>IF(G94&lt;&gt;"LIBSETS_SETTYPE_BATTLEGROUND",IF(G94&lt;&gt;"LIBSETS_SETTYPE_SPECIAL",IF(AD94&lt;&gt;"",VLOOKUP(AD94,'ESO zone constants'!$D$3:$H$4953,5,FALSE),""),""),"")</f>
        <v/>
      </c>
      <c r="AD94" t="str">
        <f>IF(AND(O94&lt;&gt;"",NOT(ISERROR(O94))),"",IF(AND(M94&lt;&gt;"",M94&gt;0,NOT(ISERROR(M94))),VLOOKUP(M94,'ESO dumped WayshrineInfo'!$K$3:$N$9999,4,FALSE),""))</f>
        <v/>
      </c>
      <c r="AE94" s="44" t="s">
        <v>1686</v>
      </c>
      <c r="AF94" s="43" t="str">
        <f>IF(AE94&lt;&gt;"",IF(AE94&lt;&gt;"LIBSETS_DROP_MECHANIC_MONSTER_NAME",VLOOKUP(AE94,'LibSets constants'!$I$4:$L$1002,3,FALSE),""),"")</f>
        <v>Public dungeon bosses have a chance to drop a shoulder, hand, or weapon.</v>
      </c>
      <c r="AG94" s="43" t="str">
        <f>IF(AE94&lt;&gt;"",IF(AE94&lt;&gt;"LIBSETS_DROP_MECHANIC_MONSTER_NAME",VLOOKUP(AE94,'LibSets constants'!$I$4:$L$1002,4,FALSE),""),"")</f>
        <v>Öffentliche Dungeon-Bosse haben die Möglichkeit, eine Schulter, Handschuhe oder eine Waffe fallen zu lassen.</v>
      </c>
      <c r="AH94" s="3" t="str">
        <f>IF(G94&lt;&gt;"LIBSETS_SETTYPE_BATTLEGROUND",IF(G94&lt;&gt;"LIBSETS_SETTYPE_SPECIAL",IF(AI94&lt;&gt;"",VLOOKUP(AI94,'ESO zone constants'!$D$3:$H$4953,5,FALSE),""),""),"")</f>
        <v/>
      </c>
      <c r="AJ94" s="44" t="s">
        <v>1687</v>
      </c>
      <c r="AK94" s="43" t="str">
        <f>IF(AJ94&lt;&gt;"",IF(AJ94&lt;&gt;"LIBSETS_DROP_MECHANIC_MONSTER_NAME",VLOOKUP(AJ94,'LibSets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3" t="str">
        <f>IF(AJ94&lt;&gt;"",IF(AJ94&lt;&gt;"LIBSETS_DROP_MECHANIC_MONSTER_NAME",VLOOKUP(AJ94,'LibSets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constants'!$D$3:$H$4953,5,FALSE),""),""),"")</f>
        <v/>
      </c>
      <c r="AO94" s="44"/>
      <c r="AP94" s="43" t="str">
        <f>IF(AO94&lt;&gt;"",IF(AO94&lt;&gt;"LIBSETS_DROP_MECHANIC_MONSTER_NAME",VLOOKUP(AO94,'LibSets constants'!$I$4:$L$1002,3,FALSE),""),"")</f>
        <v/>
      </c>
      <c r="AQ94" s="43" t="str">
        <f>IF(AO94&lt;&gt;"",IF(AO94&lt;&gt;"LIBSETS_DROP_MECHANIC_MONSTER_NAME",VLOOKUP(AO94,'LibSets constants'!$I$4:$L$1002,4,FALSE),""),"")</f>
        <v/>
      </c>
      <c r="AR94" s="3" t="str">
        <f>IF(G94&lt;&gt;"LIBSETS_SETTYPE_BATTLEGROUND",IF(G94&lt;&gt;"LIBSETS_SETTYPE_SPECIAL",IF(AS94&lt;&gt;"",VLOOKUP(AS94,'ESO zone constants'!$D$3:$H$4953,5,FALSE),""),""),"")</f>
        <v/>
      </c>
      <c r="AT94" s="44"/>
      <c r="AU94" s="43" t="str">
        <f>IF(AT94&lt;&gt;"",IF(AT94&lt;&gt;"LIBSETS_DROP_MECHANIC_MONSTER_NAME",VLOOKUP(AT94,'LibSets constants'!$I$4:$L$1002,3,FALSE),""),"")</f>
        <v/>
      </c>
      <c r="AV94" s="43" t="str">
        <f>IF(AT94&lt;&gt;"",IF(AT94&lt;&gt;"LIBSETS_DROP_MECHANIC_MONSTER_NAME",VLOOKUP(AT94,'LibSets constants'!$I$4:$L$1002,4,FALSE),""),"")</f>
        <v/>
      </c>
      <c r="AW94" s="21" t="str">
        <f t="shared" si="7"/>
        <v>[112] = {wayshrines={-1,-1,-1,}, dlcId=DLC_BASE_GAME</v>
      </c>
      <c r="AX94" s="21" t="str">
        <f t="shared" si="8"/>
        <v>, zoneIds={19}, veteran=false</v>
      </c>
      <c r="AY94" s="21" t="str">
        <f t="shared" si="9"/>
        <v>, setType=LIBSETS_SETTYPE_OVERLAND</v>
      </c>
      <c r="AZ94" s="21" t="str">
        <f t="shared" si="10"/>
        <v>, dropMechanic={LIBSETS_DROP_MECHANIC_OVERLAND_BOSS_DELVE,LIBSETS_DROP_MECHANIC_OVERLAND_WORLDBOSS,LIBSETS_DROP_MECHANIC_OVERLAND_BOSS_PUBLIC_DUNGEON,LIBSETS_DROP_MECHANIC_OVERLAND_CHEST}},</v>
      </c>
      <c r="BA94" s="21" t="str">
        <f t="shared" si="11"/>
        <v xml:space="preserve"> --Night Terror / Nachtschrecken   [Stormhaven]</v>
      </c>
    </row>
    <row r="95" spans="1:53" x14ac:dyDescent="0.25">
      <c r="A95" s="12">
        <v>113</v>
      </c>
      <c r="B95" t="s">
        <v>915</v>
      </c>
      <c r="C95" t="s">
        <v>916</v>
      </c>
      <c r="D95" s="3">
        <f t="shared" si="6"/>
        <v>113</v>
      </c>
      <c r="G95" s="8" t="s">
        <v>1593</v>
      </c>
      <c r="I95" t="s">
        <v>97</v>
      </c>
      <c r="J95" t="s">
        <v>97</v>
      </c>
      <c r="K95">
        <v>-1</v>
      </c>
      <c r="L95">
        <v>-1</v>
      </c>
      <c r="M95">
        <v>-1</v>
      </c>
      <c r="N95">
        <v>0</v>
      </c>
      <c r="O95" s="66" t="s">
        <v>131</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constants'!$B$4:$C$1002,2,FALSE),"")</f>
        <v>Included in base game</v>
      </c>
      <c r="U95" s="33" t="s">
        <v>1665</v>
      </c>
      <c r="V95" s="3" t="str">
        <f>IF(U95&lt;&gt;"",IF(U95&lt;&gt;"LIBSETS_DROP_MECHANIC_MONSTER_NAME",VLOOKUP(U95,'LibSets constants'!$I$4:$L$1002,3,FALSE),""),"")</f>
        <v>Rewards for the worthy (Cyrodiil/Battleground mail)</v>
      </c>
      <c r="W95" s="3" t="str">
        <f>IF(U95&lt;&gt;"",IF(U95&lt;&gt;"LIBSETS_DROP_MECHANIC_MONSTER_NAME",VLOOKUP(U95,'LibSets constants'!$I$4:$L$1002,4,FALSE),""),"")</f>
        <v>Gerechter Lohn (Cyrodiil/Schlachtfeld Mail)</v>
      </c>
      <c r="X95" s="3" t="str">
        <f>IF(G95&lt;&gt;"LIBSETS_SETTYPE_BATTLEGROUND",IF(G95&lt;&gt;"LIBSETS_SETTYPE_SPECIAL",IF(Y95&lt;&gt;"",VLOOKUP(Y95,'ESO zone constants'!$D$3:$H$4953,5,FALSE),""),""),"")</f>
        <v/>
      </c>
      <c r="Y95" t="str">
        <f>IF(AND(O95&lt;&gt;"",NOT(ISERROR(O95))),"",IF(AND(L95&lt;&gt;"",L95&gt;0,NOT(ISERROR(L95))),VLOOKUP(L95,'ESO dumped WayshrineInfo'!$K$3:$N$9999,4,FALSE),""))</f>
        <v/>
      </c>
      <c r="Z95" s="33" t="s">
        <v>1658</v>
      </c>
      <c r="AA95" s="3" t="str">
        <f>IF(Z95&lt;&gt;"",IF(Z95&lt;&gt;"LIBSETS_DROP_MECHANIC_MONSTER_NAME",VLOOKUP(Z95,'LibSets constants'!$I$4:$L$1002,3,FALSE),""),"")</f>
        <v>City Vlastarus (quartermaster)</v>
      </c>
      <c r="AB95" s="3" t="str">
        <f>IF(Z95&lt;&gt;"",IF(Z95&lt;&gt;"LIBSETS_DROP_MECHANIC_MONSTER_NAME",VLOOKUP(Z95,'LibSets constants'!$I$4:$L$1002,4,FALSE),""),"")</f>
        <v>Stadt Vlastarus (Quartiermeister)</v>
      </c>
      <c r="AC95" s="3" t="str">
        <f>IF(G95&lt;&gt;"LIBSETS_SETTYPE_BATTLEGROUND",IF(G95&lt;&gt;"LIBSETS_SETTYPE_SPECIAL",IF(AD95&lt;&gt;"",VLOOKUP(AD95,'ESO zone constants'!$D$3:$H$4953,5,FALSE),""),""),"")</f>
        <v/>
      </c>
      <c r="AD95" t="str">
        <f>IF(AND(O95&lt;&gt;"",NOT(ISERROR(O95))),"",IF(AND(M95&lt;&gt;"",M95&gt;0,NOT(ISERROR(M95))),VLOOKUP(M95,'ESO dumped WayshrineInfo'!$K$3:$N$9999,4,FALSE),""))</f>
        <v/>
      </c>
      <c r="AF95" s="3" t="str">
        <f>IF(AE95&lt;&gt;"",IF(AE95&lt;&gt;"LIBSETS_DROP_MECHANIC_MONSTER_NAME",VLOOKUP(AE95,'LibSets constants'!$I$4:$L$1002,3,FALSE),""),"")</f>
        <v/>
      </c>
      <c r="AG95" s="3" t="str">
        <f>IF(AE95&lt;&gt;"",IF(AE95&lt;&gt;"LIBSETS_DROP_MECHANIC_MONSTER_NAME",VLOOKUP(AE95,'LibSets constants'!$I$4:$L$1002,4,FALSE),""),"")</f>
        <v/>
      </c>
      <c r="AH95" s="3" t="str">
        <f>IF(G95&lt;&gt;"LIBSETS_SETTYPE_BATTLEGROUND",IF(G95&lt;&gt;"LIBSETS_SETTYPE_SPECIAL",IF(AI95&lt;&gt;"",VLOOKUP(AI95,'ESO zone constants'!$D$3:$H$4953,5,FALSE),""),""),"")</f>
        <v/>
      </c>
      <c r="AK95" s="3" t="str">
        <f>IF(AJ95&lt;&gt;"",IF(AJ95&lt;&gt;"LIBSETS_DROP_MECHANIC_MONSTER_NAME",VLOOKUP(AJ95,'LibSets constants'!$I$4:$L$1002,3,FALSE),""),"")</f>
        <v/>
      </c>
      <c r="AL95" s="3" t="str">
        <f>IF(AJ95&lt;&gt;"",IF(AJ95&lt;&gt;"LIBSETS_DROP_MECHANIC_MONSTER_NAME",VLOOKUP(AJ95,'LibSets constants'!$I$4:$L$1002,4,FALSE),""),"")</f>
        <v/>
      </c>
      <c r="AM95" s="3" t="str">
        <f>IF(G95&lt;&gt;"LIBSETS_SETTYPE_BATTLEGROUND",IF(G95&lt;&gt;"LIBSETS_SETTYPE_SPECIAL",IF(AN95&lt;&gt;"",VLOOKUP(AN95,'ESO zone constants'!$D$3:$H$4953,5,FALSE),""),""),"")</f>
        <v/>
      </c>
      <c r="AP95" s="3" t="str">
        <f>IF(AO95&lt;&gt;"",IF(AO95&lt;&gt;"LIBSETS_DROP_MECHANIC_MONSTER_NAME",VLOOKUP(AO95,'LibSets constants'!$I$4:$L$1002,3,FALSE),""),"")</f>
        <v/>
      </c>
      <c r="AQ95" s="3" t="str">
        <f>IF(AO95&lt;&gt;"",IF(AO95&lt;&gt;"LIBSETS_DROP_MECHANIC_MONSTER_NAME",VLOOKUP(AO95,'LibSets constants'!$I$4:$L$1002,4,FALSE),""),"")</f>
        <v/>
      </c>
      <c r="AR95" s="3" t="str">
        <f>IF(G95&lt;&gt;"LIBSETS_SETTYPE_BATTLEGROUND",IF(G95&lt;&gt;"LIBSETS_SETTYPE_SPECIAL",IF(AS95&lt;&gt;"",VLOOKUP(AS95,'ESO zone constants'!$D$3:$H$4953,5,FALSE),""),""),"")</f>
        <v/>
      </c>
      <c r="AU95" s="3" t="str">
        <f>IF(AT95&lt;&gt;"",IF(AT95&lt;&gt;"LIBSETS_DROP_MECHANIC_MONSTER_NAME",VLOOKUP(AT95,'LibSets constants'!$I$4:$L$1002,3,FALSE),""),"")</f>
        <v/>
      </c>
      <c r="AV95" s="3" t="str">
        <f>IF(AT95&lt;&gt;"",IF(AT95&lt;&gt;"LIBSETS_DROP_MECHANIC_MONSTER_NAME",VLOOKUP(AT95,'LibSets constants'!$I$4:$L$1002,4,FALSE),""),"")</f>
        <v/>
      </c>
      <c r="AW95" s="21" t="str">
        <f t="shared" si="7"/>
        <v>[113] = {wayshrines={-1,-1,-1,}, dlcId=DLC_BASE_GAME</v>
      </c>
      <c r="AX95" s="21" t="str">
        <f t="shared" si="8"/>
        <v>, zoneIds={181}, veteran=false</v>
      </c>
      <c r="AY95" s="21" t="str">
        <f t="shared" si="9"/>
        <v>, setType=LIBSETS_SETTYPE_CYRODIIL</v>
      </c>
      <c r="AZ95" s="21" t="str">
        <f t="shared" si="10"/>
        <v>, dropMechanic={LIBSETS_DROP_MECHANIC_MAIL_PVP_REWARDS_FOR_THE_WORTHY,LIBSETS_DROP_MECHANIC_CITY_CYRODIIL_VLASTARUS}},</v>
      </c>
      <c r="BA95" s="21" t="str">
        <f t="shared" si="11"/>
        <v xml:space="preserve"> --Crest of Cyrodiil / Wappen von Cyrodiil   [Cyrodiil]</v>
      </c>
    </row>
    <row r="96" spans="1:53" x14ac:dyDescent="0.25">
      <c r="A96" s="12">
        <v>114</v>
      </c>
      <c r="B96" t="s">
        <v>917</v>
      </c>
      <c r="C96" t="s">
        <v>918</v>
      </c>
      <c r="D96" s="3">
        <f t="shared" si="6"/>
        <v>114</v>
      </c>
      <c r="G96" s="8" t="s">
        <v>1598</v>
      </c>
      <c r="I96" t="s">
        <v>97</v>
      </c>
      <c r="J96" t="s">
        <v>97</v>
      </c>
      <c r="K96">
        <v>-1</v>
      </c>
      <c r="L96">
        <v>-1</v>
      </c>
      <c r="M96">
        <v>-1</v>
      </c>
      <c r="N96">
        <v>0</v>
      </c>
      <c r="O96" s="66" t="s">
        <v>271</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constants'!$B$4:$C$1002,2,FALSE),"")</f>
        <v>Included in base game</v>
      </c>
      <c r="U96" s="33" t="s">
        <v>1684</v>
      </c>
      <c r="V96" s="43" t="str">
        <f>IF(U96&lt;&gt;"",IF(U96&lt;&gt;"LIBSETS_DROP_MECHANIC_MONSTER_NAME",VLOOKUP(U96,'LibSets constants'!$I$4:$L$1002,3,FALSE),""),"")</f>
        <v>Delve bosses have a chance to drop a waist or feet.</v>
      </c>
      <c r="W96" s="3" t="str">
        <f>IF(U96&lt;&gt;"",IF(U96&lt;&gt;"LIBSETS_DROP_MECHANIC_MONSTER_NAME",VLOOKUP(U96,'LibSets constants'!$I$4:$L$1002,4,FALSE),""),"")</f>
        <v>Bosse in Gewölben haben die Chance, eine Taille oder Füße fallen zu lassen.</v>
      </c>
      <c r="X96" s="3" t="str">
        <f>IF(G96&lt;&gt;"LIBSETS_SETTYPE_BATTLEGROUND",IF(G96&lt;&gt;"LIBSETS_SETTYPE_SPECIAL",IF(Y96&lt;&gt;"",VLOOKUP(Y96,'ESO zone constants'!$D$3:$H$4953,5,FALSE),""),""),"")</f>
        <v/>
      </c>
      <c r="Y96" t="str">
        <f>IF(AND(O96&lt;&gt;"",NOT(ISERROR(O96))),"",IF(AND(L96&lt;&gt;"",L96&gt;0,NOT(ISERROR(L96))),VLOOKUP(L96,'ESO dumped WayshrineInfo'!$K$3:$N$9999,4,FALSE),""))</f>
        <v/>
      </c>
      <c r="Z96" s="44" t="s">
        <v>1685</v>
      </c>
      <c r="AA96" s="43" t="str">
        <f>IF(Z96&lt;&gt;"",IF(Z96&lt;&gt;"LIBSETS_DROP_MECHANIC_MONSTER_NAME",VLOOKUP(Z96,'LibSets constants'!$I$4:$L$1002,3,FALSE),""),"")</f>
        <v>Overland group bosses have a 100% chance to drop head, chest, legs, or weapon.</v>
      </c>
      <c r="AB96" s="43" t="str">
        <f>IF(Z96&lt;&gt;"",IF(Z96&lt;&gt;"LIBSETS_DROP_MECHANIC_MONSTER_NAME",VLOOKUP(Z96,'LibSets constants'!$I$4:$L$1002,4,FALSE),""),"")</f>
        <v>Überland Gruppenbosse haben eine Chance von 100%, Kopf, Brust, Beine oder Waffen fallen zu lassen.</v>
      </c>
      <c r="AC96" s="3" t="str">
        <f>IF(G96&lt;&gt;"LIBSETS_SETTYPE_BATTLEGROUND",IF(G96&lt;&gt;"LIBSETS_SETTYPE_SPECIAL",IF(AD96&lt;&gt;"",VLOOKUP(AD96,'ESO zone constants'!$D$3:$H$4953,5,FALSE),""),""),"")</f>
        <v/>
      </c>
      <c r="AD96" t="str">
        <f>IF(AND(O96&lt;&gt;"",NOT(ISERROR(O96))),"",IF(AND(M96&lt;&gt;"",M96&gt;0,NOT(ISERROR(M96))),VLOOKUP(M96,'ESO dumped WayshrineInfo'!$K$3:$N$9999,4,FALSE),""))</f>
        <v/>
      </c>
      <c r="AE96" s="44" t="s">
        <v>1686</v>
      </c>
      <c r="AF96" s="43" t="str">
        <f>IF(AE96&lt;&gt;"",IF(AE96&lt;&gt;"LIBSETS_DROP_MECHANIC_MONSTER_NAME",VLOOKUP(AE96,'LibSets constants'!$I$4:$L$1002,3,FALSE),""),"")</f>
        <v>Public dungeon bosses have a chance to drop a shoulder, hand, or weapon.</v>
      </c>
      <c r="AG96" s="43" t="str">
        <f>IF(AE96&lt;&gt;"",IF(AE96&lt;&gt;"LIBSETS_DROP_MECHANIC_MONSTER_NAME",VLOOKUP(AE96,'LibSets constants'!$I$4:$L$1002,4,FALSE),""),"")</f>
        <v>Öffentliche Dungeon-Bosse haben die Möglichkeit, eine Schulter, Handschuhe oder eine Waffe fallen zu lassen.</v>
      </c>
      <c r="AH96" s="3" t="str">
        <f>IF(G96&lt;&gt;"LIBSETS_SETTYPE_BATTLEGROUND",IF(G96&lt;&gt;"LIBSETS_SETTYPE_SPECIAL",IF(AI96&lt;&gt;"",VLOOKUP(AI96,'ESO zone constants'!$D$3:$H$4953,5,FALSE),""),""),"")</f>
        <v/>
      </c>
      <c r="AJ96" s="44" t="s">
        <v>1687</v>
      </c>
      <c r="AK96" s="43" t="str">
        <f>IF(AJ96&lt;&gt;"",IF(AJ96&lt;&gt;"LIBSETS_DROP_MECHANIC_MONSTER_NAME",VLOOKUP(AJ96,'LibSets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43" t="str">
        <f>IF(AJ96&lt;&gt;"",IF(AJ96&lt;&gt;"LIBSETS_DROP_MECHANIC_MONSTER_NAME",VLOOKUP(AJ96,'LibSets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constants'!$D$3:$H$4953,5,FALSE),""),""),"")</f>
        <v/>
      </c>
      <c r="AO96" s="44"/>
      <c r="AP96" s="43" t="str">
        <f>IF(AO96&lt;&gt;"",IF(AO96&lt;&gt;"LIBSETS_DROP_MECHANIC_MONSTER_NAME",VLOOKUP(AO96,'LibSets constants'!$I$4:$L$1002,3,FALSE),""),"")</f>
        <v/>
      </c>
      <c r="AQ96" s="43" t="str">
        <f>IF(AO96&lt;&gt;"",IF(AO96&lt;&gt;"LIBSETS_DROP_MECHANIC_MONSTER_NAME",VLOOKUP(AO96,'LibSets constants'!$I$4:$L$1002,4,FALSE),""),"")</f>
        <v/>
      </c>
      <c r="AR96" s="3" t="str">
        <f>IF(G96&lt;&gt;"LIBSETS_SETTYPE_BATTLEGROUND",IF(G96&lt;&gt;"LIBSETS_SETTYPE_SPECIAL",IF(AS96&lt;&gt;"",VLOOKUP(AS96,'ESO zone constants'!$D$3:$H$4953,5,FALSE),""),""),"")</f>
        <v/>
      </c>
      <c r="AT96" s="44"/>
      <c r="AU96" s="43" t="str">
        <f>IF(AT96&lt;&gt;"",IF(AT96&lt;&gt;"LIBSETS_DROP_MECHANIC_MONSTER_NAME",VLOOKUP(AT96,'LibSets constants'!$I$4:$L$1002,3,FALSE),""),"")</f>
        <v/>
      </c>
      <c r="AV96" s="43" t="str">
        <f>IF(AT96&lt;&gt;"",IF(AT96&lt;&gt;"LIBSETS_DROP_MECHANIC_MONSTER_NAME",VLOOKUP(AT96,'LibSets constants'!$I$4:$L$1002,4,FALSE),""),"")</f>
        <v/>
      </c>
      <c r="AW96" s="21" t="str">
        <f t="shared" si="7"/>
        <v>[114] = {wayshrines={-1,-1,-1,}, dlcId=DLC_BASE_GAME</v>
      </c>
      <c r="AX96" s="21" t="str">
        <f t="shared" si="8"/>
        <v>, zoneIds={382}, veteran=false</v>
      </c>
      <c r="AY96" s="21" t="str">
        <f t="shared" si="9"/>
        <v>, setType=LIBSETS_SETTYPE_OVERLAND</v>
      </c>
      <c r="AZ96" s="21" t="str">
        <f t="shared" si="10"/>
        <v>, dropMechanic={LIBSETS_DROP_MECHANIC_OVERLAND_BOSS_DELVE,LIBSETS_DROP_MECHANIC_OVERLAND_WORLDBOSS,LIBSETS_DROP_MECHANIC_OVERLAND_BOSS_PUBLIC_DUNGEON,LIBSETS_DROP_MECHANIC_OVERLAND_CHEST}},</v>
      </c>
      <c r="BA96" s="21" t="str">
        <f t="shared" si="11"/>
        <v xml:space="preserve"> --Soulshine / Seelenschein   [Reaper's March]</v>
      </c>
    </row>
    <row r="97" spans="1:53" x14ac:dyDescent="0.25">
      <c r="A97" s="12">
        <v>116</v>
      </c>
      <c r="B97" t="s">
        <v>919</v>
      </c>
      <c r="C97" t="s">
        <v>920</v>
      </c>
      <c r="D97" s="3">
        <f t="shared" si="6"/>
        <v>116</v>
      </c>
      <c r="G97" s="8" t="s">
        <v>1595</v>
      </c>
      <c r="I97" t="s">
        <v>97</v>
      </c>
      <c r="J97" t="s">
        <v>97</v>
      </c>
      <c r="K97">
        <v>194</v>
      </c>
      <c r="L97">
        <v>194</v>
      </c>
      <c r="M97">
        <v>194</v>
      </c>
      <c r="N97">
        <v>0</v>
      </c>
      <c r="O97" s="66" t="s">
        <v>102</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constants'!$B$4:$C$1002,2,FALSE),"")</f>
        <v>Included in base game</v>
      </c>
      <c r="V97" s="43" t="str">
        <f>IF(U97&lt;&gt;"",IF(U97&lt;&gt;"LIBSETS_DROP_MECHANIC_MONSTER_NAME",VLOOKUP(U97,'LibSets constants'!$I$4:$L$1002,3,FALSE),""),"")</f>
        <v/>
      </c>
      <c r="W97" s="43" t="str">
        <f>IF(U97&lt;&gt;"",IF(U97&lt;&gt;"LIBSETS_DROP_MECHANIC_MONSTER_NAME",VLOOKUP(U97,'LibSets constants'!$I$4:$L$1002,4,FALSE),""),"")</f>
        <v/>
      </c>
      <c r="X97" s="3" t="str">
        <f>IF(G97&lt;&gt;"LIBSETS_SETTYPE_BATTLEGROUND",IF(G97&lt;&gt;"LIBSETS_SETTYPE_SPECIAL",IF(Y97&lt;&gt;"",VLOOKUP(Y97,'ESO zone constants'!$D$3:$H$4953,5,FALSE),""),""),"")</f>
        <v/>
      </c>
      <c r="Y97" t="str">
        <f>IF(AND(O97&lt;&gt;"",NOT(ISERROR(O97))),"",IF(AND(L97&lt;&gt;"",L97&gt;0,NOT(ISERROR(L97))),VLOOKUP(L97,'ESO dumped WayshrineInfo'!$K$3:$N$9999,4,FALSE),""))</f>
        <v/>
      </c>
      <c r="Z97" s="44"/>
      <c r="AA97" s="43" t="str">
        <f>IF(Z97&lt;&gt;"",IF(Z97&lt;&gt;"LIBSETS_DROP_MECHANIC_MONSTER_NAME",VLOOKUP(Z97,'LibSets constants'!$I$4:$L$1002,3,FALSE),""),"")</f>
        <v/>
      </c>
      <c r="AB97" s="43" t="str">
        <f>IF(Z97&lt;&gt;"",IF(Z97&lt;&gt;"LIBSETS_DROP_MECHANIC_MONSTER_NAME",VLOOKUP(Z97,'LibSets constants'!$I$4:$L$1002,4,FALSE),""),"")</f>
        <v/>
      </c>
      <c r="AC97" s="3" t="str">
        <f>IF(G97&lt;&gt;"LIBSETS_SETTYPE_BATTLEGROUND",IF(G97&lt;&gt;"LIBSETS_SETTYPE_SPECIAL",IF(AD97&lt;&gt;"",VLOOKUP(AD97,'ESO zone constants'!$D$3:$H$4953,5,FALSE),""),""),"")</f>
        <v/>
      </c>
      <c r="AD97" t="str">
        <f>IF(AND(O97&lt;&gt;"",NOT(ISERROR(O97))),"",IF(AND(M97&lt;&gt;"",M97&gt;0,NOT(ISERROR(M97))),VLOOKUP(M97,'ESO dumped WayshrineInfo'!$K$3:$N$9999,4,FALSE),""))</f>
        <v/>
      </c>
      <c r="AE97" s="44"/>
      <c r="AF97" s="43" t="str">
        <f>IF(AE97&lt;&gt;"",IF(AE97&lt;&gt;"LIBSETS_DROP_MECHANIC_MONSTER_NAME",VLOOKUP(AE97,'LibSets constants'!$I$4:$L$1002,3,FALSE),""),"")</f>
        <v/>
      </c>
      <c r="AG97" s="43" t="str">
        <f>IF(AE97&lt;&gt;"",IF(AE97&lt;&gt;"LIBSETS_DROP_MECHANIC_MONSTER_NAME",VLOOKUP(AE97,'LibSets constants'!$I$4:$L$1002,4,FALSE),""),"")</f>
        <v/>
      </c>
      <c r="AH97" s="3">
        <f>IF(G97&lt;&gt;"LIBSETS_SETTYPE_BATTLEGROUND",IF(G97&lt;&gt;"LIBSETS_SETTYPE_SPECIAL",IF(AI97&lt;&gt;"",VLOOKUP(AI97,'ESO zone constants'!$D$3:$H$4953,5,FALSE),""),""),"")</f>
        <v>146</v>
      </c>
      <c r="AI97" t="s">
        <v>62</v>
      </c>
      <c r="AJ97" s="44"/>
      <c r="AK97" s="43" t="str">
        <f>IF(AJ97&lt;&gt;"",IF(AJ97&lt;&gt;"LIBSETS_DROP_MECHANIC_MONSTER_NAME",VLOOKUP(AJ97,'LibSets constants'!$I$4:$L$1002,3,FALSE),""),"")</f>
        <v/>
      </c>
      <c r="AL97" s="43" t="str">
        <f>IF(AJ97&lt;&gt;"",IF(AJ97&lt;&gt;"LIBSETS_DROP_MECHANIC_MONSTER_NAME",VLOOKUP(AJ97,'LibSets constants'!$I$4:$L$1002,4,FALSE),""),"")</f>
        <v/>
      </c>
      <c r="AM97" s="3">
        <f>IF(G97&lt;&gt;"LIBSETS_SETTYPE_BATTLEGROUND",IF(G97&lt;&gt;"LIBSETS_SETTYPE_SPECIAL",IF(AN97&lt;&gt;"",VLOOKUP(AN97,'ESO zone constants'!$D$3:$H$4953,5,FALSE),""),""),"")</f>
        <v>126</v>
      </c>
      <c r="AN97" t="s">
        <v>43</v>
      </c>
      <c r="AO97" s="44"/>
      <c r="AP97" s="43" t="str">
        <f>IF(AO97&lt;&gt;"",IF(AO97&lt;&gt;"LIBSETS_DROP_MECHANIC_MONSTER_NAME",VLOOKUP(AO97,'LibSets constants'!$I$4:$L$1002,3,FALSE),""),"")</f>
        <v/>
      </c>
      <c r="AQ97" s="43" t="str">
        <f>IF(AO97&lt;&gt;"",IF(AO97&lt;&gt;"LIBSETS_DROP_MECHANIC_MONSTER_NAME",VLOOKUP(AO97,'LibSets constants'!$I$4:$L$1002,4,FALSE),""),"")</f>
        <v/>
      </c>
      <c r="AR97" s="3">
        <f>IF(G97&lt;&gt;"LIBSETS_SETTYPE_BATTLEGROUND",IF(G97&lt;&gt;"LIBSETS_SETTYPE_SPECIAL",IF(AS97&lt;&gt;"",VLOOKUP(AS97,'ESO zone constants'!$D$3:$H$4953,5,FALSE),""),""),"")</f>
        <v>63</v>
      </c>
      <c r="AS97" t="s">
        <v>61</v>
      </c>
      <c r="AT97" s="44"/>
      <c r="AU97" s="43" t="str">
        <f>IF(AT97&lt;&gt;"",IF(AT97&lt;&gt;"LIBSETS_DROP_MECHANIC_MONSTER_NAME",VLOOKUP(AT97,'LibSets constants'!$I$4:$L$1002,3,FALSE),""),"")</f>
        <v/>
      </c>
      <c r="AV97" s="43" t="str">
        <f>IF(AT97&lt;&gt;"",IF(AT97&lt;&gt;"LIBSETS_DROP_MECHANIC_MONSTER_NAME",VLOOKUP(AT97,'LibSets constants'!$I$4:$L$1002,4,FALSE),""),"")</f>
        <v/>
      </c>
      <c r="AW97" s="21" t="str">
        <f t="shared" si="7"/>
        <v>[116] = {wayshrines={194,194,194,}, dlcId=DLC_BASE_GAME</v>
      </c>
      <c r="AX97" s="21" t="str">
        <f t="shared" si="8"/>
        <v>, zoneIds={380,146,126,63}, veteran=false</v>
      </c>
      <c r="AY97" s="21" t="str">
        <f t="shared" si="9"/>
        <v>, setType=LIBSETS_SETTYPE_DUNGEON</v>
      </c>
      <c r="AZ97" s="21" t="str">
        <f t="shared" si="10"/>
        <v>},</v>
      </c>
      <c r="BA97" s="21" t="str">
        <f t="shared" si="11"/>
        <v xml:space="preserve"> --The Destruction Suite / Garnitur der Zerstörung   [The Banished Cells I, Wayrest Sewers I, Elden Hollow I, Darkshade Caverns I]</v>
      </c>
    </row>
    <row r="98" spans="1:53" x14ac:dyDescent="0.25">
      <c r="A98" s="12">
        <v>117</v>
      </c>
      <c r="B98" t="s">
        <v>921</v>
      </c>
      <c r="C98" t="s">
        <v>1559</v>
      </c>
      <c r="D98" s="3">
        <f t="shared" si="6"/>
        <v>117</v>
      </c>
      <c r="G98" s="8" t="s">
        <v>1595</v>
      </c>
      <c r="I98" t="s">
        <v>97</v>
      </c>
      <c r="J98" t="s">
        <v>97</v>
      </c>
      <c r="K98">
        <v>194</v>
      </c>
      <c r="L98">
        <v>194</v>
      </c>
      <c r="M98">
        <v>194</v>
      </c>
      <c r="N98">
        <v>0</v>
      </c>
      <c r="O98" s="66" t="s">
        <v>102</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constants'!$B$4:$C$1002,2,FALSE),"")</f>
        <v>Included in base game</v>
      </c>
      <c r="V98" s="43" t="str">
        <f>IF(U98&lt;&gt;"",IF(U98&lt;&gt;"LIBSETS_DROP_MECHANIC_MONSTER_NAME",VLOOKUP(U98,'LibSets constants'!$I$4:$L$1002,3,FALSE),""),"")</f>
        <v/>
      </c>
      <c r="W98" s="43" t="str">
        <f>IF(U98&lt;&gt;"",IF(U98&lt;&gt;"LIBSETS_DROP_MECHANIC_MONSTER_NAME",VLOOKUP(U98,'LibSets constants'!$I$4:$L$1002,4,FALSE),""),"")</f>
        <v/>
      </c>
      <c r="X98" s="3" t="str">
        <f>IF(G98&lt;&gt;"LIBSETS_SETTYPE_BATTLEGROUND",IF(G98&lt;&gt;"LIBSETS_SETTYPE_SPECIAL",IF(Y98&lt;&gt;"",VLOOKUP(Y98,'ESO zone constants'!$D$3:$H$4953,5,FALSE),""),""),"")</f>
        <v/>
      </c>
      <c r="Y98" t="str">
        <f>IF(AND(O98&lt;&gt;"",NOT(ISERROR(O98))),"",IF(AND(L98&lt;&gt;"",L98&gt;0,NOT(ISERROR(L98))),VLOOKUP(L98,'ESO dumped WayshrineInfo'!$K$3:$N$9999,4,FALSE),""))</f>
        <v/>
      </c>
      <c r="Z98" s="44"/>
      <c r="AA98" s="43" t="str">
        <f>IF(Z98&lt;&gt;"",IF(Z98&lt;&gt;"LIBSETS_DROP_MECHANIC_MONSTER_NAME",VLOOKUP(Z98,'LibSets constants'!$I$4:$L$1002,3,FALSE),""),"")</f>
        <v/>
      </c>
      <c r="AB98" s="43" t="str">
        <f>IF(Z98&lt;&gt;"",IF(Z98&lt;&gt;"LIBSETS_DROP_MECHANIC_MONSTER_NAME",VLOOKUP(Z98,'LibSets constants'!$I$4:$L$1002,4,FALSE),""),"")</f>
        <v/>
      </c>
      <c r="AC98" s="3" t="str">
        <f>IF(G98&lt;&gt;"LIBSETS_SETTYPE_BATTLEGROUND",IF(G98&lt;&gt;"LIBSETS_SETTYPE_SPECIAL",IF(AD98&lt;&gt;"",VLOOKUP(AD98,'ESO zone constants'!$D$3:$H$4953,5,FALSE),""),""),"")</f>
        <v/>
      </c>
      <c r="AD98" t="str">
        <f>IF(AND(O98&lt;&gt;"",NOT(ISERROR(O98))),"",IF(AND(M98&lt;&gt;"",M98&gt;0,NOT(ISERROR(M98))),VLOOKUP(M98,'ESO dumped WayshrineInfo'!$K$3:$N$9999,4,FALSE),""))</f>
        <v/>
      </c>
      <c r="AE98" s="44"/>
      <c r="AF98" s="43" t="str">
        <f>IF(AE98&lt;&gt;"",IF(AE98&lt;&gt;"LIBSETS_DROP_MECHANIC_MONSTER_NAME",VLOOKUP(AE98,'LibSets constants'!$I$4:$L$1002,3,FALSE),""),"")</f>
        <v/>
      </c>
      <c r="AG98" s="43" t="str">
        <f>IF(AE98&lt;&gt;"",IF(AE98&lt;&gt;"LIBSETS_DROP_MECHANIC_MONSTER_NAME",VLOOKUP(AE98,'LibSets constants'!$I$4:$L$1002,4,FALSE),""),"")</f>
        <v/>
      </c>
      <c r="AH98" s="3">
        <f>IF(G98&lt;&gt;"LIBSETS_SETTYPE_BATTLEGROUND",IF(G98&lt;&gt;"LIBSETS_SETTYPE_SPECIAL",IF(AI98&lt;&gt;"",VLOOKUP(AI98,'ESO zone constants'!$D$3:$H$4953,5,FALSE),""),""),"")</f>
        <v>146</v>
      </c>
      <c r="AI98" t="s">
        <v>62</v>
      </c>
      <c r="AJ98" s="44"/>
      <c r="AK98" s="43" t="str">
        <f>IF(AJ98&lt;&gt;"",IF(AJ98&lt;&gt;"LIBSETS_DROP_MECHANIC_MONSTER_NAME",VLOOKUP(AJ98,'LibSets constants'!$I$4:$L$1002,3,FALSE),""),"")</f>
        <v/>
      </c>
      <c r="AL98" s="43" t="str">
        <f>IF(AJ98&lt;&gt;"",IF(AJ98&lt;&gt;"LIBSETS_DROP_MECHANIC_MONSTER_NAME",VLOOKUP(AJ98,'LibSets constants'!$I$4:$L$1002,4,FALSE),""),"")</f>
        <v/>
      </c>
      <c r="AM98" s="3">
        <f>IF(G98&lt;&gt;"LIBSETS_SETTYPE_BATTLEGROUND",IF(G98&lt;&gt;"LIBSETS_SETTYPE_SPECIAL",IF(AN98&lt;&gt;"",VLOOKUP(AN98,'ESO zone constants'!$D$3:$H$4953,5,FALSE),""),""),"")</f>
        <v>126</v>
      </c>
      <c r="AN98" t="s">
        <v>43</v>
      </c>
      <c r="AO98" s="44"/>
      <c r="AP98" s="43" t="str">
        <f>IF(AO98&lt;&gt;"",IF(AO98&lt;&gt;"LIBSETS_DROP_MECHANIC_MONSTER_NAME",VLOOKUP(AO98,'LibSets constants'!$I$4:$L$1002,3,FALSE),""),"")</f>
        <v/>
      </c>
      <c r="AQ98" s="43" t="str">
        <f>IF(AO98&lt;&gt;"",IF(AO98&lt;&gt;"LIBSETS_DROP_MECHANIC_MONSTER_NAME",VLOOKUP(AO98,'LibSets constants'!$I$4:$L$1002,4,FALSE),""),"")</f>
        <v/>
      </c>
      <c r="AR98" s="3">
        <f>IF(G98&lt;&gt;"LIBSETS_SETTYPE_BATTLEGROUND",IF(G98&lt;&gt;"LIBSETS_SETTYPE_SPECIAL",IF(AS98&lt;&gt;"",VLOOKUP(AS98,'ESO zone constants'!$D$3:$H$4953,5,FALSE),""),""),"")</f>
        <v>63</v>
      </c>
      <c r="AS98" t="s">
        <v>61</v>
      </c>
      <c r="AT98" s="44"/>
      <c r="AU98" s="43" t="str">
        <f>IF(AT98&lt;&gt;"",IF(AT98&lt;&gt;"LIBSETS_DROP_MECHANIC_MONSTER_NAME",VLOOKUP(AT98,'LibSets constants'!$I$4:$L$1002,3,FALSE),""),"")</f>
        <v/>
      </c>
      <c r="AV98" s="43" t="str">
        <f>IF(AT98&lt;&gt;"",IF(AT98&lt;&gt;"LIBSETS_DROP_MECHANIC_MONSTER_NAME",VLOOKUP(AT98,'LibSets constants'!$I$4:$L$1002,4,FALSE),""),"")</f>
        <v/>
      </c>
      <c r="AW98" s="21" t="str">
        <f t="shared" si="7"/>
        <v>[117] = {wayshrines={194,194,194,}, dlcId=DLC_BASE_GAME</v>
      </c>
      <c r="AX98" s="21" t="str">
        <f t="shared" si="8"/>
        <v>, zoneIds={380,146,126,63}, veteran=false</v>
      </c>
      <c r="AY98" s="21" t="str">
        <f t="shared" si="9"/>
        <v>, setType=LIBSETS_SETTYPE_DUNGEON</v>
      </c>
      <c r="AZ98" s="21" t="str">
        <f t="shared" si="10"/>
        <v>},</v>
      </c>
      <c r="BA98" s="21" t="str">
        <f t="shared" si="11"/>
        <v xml:space="preserve"> --Relics of the Physician, Ansur / Relikte des Mediziners Ansur   [The Banished Cells I, Wayrest Sewers I, Elden Hollow I, Darkshade Caverns I]</v>
      </c>
    </row>
    <row r="99" spans="1:53" x14ac:dyDescent="0.25">
      <c r="A99" s="12">
        <v>118</v>
      </c>
      <c r="B99" t="s">
        <v>922</v>
      </c>
      <c r="C99" t="s">
        <v>923</v>
      </c>
      <c r="D99" s="3">
        <f t="shared" si="6"/>
        <v>118</v>
      </c>
      <c r="G99" s="8" t="s">
        <v>1595</v>
      </c>
      <c r="I99" t="s">
        <v>97</v>
      </c>
      <c r="J99" t="s">
        <v>97</v>
      </c>
      <c r="K99">
        <v>194</v>
      </c>
      <c r="L99">
        <v>194</v>
      </c>
      <c r="M99">
        <v>194</v>
      </c>
      <c r="N99">
        <v>0</v>
      </c>
      <c r="O99" s="66" t="s">
        <v>102</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constants'!$B$4:$C$1002,2,FALSE),"")</f>
        <v>Included in base game</v>
      </c>
      <c r="V99" s="43" t="str">
        <f>IF(U99&lt;&gt;"",IF(U99&lt;&gt;"LIBSETS_DROP_MECHANIC_MONSTER_NAME",VLOOKUP(U99,'LibSets constants'!$I$4:$L$1002,3,FALSE),""),"")</f>
        <v/>
      </c>
      <c r="W99" s="43" t="str">
        <f>IF(U99&lt;&gt;"",IF(U99&lt;&gt;"LIBSETS_DROP_MECHANIC_MONSTER_NAME",VLOOKUP(U99,'LibSets constants'!$I$4:$L$1002,4,FALSE),""),"")</f>
        <v/>
      </c>
      <c r="X99" s="3" t="str">
        <f>IF(G99&lt;&gt;"LIBSETS_SETTYPE_BATTLEGROUND",IF(G99&lt;&gt;"LIBSETS_SETTYPE_SPECIAL",IF(Y99&lt;&gt;"",VLOOKUP(Y99,'ESO zone constants'!$D$3:$H$4953,5,FALSE),""),""),"")</f>
        <v/>
      </c>
      <c r="Y99" t="str">
        <f>IF(AND(O99&lt;&gt;"",NOT(ISERROR(O99))),"",IF(AND(L99&lt;&gt;"",L99&gt;0,NOT(ISERROR(L99))),VLOOKUP(L99,'ESO dumped WayshrineInfo'!$K$3:$N$9999,4,FALSE),""))</f>
        <v/>
      </c>
      <c r="Z99" s="44"/>
      <c r="AA99" s="43" t="str">
        <f>IF(Z99&lt;&gt;"",IF(Z99&lt;&gt;"LIBSETS_DROP_MECHANIC_MONSTER_NAME",VLOOKUP(Z99,'LibSets constants'!$I$4:$L$1002,3,FALSE),""),"")</f>
        <v/>
      </c>
      <c r="AB99" s="43" t="str">
        <f>IF(Z99&lt;&gt;"",IF(Z99&lt;&gt;"LIBSETS_DROP_MECHANIC_MONSTER_NAME",VLOOKUP(Z99,'LibSets constants'!$I$4:$L$1002,4,FALSE),""),"")</f>
        <v/>
      </c>
      <c r="AC99" s="3" t="str">
        <f>IF(G99&lt;&gt;"LIBSETS_SETTYPE_BATTLEGROUND",IF(G99&lt;&gt;"LIBSETS_SETTYPE_SPECIAL",IF(AD99&lt;&gt;"",VLOOKUP(AD99,'ESO zone constants'!$D$3:$H$4953,5,FALSE),""),""),"")</f>
        <v/>
      </c>
      <c r="AD99" t="str">
        <f>IF(AND(O99&lt;&gt;"",NOT(ISERROR(O99))),"",IF(AND(M99&lt;&gt;"",M99&gt;0,NOT(ISERROR(M99))),VLOOKUP(M99,'ESO dumped WayshrineInfo'!$K$3:$N$9999,4,FALSE),""))</f>
        <v/>
      </c>
      <c r="AE99" s="44"/>
      <c r="AF99" s="43" t="str">
        <f>IF(AE99&lt;&gt;"",IF(AE99&lt;&gt;"LIBSETS_DROP_MECHANIC_MONSTER_NAME",VLOOKUP(AE99,'LibSets constants'!$I$4:$L$1002,3,FALSE),""),"")</f>
        <v/>
      </c>
      <c r="AG99" s="43" t="str">
        <f>IF(AE99&lt;&gt;"",IF(AE99&lt;&gt;"LIBSETS_DROP_MECHANIC_MONSTER_NAME",VLOOKUP(AE99,'LibSets constants'!$I$4:$L$1002,4,FALSE),""),"")</f>
        <v/>
      </c>
      <c r="AH99" s="3">
        <f>IF(G99&lt;&gt;"LIBSETS_SETTYPE_BATTLEGROUND",IF(G99&lt;&gt;"LIBSETS_SETTYPE_SPECIAL",IF(AI99&lt;&gt;"",VLOOKUP(AI99,'ESO zone constants'!$D$3:$H$4953,5,FALSE),""),""),"")</f>
        <v>146</v>
      </c>
      <c r="AI99" t="s">
        <v>62</v>
      </c>
      <c r="AJ99" s="44"/>
      <c r="AK99" s="43" t="str">
        <f>IF(AJ99&lt;&gt;"",IF(AJ99&lt;&gt;"LIBSETS_DROP_MECHANIC_MONSTER_NAME",VLOOKUP(AJ99,'LibSets constants'!$I$4:$L$1002,3,FALSE),""),"")</f>
        <v/>
      </c>
      <c r="AL99" s="43" t="str">
        <f>IF(AJ99&lt;&gt;"",IF(AJ99&lt;&gt;"LIBSETS_DROP_MECHANIC_MONSTER_NAME",VLOOKUP(AJ99,'LibSets constants'!$I$4:$L$1002,4,FALSE),""),"")</f>
        <v/>
      </c>
      <c r="AM99" s="3">
        <f>IF(G99&lt;&gt;"LIBSETS_SETTYPE_BATTLEGROUND",IF(G99&lt;&gt;"LIBSETS_SETTYPE_SPECIAL",IF(AN99&lt;&gt;"",VLOOKUP(AN99,'ESO zone constants'!$D$3:$H$4953,5,FALSE),""),""),"")</f>
        <v>126</v>
      </c>
      <c r="AN99" t="s">
        <v>43</v>
      </c>
      <c r="AO99" s="44"/>
      <c r="AP99" s="43" t="str">
        <f>IF(AO99&lt;&gt;"",IF(AO99&lt;&gt;"LIBSETS_DROP_MECHANIC_MONSTER_NAME",VLOOKUP(AO99,'LibSets constants'!$I$4:$L$1002,3,FALSE),""),"")</f>
        <v/>
      </c>
      <c r="AQ99" s="43" t="str">
        <f>IF(AO99&lt;&gt;"",IF(AO99&lt;&gt;"LIBSETS_DROP_MECHANIC_MONSTER_NAME",VLOOKUP(AO99,'LibSets constants'!$I$4:$L$1002,4,FALSE),""),"")</f>
        <v/>
      </c>
      <c r="AR99" s="3">
        <f>IF(G99&lt;&gt;"LIBSETS_SETTYPE_BATTLEGROUND",IF(G99&lt;&gt;"LIBSETS_SETTYPE_SPECIAL",IF(AS99&lt;&gt;"",VLOOKUP(AS99,'ESO zone constants'!$D$3:$H$4953,5,FALSE),""),""),"")</f>
        <v>63</v>
      </c>
      <c r="AS99" t="s">
        <v>61</v>
      </c>
      <c r="AT99" s="44"/>
      <c r="AU99" s="43" t="str">
        <f>IF(AT99&lt;&gt;"",IF(AT99&lt;&gt;"LIBSETS_DROP_MECHANIC_MONSTER_NAME",VLOOKUP(AT99,'LibSets constants'!$I$4:$L$1002,3,FALSE),""),"")</f>
        <v/>
      </c>
      <c r="AV99" s="43" t="str">
        <f>IF(AT99&lt;&gt;"",IF(AT99&lt;&gt;"LIBSETS_DROP_MECHANIC_MONSTER_NAME",VLOOKUP(AT99,'LibSets constants'!$I$4:$L$1002,4,FALSE),""),"")</f>
        <v/>
      </c>
      <c r="AW99" s="21" t="str">
        <f t="shared" si="7"/>
        <v>[118] = {wayshrines={194,194,194,}, dlcId=DLC_BASE_GAME</v>
      </c>
      <c r="AX99" s="21" t="str">
        <f t="shared" si="8"/>
        <v>, zoneIds={380,146,126,63}, veteran=false</v>
      </c>
      <c r="AY99" s="21" t="str">
        <f t="shared" si="9"/>
        <v>, setType=LIBSETS_SETTYPE_DUNGEON</v>
      </c>
      <c r="AZ99" s="21" t="str">
        <f t="shared" si="10"/>
        <v>},</v>
      </c>
      <c r="BA99" s="21" t="str">
        <f t="shared" si="11"/>
        <v xml:space="preserve"> --Treasures of the Earthforge / Schätze der Erdenschmiede   [The Banished Cells I, Wayrest Sewers I, Elden Hollow I, Darkshade Caverns I]</v>
      </c>
    </row>
    <row r="100" spans="1:53" x14ac:dyDescent="0.25">
      <c r="A100" s="12">
        <v>119</v>
      </c>
      <c r="B100" t="s">
        <v>924</v>
      </c>
      <c r="C100" t="s">
        <v>925</v>
      </c>
      <c r="D100" s="3">
        <f t="shared" si="6"/>
        <v>119</v>
      </c>
      <c r="G100" s="8" t="s">
        <v>1595</v>
      </c>
      <c r="I100" t="s">
        <v>97</v>
      </c>
      <c r="J100" t="s">
        <v>97</v>
      </c>
      <c r="K100">
        <v>194</v>
      </c>
      <c r="L100">
        <v>194</v>
      </c>
      <c r="M100">
        <v>194</v>
      </c>
      <c r="N100">
        <v>0</v>
      </c>
      <c r="O100" s="66" t="s">
        <v>102</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constants'!$B$4:$C$1002,2,FALSE),"")</f>
        <v>Included in base game</v>
      </c>
      <c r="V100" s="43" t="str">
        <f>IF(U100&lt;&gt;"",IF(U100&lt;&gt;"LIBSETS_DROP_MECHANIC_MONSTER_NAME",VLOOKUP(U100,'LibSets constants'!$I$4:$L$1002,3,FALSE),""),"")</f>
        <v/>
      </c>
      <c r="W100" s="43" t="str">
        <f>IF(U100&lt;&gt;"",IF(U100&lt;&gt;"LIBSETS_DROP_MECHANIC_MONSTER_NAME",VLOOKUP(U100,'LibSets constants'!$I$4:$L$1002,4,FALSE),""),"")</f>
        <v/>
      </c>
      <c r="X100" s="3" t="str">
        <f>IF(G100&lt;&gt;"LIBSETS_SETTYPE_BATTLEGROUND",IF(G100&lt;&gt;"LIBSETS_SETTYPE_SPECIAL",IF(Y100&lt;&gt;"",VLOOKUP(Y100,'ESO zone constants'!$D$3:$H$4953,5,FALSE),""),""),"")</f>
        <v/>
      </c>
      <c r="Y100" t="str">
        <f>IF(AND(O100&lt;&gt;"",NOT(ISERROR(O100))),"",IF(AND(L100&lt;&gt;"",L100&gt;0,NOT(ISERROR(L100))),VLOOKUP(L100,'ESO dumped WayshrineInfo'!$K$3:$N$9999,4,FALSE),""))</f>
        <v/>
      </c>
      <c r="Z100" s="44"/>
      <c r="AA100" s="43" t="str">
        <f>IF(Z100&lt;&gt;"",IF(Z100&lt;&gt;"LIBSETS_DROP_MECHANIC_MONSTER_NAME",VLOOKUP(Z100,'LibSets constants'!$I$4:$L$1002,3,FALSE),""),"")</f>
        <v/>
      </c>
      <c r="AB100" s="43" t="str">
        <f>IF(Z100&lt;&gt;"",IF(Z100&lt;&gt;"LIBSETS_DROP_MECHANIC_MONSTER_NAME",VLOOKUP(Z100,'LibSets constants'!$I$4:$L$1002,4,FALSE),""),"")</f>
        <v/>
      </c>
      <c r="AC100" s="3" t="str">
        <f>IF(G100&lt;&gt;"LIBSETS_SETTYPE_BATTLEGROUND",IF(G100&lt;&gt;"LIBSETS_SETTYPE_SPECIAL",IF(AD100&lt;&gt;"",VLOOKUP(AD100,'ESO zone constants'!$D$3:$H$4953,5,FALSE),""),""),"")</f>
        <v/>
      </c>
      <c r="AD100" t="str">
        <f>IF(AND(O100&lt;&gt;"",NOT(ISERROR(O100))),"",IF(AND(M100&lt;&gt;"",M100&gt;0,NOT(ISERROR(M100))),VLOOKUP(M100,'ESO dumped WayshrineInfo'!$K$3:$N$9999,4,FALSE),""))</f>
        <v/>
      </c>
      <c r="AE100" s="44"/>
      <c r="AF100" s="43" t="str">
        <f>IF(AE100&lt;&gt;"",IF(AE100&lt;&gt;"LIBSETS_DROP_MECHANIC_MONSTER_NAME",VLOOKUP(AE100,'LibSets constants'!$I$4:$L$1002,3,FALSE),""),"")</f>
        <v/>
      </c>
      <c r="AG100" s="43" t="str">
        <f>IF(AE100&lt;&gt;"",IF(AE100&lt;&gt;"LIBSETS_DROP_MECHANIC_MONSTER_NAME",VLOOKUP(AE100,'LibSets constants'!$I$4:$L$1002,4,FALSE),""),"")</f>
        <v/>
      </c>
      <c r="AH100" s="3">
        <f>IF(G100&lt;&gt;"LIBSETS_SETTYPE_BATTLEGROUND",IF(G100&lt;&gt;"LIBSETS_SETTYPE_SPECIAL",IF(AI100&lt;&gt;"",VLOOKUP(AI100,'ESO zone constants'!$D$3:$H$4953,5,FALSE),""),""),"")</f>
        <v>146</v>
      </c>
      <c r="AI100" t="s">
        <v>62</v>
      </c>
      <c r="AJ100" s="44"/>
      <c r="AK100" s="43" t="str">
        <f>IF(AJ100&lt;&gt;"",IF(AJ100&lt;&gt;"LIBSETS_DROP_MECHANIC_MONSTER_NAME",VLOOKUP(AJ100,'LibSets constants'!$I$4:$L$1002,3,FALSE),""),"")</f>
        <v/>
      </c>
      <c r="AL100" s="43" t="str">
        <f>IF(AJ100&lt;&gt;"",IF(AJ100&lt;&gt;"LIBSETS_DROP_MECHANIC_MONSTER_NAME",VLOOKUP(AJ100,'LibSets constants'!$I$4:$L$1002,4,FALSE),""),"")</f>
        <v/>
      </c>
      <c r="AM100" s="3">
        <f>IF(G100&lt;&gt;"LIBSETS_SETTYPE_BATTLEGROUND",IF(G100&lt;&gt;"LIBSETS_SETTYPE_SPECIAL",IF(AN100&lt;&gt;"",VLOOKUP(AN100,'ESO zone constants'!$D$3:$H$4953,5,FALSE),""),""),"")</f>
        <v>126</v>
      </c>
      <c r="AN100" t="s">
        <v>43</v>
      </c>
      <c r="AO100" s="44"/>
      <c r="AP100" s="43" t="str">
        <f>IF(AO100&lt;&gt;"",IF(AO100&lt;&gt;"LIBSETS_DROP_MECHANIC_MONSTER_NAME",VLOOKUP(AO100,'LibSets constants'!$I$4:$L$1002,3,FALSE),""),"")</f>
        <v/>
      </c>
      <c r="AQ100" s="43" t="str">
        <f>IF(AO100&lt;&gt;"",IF(AO100&lt;&gt;"LIBSETS_DROP_MECHANIC_MONSTER_NAME",VLOOKUP(AO100,'LibSets constants'!$I$4:$L$1002,4,FALSE),""),"")</f>
        <v/>
      </c>
      <c r="AR100" s="3">
        <f>IF(G100&lt;&gt;"LIBSETS_SETTYPE_BATTLEGROUND",IF(G100&lt;&gt;"LIBSETS_SETTYPE_SPECIAL",IF(AS100&lt;&gt;"",VLOOKUP(AS100,'ESO zone constants'!$D$3:$H$4953,5,FALSE),""),""),"")</f>
        <v>63</v>
      </c>
      <c r="AS100" t="s">
        <v>61</v>
      </c>
      <c r="AT100" s="44"/>
      <c r="AU100" s="43" t="str">
        <f>IF(AT100&lt;&gt;"",IF(AT100&lt;&gt;"LIBSETS_DROP_MECHANIC_MONSTER_NAME",VLOOKUP(AT100,'LibSets constants'!$I$4:$L$1002,3,FALSE),""),"")</f>
        <v/>
      </c>
      <c r="AV100" s="43" t="str">
        <f>IF(AT100&lt;&gt;"",IF(AT100&lt;&gt;"LIBSETS_DROP_MECHANIC_MONSTER_NAME",VLOOKUP(AT100,'LibSets constants'!$I$4:$L$1002,4,FALSE),""),"")</f>
        <v/>
      </c>
      <c r="AW100" s="21" t="str">
        <f t="shared" si="7"/>
        <v>[119] = {wayshrines={194,194,194,}, dlcId=DLC_BASE_GAME</v>
      </c>
      <c r="AX100" s="21" t="str">
        <f t="shared" si="8"/>
        <v>, zoneIds={380,146,126,63}, veteran=false</v>
      </c>
      <c r="AY100" s="21" t="str">
        <f t="shared" si="9"/>
        <v>, setType=LIBSETS_SETTYPE_DUNGEON</v>
      </c>
      <c r="AZ100" s="21" t="str">
        <f t="shared" si="10"/>
        <v>},</v>
      </c>
      <c r="BA100" s="21" t="str">
        <f t="shared" si="11"/>
        <v xml:space="preserve"> --Relics of the Rebellion / Relikte der Rebellion   [The Banished Cells I, Wayrest Sewers I, Elden Hollow I, Darkshade Caverns I]</v>
      </c>
    </row>
    <row r="101" spans="1:53" x14ac:dyDescent="0.25">
      <c r="A101" s="12">
        <v>120</v>
      </c>
      <c r="B101" t="s">
        <v>926</v>
      </c>
      <c r="C101" t="s">
        <v>927</v>
      </c>
      <c r="D101" s="3">
        <f t="shared" si="6"/>
        <v>120</v>
      </c>
      <c r="G101" s="8" t="s">
        <v>1595</v>
      </c>
      <c r="I101" t="s">
        <v>97</v>
      </c>
      <c r="J101" t="s">
        <v>97</v>
      </c>
      <c r="K101">
        <v>194</v>
      </c>
      <c r="L101">
        <v>194</v>
      </c>
      <c r="M101">
        <v>194</v>
      </c>
      <c r="N101">
        <v>0</v>
      </c>
      <c r="O101" s="66" t="s">
        <v>102</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constants'!$B$4:$C$1002,2,FALSE),"")</f>
        <v>Included in base game</v>
      </c>
      <c r="V101" s="43" t="str">
        <f>IF(U101&lt;&gt;"",IF(U101&lt;&gt;"LIBSETS_DROP_MECHANIC_MONSTER_NAME",VLOOKUP(U101,'LibSets constants'!$I$4:$L$1002,3,FALSE),""),"")</f>
        <v/>
      </c>
      <c r="W101" s="43" t="str">
        <f>IF(U101&lt;&gt;"",IF(U101&lt;&gt;"LIBSETS_DROP_MECHANIC_MONSTER_NAME",VLOOKUP(U101,'LibSets constants'!$I$4:$L$1002,4,FALSE),""),"")</f>
        <v/>
      </c>
      <c r="X101" s="3" t="str">
        <f>IF(G101&lt;&gt;"LIBSETS_SETTYPE_BATTLEGROUND",IF(G101&lt;&gt;"LIBSETS_SETTYPE_SPECIAL",IF(Y101&lt;&gt;"",VLOOKUP(Y101,'ESO zone constants'!$D$3:$H$4953,5,FALSE),""),""),"")</f>
        <v/>
      </c>
      <c r="Y101" t="str">
        <f>IF(AND(O101&lt;&gt;"",NOT(ISERROR(O101))),"",IF(AND(L101&lt;&gt;"",L101&gt;0,NOT(ISERROR(L101))),VLOOKUP(L101,'ESO dumped WayshrineInfo'!$K$3:$N$9999,4,FALSE),""))</f>
        <v/>
      </c>
      <c r="Z101" s="44"/>
      <c r="AA101" s="43" t="str">
        <f>IF(Z101&lt;&gt;"",IF(Z101&lt;&gt;"LIBSETS_DROP_MECHANIC_MONSTER_NAME",VLOOKUP(Z101,'LibSets constants'!$I$4:$L$1002,3,FALSE),""),"")</f>
        <v/>
      </c>
      <c r="AB101" s="43" t="str">
        <f>IF(Z101&lt;&gt;"",IF(Z101&lt;&gt;"LIBSETS_DROP_MECHANIC_MONSTER_NAME",VLOOKUP(Z101,'LibSets constants'!$I$4:$L$1002,4,FALSE),""),"")</f>
        <v/>
      </c>
      <c r="AC101" s="3" t="str">
        <f>IF(G101&lt;&gt;"LIBSETS_SETTYPE_BATTLEGROUND",IF(G101&lt;&gt;"LIBSETS_SETTYPE_SPECIAL",IF(AD101&lt;&gt;"",VLOOKUP(AD101,'ESO zone constants'!$D$3:$H$4953,5,FALSE),""),""),"")</f>
        <v/>
      </c>
      <c r="AD101" t="str">
        <f>IF(AND(O101&lt;&gt;"",NOT(ISERROR(O101))),"",IF(AND(M101&lt;&gt;"",M101&gt;0,NOT(ISERROR(M101))),VLOOKUP(M101,'ESO dumped WayshrineInfo'!$K$3:$N$9999,4,FALSE),""))</f>
        <v/>
      </c>
      <c r="AE101" s="44"/>
      <c r="AF101" s="43" t="str">
        <f>IF(AE101&lt;&gt;"",IF(AE101&lt;&gt;"LIBSETS_DROP_MECHANIC_MONSTER_NAME",VLOOKUP(AE101,'LibSets constants'!$I$4:$L$1002,3,FALSE),""),"")</f>
        <v/>
      </c>
      <c r="AG101" s="43" t="str">
        <f>IF(AE101&lt;&gt;"",IF(AE101&lt;&gt;"LIBSETS_DROP_MECHANIC_MONSTER_NAME",VLOOKUP(AE101,'LibSets constants'!$I$4:$L$1002,4,FALSE),""),"")</f>
        <v/>
      </c>
      <c r="AH101" s="3">
        <f>IF(G101&lt;&gt;"LIBSETS_SETTYPE_BATTLEGROUND",IF(G101&lt;&gt;"LIBSETS_SETTYPE_SPECIAL",IF(AI101&lt;&gt;"",VLOOKUP(AI101,'ESO zone constants'!$D$3:$H$4953,5,FALSE),""),""),"")</f>
        <v>146</v>
      </c>
      <c r="AI101" t="s">
        <v>62</v>
      </c>
      <c r="AJ101" s="44"/>
      <c r="AK101" s="43" t="str">
        <f>IF(AJ101&lt;&gt;"",IF(AJ101&lt;&gt;"LIBSETS_DROP_MECHANIC_MONSTER_NAME",VLOOKUP(AJ101,'LibSets constants'!$I$4:$L$1002,3,FALSE),""),"")</f>
        <v/>
      </c>
      <c r="AL101" s="43" t="str">
        <f>IF(AJ101&lt;&gt;"",IF(AJ101&lt;&gt;"LIBSETS_DROP_MECHANIC_MONSTER_NAME",VLOOKUP(AJ101,'LibSets constants'!$I$4:$L$1002,4,FALSE),""),"")</f>
        <v/>
      </c>
      <c r="AM101" s="3">
        <f>IF(G101&lt;&gt;"LIBSETS_SETTYPE_BATTLEGROUND",IF(G101&lt;&gt;"LIBSETS_SETTYPE_SPECIAL",IF(AN101&lt;&gt;"",VLOOKUP(AN101,'ESO zone constants'!$D$3:$H$4953,5,FALSE),""),""),"")</f>
        <v>126</v>
      </c>
      <c r="AN101" t="s">
        <v>43</v>
      </c>
      <c r="AO101" s="44"/>
      <c r="AP101" s="43" t="str">
        <f>IF(AO101&lt;&gt;"",IF(AO101&lt;&gt;"LIBSETS_DROP_MECHANIC_MONSTER_NAME",VLOOKUP(AO101,'LibSets constants'!$I$4:$L$1002,3,FALSE),""),"")</f>
        <v/>
      </c>
      <c r="AQ101" s="43" t="str">
        <f>IF(AO101&lt;&gt;"",IF(AO101&lt;&gt;"LIBSETS_DROP_MECHANIC_MONSTER_NAME",VLOOKUP(AO101,'LibSets constants'!$I$4:$L$1002,4,FALSE),""),"")</f>
        <v/>
      </c>
      <c r="AR101" s="3">
        <f>IF(G101&lt;&gt;"LIBSETS_SETTYPE_BATTLEGROUND",IF(G101&lt;&gt;"LIBSETS_SETTYPE_SPECIAL",IF(AS101&lt;&gt;"",VLOOKUP(AS101,'ESO zone constants'!$D$3:$H$4953,5,FALSE),""),""),"")</f>
        <v>63</v>
      </c>
      <c r="AS101" t="s">
        <v>61</v>
      </c>
      <c r="AT101" s="44"/>
      <c r="AU101" s="43" t="str">
        <f>IF(AT101&lt;&gt;"",IF(AT101&lt;&gt;"LIBSETS_DROP_MECHANIC_MONSTER_NAME",VLOOKUP(AT101,'LibSets constants'!$I$4:$L$1002,3,FALSE),""),"")</f>
        <v/>
      </c>
      <c r="AV101" s="43" t="str">
        <f>IF(AT101&lt;&gt;"",IF(AT101&lt;&gt;"LIBSETS_DROP_MECHANIC_MONSTER_NAME",VLOOKUP(AT101,'LibSets constants'!$I$4:$L$1002,4,FALSE),""),"")</f>
        <v/>
      </c>
      <c r="AW101" s="21" t="str">
        <f t="shared" si="7"/>
        <v>[120] = {wayshrines={194,194,194,}, dlcId=DLC_BASE_GAME</v>
      </c>
      <c r="AX101" s="21" t="str">
        <f t="shared" si="8"/>
        <v>, zoneIds={380,146,126,63}, veteran=false</v>
      </c>
      <c r="AY101" s="21" t="str">
        <f t="shared" si="9"/>
        <v>, setType=LIBSETS_SETTYPE_DUNGEON</v>
      </c>
      <c r="AZ101" s="21" t="str">
        <f t="shared" si="10"/>
        <v>},</v>
      </c>
      <c r="BA101" s="21" t="str">
        <f t="shared" si="11"/>
        <v xml:space="preserve"> --Arms of Infernace / Waffen Infernals   [The Banished Cells I, Wayrest Sewers I, Elden Hollow I, Darkshade Caverns I]</v>
      </c>
    </row>
    <row r="102" spans="1:53" x14ac:dyDescent="0.25">
      <c r="A102" s="12">
        <v>121</v>
      </c>
      <c r="B102" t="s">
        <v>928</v>
      </c>
      <c r="C102" t="s">
        <v>929</v>
      </c>
      <c r="D102" s="3">
        <f t="shared" si="6"/>
        <v>121</v>
      </c>
      <c r="G102" s="8" t="s">
        <v>1595</v>
      </c>
      <c r="I102" t="s">
        <v>97</v>
      </c>
      <c r="J102" t="s">
        <v>97</v>
      </c>
      <c r="K102">
        <v>194</v>
      </c>
      <c r="L102">
        <v>194</v>
      </c>
      <c r="M102">
        <v>194</v>
      </c>
      <c r="N102">
        <v>0</v>
      </c>
      <c r="O102" s="66" t="s">
        <v>102</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constants'!$B$4:$C$1002,2,FALSE),"")</f>
        <v>Included in base game</v>
      </c>
      <c r="V102" s="43" t="str">
        <f>IF(U102&lt;&gt;"",IF(U102&lt;&gt;"LIBSETS_DROP_MECHANIC_MONSTER_NAME",VLOOKUP(U102,'LibSets constants'!$I$4:$L$1002,3,FALSE),""),"")</f>
        <v/>
      </c>
      <c r="W102" s="43" t="str">
        <f>IF(U102&lt;&gt;"",IF(U102&lt;&gt;"LIBSETS_DROP_MECHANIC_MONSTER_NAME",VLOOKUP(U102,'LibSets constants'!$I$4:$L$1002,4,FALSE),""),"")</f>
        <v/>
      </c>
      <c r="X102" s="3" t="str">
        <f>IF(G102&lt;&gt;"LIBSETS_SETTYPE_BATTLEGROUND",IF(G102&lt;&gt;"LIBSETS_SETTYPE_SPECIAL",IF(Y102&lt;&gt;"",VLOOKUP(Y102,'ESO zone constants'!$D$3:$H$4953,5,FALSE),""),""),"")</f>
        <v/>
      </c>
      <c r="Y102" t="str">
        <f>IF(AND(O102&lt;&gt;"",NOT(ISERROR(O102))),"",IF(AND(L102&lt;&gt;"",L102&gt;0,NOT(ISERROR(L102))),VLOOKUP(L102,'ESO dumped WayshrineInfo'!$K$3:$N$9999,4,FALSE),""))</f>
        <v/>
      </c>
      <c r="Z102" s="44"/>
      <c r="AA102" s="43" t="str">
        <f>IF(Z102&lt;&gt;"",IF(Z102&lt;&gt;"LIBSETS_DROP_MECHANIC_MONSTER_NAME",VLOOKUP(Z102,'LibSets constants'!$I$4:$L$1002,3,FALSE),""),"")</f>
        <v/>
      </c>
      <c r="AB102" s="43" t="str">
        <f>IF(Z102&lt;&gt;"",IF(Z102&lt;&gt;"LIBSETS_DROP_MECHANIC_MONSTER_NAME",VLOOKUP(Z102,'LibSets constants'!$I$4:$L$1002,4,FALSE),""),"")</f>
        <v/>
      </c>
      <c r="AC102" s="3" t="str">
        <f>IF(G102&lt;&gt;"LIBSETS_SETTYPE_BATTLEGROUND",IF(G102&lt;&gt;"LIBSETS_SETTYPE_SPECIAL",IF(AD102&lt;&gt;"",VLOOKUP(AD102,'ESO zone constants'!$D$3:$H$4953,5,FALSE),""),""),"")</f>
        <v/>
      </c>
      <c r="AD102" t="str">
        <f>IF(AND(O102&lt;&gt;"",NOT(ISERROR(O102))),"",IF(AND(M102&lt;&gt;"",M102&gt;0,NOT(ISERROR(M102))),VLOOKUP(M102,'ESO dumped WayshrineInfo'!$K$3:$N$9999,4,FALSE),""))</f>
        <v/>
      </c>
      <c r="AE102" s="44"/>
      <c r="AF102" s="43" t="str">
        <f>IF(AE102&lt;&gt;"",IF(AE102&lt;&gt;"LIBSETS_DROP_MECHANIC_MONSTER_NAME",VLOOKUP(AE102,'LibSets constants'!$I$4:$L$1002,3,FALSE),""),"")</f>
        <v/>
      </c>
      <c r="AG102" s="43" t="str">
        <f>IF(AE102&lt;&gt;"",IF(AE102&lt;&gt;"LIBSETS_DROP_MECHANIC_MONSTER_NAME",VLOOKUP(AE102,'LibSets constants'!$I$4:$L$1002,4,FALSE),""),"")</f>
        <v/>
      </c>
      <c r="AH102" s="3">
        <f>IF(G102&lt;&gt;"LIBSETS_SETTYPE_BATTLEGROUND",IF(G102&lt;&gt;"LIBSETS_SETTYPE_SPECIAL",IF(AI102&lt;&gt;"",VLOOKUP(AI102,'ESO zone constants'!$D$3:$H$4953,5,FALSE),""),""),"")</f>
        <v>146</v>
      </c>
      <c r="AI102" t="s">
        <v>62</v>
      </c>
      <c r="AJ102" s="44"/>
      <c r="AK102" s="43" t="str">
        <f>IF(AJ102&lt;&gt;"",IF(AJ102&lt;&gt;"LIBSETS_DROP_MECHANIC_MONSTER_NAME",VLOOKUP(AJ102,'LibSets constants'!$I$4:$L$1002,3,FALSE),""),"")</f>
        <v/>
      </c>
      <c r="AL102" s="43" t="str">
        <f>IF(AJ102&lt;&gt;"",IF(AJ102&lt;&gt;"LIBSETS_DROP_MECHANIC_MONSTER_NAME",VLOOKUP(AJ102,'LibSets constants'!$I$4:$L$1002,4,FALSE),""),"")</f>
        <v/>
      </c>
      <c r="AM102" s="3">
        <f>IF(G102&lt;&gt;"LIBSETS_SETTYPE_BATTLEGROUND",IF(G102&lt;&gt;"LIBSETS_SETTYPE_SPECIAL",IF(AN102&lt;&gt;"",VLOOKUP(AN102,'ESO zone constants'!$D$3:$H$4953,5,FALSE),""),""),"")</f>
        <v>126</v>
      </c>
      <c r="AN102" t="s">
        <v>43</v>
      </c>
      <c r="AO102" s="44"/>
      <c r="AP102" s="43" t="str">
        <f>IF(AO102&lt;&gt;"",IF(AO102&lt;&gt;"LIBSETS_DROP_MECHANIC_MONSTER_NAME",VLOOKUP(AO102,'LibSets constants'!$I$4:$L$1002,3,FALSE),""),"")</f>
        <v/>
      </c>
      <c r="AQ102" s="43" t="str">
        <f>IF(AO102&lt;&gt;"",IF(AO102&lt;&gt;"LIBSETS_DROP_MECHANIC_MONSTER_NAME",VLOOKUP(AO102,'LibSets constants'!$I$4:$L$1002,4,FALSE),""),"")</f>
        <v/>
      </c>
      <c r="AR102" s="3">
        <f>IF(G102&lt;&gt;"LIBSETS_SETTYPE_BATTLEGROUND",IF(G102&lt;&gt;"LIBSETS_SETTYPE_SPECIAL",IF(AS102&lt;&gt;"",VLOOKUP(AS102,'ESO zone constants'!$D$3:$H$4953,5,FALSE),""),""),"")</f>
        <v>63</v>
      </c>
      <c r="AS102" t="s">
        <v>61</v>
      </c>
      <c r="AT102" s="44"/>
      <c r="AU102" s="43" t="str">
        <f>IF(AT102&lt;&gt;"",IF(AT102&lt;&gt;"LIBSETS_DROP_MECHANIC_MONSTER_NAME",VLOOKUP(AT102,'LibSets constants'!$I$4:$L$1002,3,FALSE),""),"")</f>
        <v/>
      </c>
      <c r="AV102" s="43" t="str">
        <f>IF(AT102&lt;&gt;"",IF(AT102&lt;&gt;"LIBSETS_DROP_MECHANIC_MONSTER_NAME",VLOOKUP(AT102,'LibSets constants'!$I$4:$L$1002,4,FALSE),""),"")</f>
        <v/>
      </c>
      <c r="AW102" s="21" t="str">
        <f t="shared" si="7"/>
        <v>[121] = {wayshrines={194,194,194,}, dlcId=DLC_BASE_GAME</v>
      </c>
      <c r="AX102" s="21" t="str">
        <f t="shared" si="8"/>
        <v>, zoneIds={380,146,126,63}, veteran=false</v>
      </c>
      <c r="AY102" s="21" t="str">
        <f t="shared" si="9"/>
        <v>, setType=LIBSETS_SETTYPE_DUNGEON</v>
      </c>
      <c r="AZ102" s="21" t="str">
        <f t="shared" si="10"/>
        <v>},</v>
      </c>
      <c r="BA102" s="21" t="str">
        <f t="shared" si="11"/>
        <v xml:space="preserve"> --Arms of the Ancestors / Waffen der Ahnen   [The Banished Cells I, Wayrest Sewers I, Elden Hollow I, Darkshade Caverns I]</v>
      </c>
    </row>
    <row r="103" spans="1:53" x14ac:dyDescent="0.25">
      <c r="A103" s="12">
        <v>122</v>
      </c>
      <c r="B103" t="s">
        <v>930</v>
      </c>
      <c r="C103" t="s">
        <v>931</v>
      </c>
      <c r="D103" s="3">
        <f t="shared" si="6"/>
        <v>122</v>
      </c>
      <c r="G103" s="8" t="s">
        <v>1595</v>
      </c>
      <c r="I103" t="s">
        <v>97</v>
      </c>
      <c r="J103" t="s">
        <v>97</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constants'!$B$4:$C$1002,2,FALSE),"")</f>
        <v>Included in base game</v>
      </c>
      <c r="V103" s="43" t="str">
        <f>IF(U103&lt;&gt;"",IF(U103&lt;&gt;"LIBSETS_DROP_MECHANIC_MONSTER_NAME",VLOOKUP(U103,'LibSets constants'!$I$4:$L$1002,3,FALSE),""),"")</f>
        <v/>
      </c>
      <c r="W103" s="3" t="str">
        <f>IF(U103&lt;&gt;"",IF(U103&lt;&gt;"LIBSETS_DROP_MECHANIC_MONSTER_NAME",VLOOKUP(U103,'LibSets constants'!$I$4:$L$1002,4,FALSE),""),"")</f>
        <v/>
      </c>
      <c r="X103" s="3" t="str">
        <f>IF(G103&lt;&gt;"LIBSETS_SETTYPE_BATTLEGROUND",IF(G103&lt;&gt;"LIBSETS_SETTYPE_SPECIAL",IF(Y103&lt;&gt;"",VLOOKUP(Y103,'ESO zone constants'!$D$3:$H$4953,5,FALSE),""),""),"")</f>
        <v/>
      </c>
      <c r="Y103" t="str">
        <f>IF(AND(O103&lt;&gt;"",NOT(ISERROR(O103))),"",IF(AND(L103&lt;&gt;"",L103&gt;0,NOT(ISERROR(L103))),VLOOKUP(L103,'ESO dumped WayshrineInfo'!$K$3:$N$9999,4,FALSE),""))</f>
        <v/>
      </c>
      <c r="Z103" s="44"/>
      <c r="AA103" s="43" t="str">
        <f>IF(Z103&lt;&gt;"",IF(Z103&lt;&gt;"LIBSETS_DROP_MECHANIC_MONSTER_NAME",VLOOKUP(Z103,'LibSets constants'!$I$4:$L$1002,3,FALSE),""),"")</f>
        <v/>
      </c>
      <c r="AB103" s="43" t="str">
        <f>IF(Z103&lt;&gt;"",IF(Z103&lt;&gt;"LIBSETS_DROP_MECHANIC_MONSTER_NAME",VLOOKUP(Z103,'LibSets constants'!$I$4:$L$1002,4,FALSE),""),"")</f>
        <v/>
      </c>
      <c r="AC103" s="3" t="str">
        <f>IF(G103&lt;&gt;"LIBSETS_SETTYPE_BATTLEGROUND",IF(G103&lt;&gt;"LIBSETS_SETTYPE_SPECIAL",IF(AD103&lt;&gt;"",VLOOKUP(AD103,'ESO zone constants'!$D$3:$H$4953,5,FALSE),""),""),"")</f>
        <v/>
      </c>
      <c r="AD103" t="str">
        <f>IF(AND(O103&lt;&gt;"",NOT(ISERROR(O103))),"",IF(AND(M103&lt;&gt;"",M103&gt;0,NOT(ISERROR(M103))),VLOOKUP(M103,'ESO dumped WayshrineInfo'!$K$3:$N$9999,4,FALSE),""))</f>
        <v/>
      </c>
      <c r="AE103" s="44"/>
      <c r="AF103" s="43" t="str">
        <f>IF(AE103&lt;&gt;"",IF(AE103&lt;&gt;"LIBSETS_DROP_MECHANIC_MONSTER_NAME",VLOOKUP(AE103,'LibSets constants'!$I$4:$L$1002,3,FALSE),""),"")</f>
        <v/>
      </c>
      <c r="AG103" s="43" t="str">
        <f>IF(AE103&lt;&gt;"",IF(AE103&lt;&gt;"LIBSETS_DROP_MECHANIC_MONSTER_NAME",VLOOKUP(AE103,'LibSets constants'!$I$4:$L$1002,4,FALSE),""),"")</f>
        <v/>
      </c>
      <c r="AH103" s="3" t="str">
        <f>IF(G103&lt;&gt;"LIBSETS_SETTYPE_BATTLEGROUND",IF(G103&lt;&gt;"LIBSETS_SETTYPE_SPECIAL",IF(AI103&lt;&gt;"",VLOOKUP(AI103,'ESO zone constants'!$D$3:$H$4953,5,FALSE),""),""),"")</f>
        <v/>
      </c>
      <c r="AJ103" s="44"/>
      <c r="AK103" s="43" t="str">
        <f>IF(AJ103&lt;&gt;"",IF(AJ103&lt;&gt;"LIBSETS_DROP_MECHANIC_MONSTER_NAME",VLOOKUP(AJ103,'LibSets constants'!$I$4:$L$1002,3,FALSE),""),"")</f>
        <v/>
      </c>
      <c r="AL103" s="43" t="str">
        <f>IF(AJ103&lt;&gt;"",IF(AJ103&lt;&gt;"LIBSETS_DROP_MECHANIC_MONSTER_NAME",VLOOKUP(AJ103,'LibSets constants'!$I$4:$L$1002,4,FALSE),""),"")</f>
        <v/>
      </c>
      <c r="AM103" s="3" t="str">
        <f>IF(G103&lt;&gt;"LIBSETS_SETTYPE_BATTLEGROUND",IF(G103&lt;&gt;"LIBSETS_SETTYPE_SPECIAL",IF(AN103&lt;&gt;"",VLOOKUP(AN103,'ESO zone constants'!$D$3:$H$4953,5,FALSE),""),""),"")</f>
        <v/>
      </c>
      <c r="AO103" s="44"/>
      <c r="AP103" s="43" t="str">
        <f>IF(AO103&lt;&gt;"",IF(AO103&lt;&gt;"LIBSETS_DROP_MECHANIC_MONSTER_NAME",VLOOKUP(AO103,'LibSets constants'!$I$4:$L$1002,3,FALSE),""),"")</f>
        <v/>
      </c>
      <c r="AQ103" s="43" t="str">
        <f>IF(AO103&lt;&gt;"",IF(AO103&lt;&gt;"LIBSETS_DROP_MECHANIC_MONSTER_NAME",VLOOKUP(AO103,'LibSets constants'!$I$4:$L$1002,4,FALSE),""),"")</f>
        <v/>
      </c>
      <c r="AR103" s="3" t="str">
        <f>IF(G103&lt;&gt;"LIBSETS_SETTYPE_BATTLEGROUND",IF(G103&lt;&gt;"LIBSETS_SETTYPE_SPECIAL",IF(AS103&lt;&gt;"",VLOOKUP(AS103,'ESO zone constants'!$D$3:$H$4953,5,FALSE),""),""),"")</f>
        <v/>
      </c>
      <c r="AT103" s="44"/>
      <c r="AU103" s="43" t="str">
        <f>IF(AT103&lt;&gt;"",IF(AT103&lt;&gt;"LIBSETS_DROP_MECHANIC_MONSTER_NAME",VLOOKUP(AT103,'LibSets constants'!$I$4:$L$1002,3,FALSE),""),"")</f>
        <v/>
      </c>
      <c r="AV103" s="43" t="str">
        <f>IF(AT103&lt;&gt;"",IF(AT103&lt;&gt;"LIBSETS_DROP_MECHANIC_MONSTER_NAME",VLOOKUP(AT103,'LibSets constants'!$I$4:$L$1002,4,FALSE),""),"")</f>
        <v/>
      </c>
      <c r="AW103" s="21" t="str">
        <f t="shared" si="7"/>
        <v>[122] = {wayshrines={190,190,190,}, dlcId=DLC_BASE_GAME</v>
      </c>
      <c r="AX103" s="21" t="str">
        <f t="shared" si="8"/>
        <v>, zoneIds={130}, veteran=false</v>
      </c>
      <c r="AY103" s="21" t="str">
        <f t="shared" si="9"/>
        <v>, setType=LIBSETS_SETTYPE_DUNGEON</v>
      </c>
      <c r="AZ103" s="21" t="str">
        <f t="shared" si="10"/>
        <v>},</v>
      </c>
      <c r="BA103" s="21" t="str">
        <f t="shared" si="11"/>
        <v xml:space="preserve"> --Ebon Armory / Ebenerzarsenal   [Crypt of Hearts I]</v>
      </c>
    </row>
    <row r="104" spans="1:53" x14ac:dyDescent="0.25">
      <c r="A104" s="12">
        <v>123</v>
      </c>
      <c r="B104" t="s">
        <v>932</v>
      </c>
      <c r="C104" t="s">
        <v>933</v>
      </c>
      <c r="D104" s="3">
        <f t="shared" si="6"/>
        <v>123</v>
      </c>
      <c r="G104" s="8" t="s">
        <v>1595</v>
      </c>
      <c r="I104" t="s">
        <v>97</v>
      </c>
      <c r="J104" t="s">
        <v>97</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constants'!$B$4:$C$1002,2,FALSE),"")</f>
        <v>Included in base game</v>
      </c>
      <c r="V104" s="43" t="str">
        <f>IF(U104&lt;&gt;"",IF(U104&lt;&gt;"LIBSETS_DROP_MECHANIC_MONSTER_NAME",VLOOKUP(U104,'LibSets constants'!$I$4:$L$1002,3,FALSE),""),"")</f>
        <v/>
      </c>
      <c r="W104" s="43" t="str">
        <f>IF(U104&lt;&gt;"",IF(U104&lt;&gt;"LIBSETS_DROP_MECHANIC_MONSTER_NAME",VLOOKUP(U104,'LibSets constants'!$I$4:$L$1002,4,FALSE),""),"")</f>
        <v/>
      </c>
      <c r="X104" s="3" t="str">
        <f>IF(G104&lt;&gt;"LIBSETS_SETTYPE_BATTLEGROUND",IF(G104&lt;&gt;"LIBSETS_SETTYPE_SPECIAL",IF(Y104&lt;&gt;"",VLOOKUP(Y104,'ESO zone constants'!$D$3:$H$4953,5,FALSE),""),""),"")</f>
        <v/>
      </c>
      <c r="Y104" t="str">
        <f>IF(AND(O104&lt;&gt;"",NOT(ISERROR(O104))),"",IF(AND(L104&lt;&gt;"",L104&gt;0,NOT(ISERROR(L104))),VLOOKUP(L104,'ESO dumped WayshrineInfo'!$K$3:$N$9999,4,FALSE),""))</f>
        <v/>
      </c>
      <c r="AA104" s="3" t="str">
        <f>IF(Z104&lt;&gt;"",IF(Z104&lt;&gt;"LIBSETS_DROP_MECHANIC_MONSTER_NAME",VLOOKUP(Z104,'LibSets constants'!$I$4:$L$1002,3,FALSE),""),"")</f>
        <v/>
      </c>
      <c r="AB104" s="3" t="str">
        <f>IF(Z104&lt;&gt;"",IF(Z104&lt;&gt;"LIBSETS_DROP_MECHANIC_MONSTER_NAME",VLOOKUP(Z104,'LibSets constants'!$I$4:$L$1002,4,FALSE),""),"")</f>
        <v/>
      </c>
      <c r="AC104" s="3" t="str">
        <f>IF(G104&lt;&gt;"LIBSETS_SETTYPE_BATTLEGROUND",IF(G104&lt;&gt;"LIBSETS_SETTYPE_SPECIAL",IF(AD104&lt;&gt;"",VLOOKUP(AD104,'ESO zone constants'!$D$3:$H$4953,5,FALSE),""),""),"")</f>
        <v/>
      </c>
      <c r="AD104" t="str">
        <f>IF(AND(O104&lt;&gt;"",NOT(ISERROR(O104))),"",IF(AND(M104&lt;&gt;"",M104&gt;0,NOT(ISERROR(M104))),VLOOKUP(M104,'ESO dumped WayshrineInfo'!$K$3:$N$9999,4,FALSE),""))</f>
        <v/>
      </c>
      <c r="AF104" s="3" t="str">
        <f>IF(AE104&lt;&gt;"",IF(AE104&lt;&gt;"LIBSETS_DROP_MECHANIC_MONSTER_NAME",VLOOKUP(AE104,'LibSets constants'!$I$4:$L$1002,3,FALSE),""),"")</f>
        <v/>
      </c>
      <c r="AG104" s="3" t="str">
        <f>IF(AE104&lt;&gt;"",IF(AE104&lt;&gt;"LIBSETS_DROP_MECHANIC_MONSTER_NAME",VLOOKUP(AE104,'LibSets constants'!$I$4:$L$1002,4,FALSE),""),"")</f>
        <v/>
      </c>
      <c r="AH104" s="3" t="str">
        <f>IF(G104&lt;&gt;"LIBSETS_SETTYPE_BATTLEGROUND",IF(G104&lt;&gt;"LIBSETS_SETTYPE_SPECIAL",IF(AI104&lt;&gt;"",VLOOKUP(AI104,'ESO zone constants'!$D$3:$H$4953,5,FALSE),""),""),"")</f>
        <v/>
      </c>
      <c r="AK104" s="3" t="str">
        <f>IF(AJ104&lt;&gt;"",IF(AJ104&lt;&gt;"LIBSETS_DROP_MECHANIC_MONSTER_NAME",VLOOKUP(AJ104,'LibSets constants'!$I$4:$L$1002,3,FALSE),""),"")</f>
        <v/>
      </c>
      <c r="AL104" s="3" t="str">
        <f>IF(AJ104&lt;&gt;"",IF(AJ104&lt;&gt;"LIBSETS_DROP_MECHANIC_MONSTER_NAME",VLOOKUP(AJ104,'LibSets constants'!$I$4:$L$1002,4,FALSE),""),"")</f>
        <v/>
      </c>
      <c r="AM104" s="3" t="str">
        <f>IF(G104&lt;&gt;"LIBSETS_SETTYPE_BATTLEGROUND",IF(G104&lt;&gt;"LIBSETS_SETTYPE_SPECIAL",IF(AN104&lt;&gt;"",VLOOKUP(AN104,'ESO zone constants'!$D$3:$H$4953,5,FALSE),""),""),"")</f>
        <v/>
      </c>
      <c r="AP104" s="3" t="str">
        <f>IF(AO104&lt;&gt;"",IF(AO104&lt;&gt;"LIBSETS_DROP_MECHANIC_MONSTER_NAME",VLOOKUP(AO104,'LibSets constants'!$I$4:$L$1002,3,FALSE),""),"")</f>
        <v/>
      </c>
      <c r="AQ104" s="3" t="str">
        <f>IF(AO104&lt;&gt;"",IF(AO104&lt;&gt;"LIBSETS_DROP_MECHANIC_MONSTER_NAME",VLOOKUP(AO104,'LibSets constants'!$I$4:$L$1002,4,FALSE),""),"")</f>
        <v/>
      </c>
      <c r="AR104" s="3" t="str">
        <f>IF(G104&lt;&gt;"LIBSETS_SETTYPE_BATTLEGROUND",IF(G104&lt;&gt;"LIBSETS_SETTYPE_SPECIAL",IF(AS104&lt;&gt;"",VLOOKUP(AS104,'ESO zone constants'!$D$3:$H$4953,5,FALSE),""),""),"")</f>
        <v/>
      </c>
      <c r="AU104" s="3" t="str">
        <f>IF(AT104&lt;&gt;"",IF(AT104&lt;&gt;"LIBSETS_DROP_MECHANIC_MONSTER_NAME",VLOOKUP(AT104,'LibSets constants'!$I$4:$L$1002,3,FALSE),""),"")</f>
        <v/>
      </c>
      <c r="AV104" s="3" t="str">
        <f>IF(AT104&lt;&gt;"",IF(AT104&lt;&gt;"LIBSETS_DROP_MECHANIC_MONSTER_NAME",VLOOKUP(AT104,'LibSets constants'!$I$4:$L$1002,4,FALSE),""),"")</f>
        <v/>
      </c>
      <c r="AW104" s="21" t="str">
        <f t="shared" si="7"/>
        <v>[123] = {wayshrines={185,185,185,}, dlcId=DLC_BASE_GAME</v>
      </c>
      <c r="AX104" s="21" t="str">
        <f t="shared" si="8"/>
        <v>, zoneIds={31}, veteran=false</v>
      </c>
      <c r="AY104" s="21" t="str">
        <f t="shared" si="9"/>
        <v>, setType=LIBSETS_SETTYPE_DUNGEON</v>
      </c>
      <c r="AZ104" s="21" t="str">
        <f t="shared" si="10"/>
        <v>},</v>
      </c>
      <c r="BA104" s="21" t="str">
        <f t="shared" si="11"/>
        <v xml:space="preserve"> --Hircine's Veneer / Hircines Schein   [Selene's Web]</v>
      </c>
    </row>
    <row r="105" spans="1:53" x14ac:dyDescent="0.25">
      <c r="A105" s="12">
        <v>124</v>
      </c>
      <c r="B105" t="s">
        <v>934</v>
      </c>
      <c r="C105" t="s">
        <v>935</v>
      </c>
      <c r="D105" s="3">
        <f t="shared" si="6"/>
        <v>124</v>
      </c>
      <c r="G105" s="8" t="s">
        <v>1595</v>
      </c>
      <c r="I105" t="s">
        <v>97</v>
      </c>
      <c r="J105" t="s">
        <v>97</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constants'!$B$4:$C$1002,2,FALSE),"")</f>
        <v>Included in base game</v>
      </c>
      <c r="V105" s="43" t="str">
        <f>IF(U105&lt;&gt;"",IF(U105&lt;&gt;"LIBSETS_DROP_MECHANIC_MONSTER_NAME",VLOOKUP(U105,'LibSets constants'!$I$4:$L$1002,3,FALSE),""),"")</f>
        <v/>
      </c>
      <c r="W105" s="43" t="str">
        <f>IF(U105&lt;&gt;"",IF(U105&lt;&gt;"LIBSETS_DROP_MECHANIC_MONSTER_NAME",VLOOKUP(U105,'LibSets constants'!$I$4:$L$1002,4,FALSE),""),"")</f>
        <v/>
      </c>
      <c r="X105" s="3" t="str">
        <f>IF(G105&lt;&gt;"LIBSETS_SETTYPE_BATTLEGROUND",IF(G105&lt;&gt;"LIBSETS_SETTYPE_SPECIAL",IF(Y105&lt;&gt;"",VLOOKUP(Y105,'ESO zone constants'!$D$3:$H$4953,5,FALSE),""),""),"")</f>
        <v/>
      </c>
      <c r="Y105" t="str">
        <f>IF(AND(O105&lt;&gt;"",NOT(ISERROR(O105))),"",IF(AND(L105&lt;&gt;"",L105&gt;0,NOT(ISERROR(L105))),VLOOKUP(L105,'ESO dumped WayshrineInfo'!$K$3:$N$9999,4,FALSE),""))</f>
        <v/>
      </c>
      <c r="Z105" s="44"/>
      <c r="AA105" s="43" t="str">
        <f>IF(Z105&lt;&gt;"",IF(Z105&lt;&gt;"LIBSETS_DROP_MECHANIC_MONSTER_NAME",VLOOKUP(Z105,'LibSets constants'!$I$4:$L$1002,3,FALSE),""),"")</f>
        <v/>
      </c>
      <c r="AB105" s="43" t="str">
        <f>IF(Z105&lt;&gt;"",IF(Z105&lt;&gt;"LIBSETS_DROP_MECHANIC_MONSTER_NAME",VLOOKUP(Z105,'LibSets constants'!$I$4:$L$1002,4,FALSE),""),"")</f>
        <v/>
      </c>
      <c r="AC105" s="3" t="str">
        <f>IF(G105&lt;&gt;"LIBSETS_SETTYPE_BATTLEGROUND",IF(G105&lt;&gt;"LIBSETS_SETTYPE_SPECIAL",IF(AD105&lt;&gt;"",VLOOKUP(AD105,'ESO zone constants'!$D$3:$H$4953,5,FALSE),""),""),"")</f>
        <v/>
      </c>
      <c r="AD105" t="str">
        <f>IF(AND(O105&lt;&gt;"",NOT(ISERROR(O105))),"",IF(AND(M105&lt;&gt;"",M105&gt;0,NOT(ISERROR(M105))),VLOOKUP(M105,'ESO dumped WayshrineInfo'!$K$3:$N$9999,4,FALSE),""))</f>
        <v/>
      </c>
      <c r="AE105" s="44"/>
      <c r="AF105" s="43" t="str">
        <f>IF(AE105&lt;&gt;"",IF(AE105&lt;&gt;"LIBSETS_DROP_MECHANIC_MONSTER_NAME",VLOOKUP(AE105,'LibSets constants'!$I$4:$L$1002,3,FALSE),""),"")</f>
        <v/>
      </c>
      <c r="AG105" s="43" t="str">
        <f>IF(AE105&lt;&gt;"",IF(AE105&lt;&gt;"LIBSETS_DROP_MECHANIC_MONSTER_NAME",VLOOKUP(AE105,'LibSets constants'!$I$4:$L$1002,4,FALSE),""),"")</f>
        <v/>
      </c>
      <c r="AH105" s="3" t="str">
        <f>IF(G105&lt;&gt;"LIBSETS_SETTYPE_BATTLEGROUND",IF(G105&lt;&gt;"LIBSETS_SETTYPE_SPECIAL",IF(AI105&lt;&gt;"",VLOOKUP(AI105,'ESO zone constants'!$D$3:$H$4953,5,FALSE),""),""),"")</f>
        <v/>
      </c>
      <c r="AJ105" s="44"/>
      <c r="AK105" s="43" t="str">
        <f>IF(AJ105&lt;&gt;"",IF(AJ105&lt;&gt;"LIBSETS_DROP_MECHANIC_MONSTER_NAME",VLOOKUP(AJ105,'LibSets constants'!$I$4:$L$1002,3,FALSE),""),"")</f>
        <v/>
      </c>
      <c r="AL105" s="43" t="str">
        <f>IF(AJ105&lt;&gt;"",IF(AJ105&lt;&gt;"LIBSETS_DROP_MECHANIC_MONSTER_NAME",VLOOKUP(AJ105,'LibSets constants'!$I$4:$L$1002,4,FALSE),""),"")</f>
        <v/>
      </c>
      <c r="AM105" s="3" t="str">
        <f>IF(G105&lt;&gt;"LIBSETS_SETTYPE_BATTLEGROUND",IF(G105&lt;&gt;"LIBSETS_SETTYPE_SPECIAL",IF(AN105&lt;&gt;"",VLOOKUP(AN105,'ESO zone constants'!$D$3:$H$4953,5,FALSE),""),""),"")</f>
        <v/>
      </c>
      <c r="AO105" s="44"/>
      <c r="AP105" s="43" t="str">
        <f>IF(AO105&lt;&gt;"",IF(AO105&lt;&gt;"LIBSETS_DROP_MECHANIC_MONSTER_NAME",VLOOKUP(AO105,'LibSets constants'!$I$4:$L$1002,3,FALSE),""),"")</f>
        <v/>
      </c>
      <c r="AQ105" s="43" t="str">
        <f>IF(AO105&lt;&gt;"",IF(AO105&lt;&gt;"LIBSETS_DROP_MECHANIC_MONSTER_NAME",VLOOKUP(AO105,'LibSets constants'!$I$4:$L$1002,4,FALSE),""),"")</f>
        <v/>
      </c>
      <c r="AR105" s="3" t="str">
        <f>IF(G105&lt;&gt;"LIBSETS_SETTYPE_BATTLEGROUND",IF(G105&lt;&gt;"LIBSETS_SETTYPE_SPECIAL",IF(AS105&lt;&gt;"",VLOOKUP(AS105,'ESO zone constants'!$D$3:$H$4953,5,FALSE),""),""),"")</f>
        <v/>
      </c>
      <c r="AT105" s="44"/>
      <c r="AU105" s="43" t="str">
        <f>IF(AT105&lt;&gt;"",IF(AT105&lt;&gt;"LIBSETS_DROP_MECHANIC_MONSTER_NAME",VLOOKUP(AT105,'LibSets constants'!$I$4:$L$1002,3,FALSE),""),"")</f>
        <v/>
      </c>
      <c r="AV105" s="43" t="str">
        <f>IF(AT105&lt;&gt;"",IF(AT105&lt;&gt;"LIBSETS_DROP_MECHANIC_MONSTER_NAME",VLOOKUP(AT105,'LibSets constants'!$I$4:$L$1002,4,FALSE),""),"")</f>
        <v/>
      </c>
      <c r="AW105" s="21" t="str">
        <f t="shared" si="7"/>
        <v>[124] = {wayshrines={184,184,184,}, dlcId=DLC_BASE_GAME</v>
      </c>
      <c r="AX105" s="21" t="str">
        <f t="shared" si="8"/>
        <v>, zoneIds={11}, veteran=false</v>
      </c>
      <c r="AY105" s="21" t="str">
        <f t="shared" si="9"/>
        <v>, setType=LIBSETS_SETTYPE_DUNGEON</v>
      </c>
      <c r="AZ105" s="21" t="str">
        <f t="shared" si="10"/>
        <v>},</v>
      </c>
      <c r="BA105" s="21" t="str">
        <f t="shared" si="11"/>
        <v xml:space="preserve"> --The Worm's Raiment / Garderobe des Wurms   [Vaults of Madness]</v>
      </c>
    </row>
    <row r="106" spans="1:53" x14ac:dyDescent="0.25">
      <c r="A106" s="12">
        <v>125</v>
      </c>
      <c r="B106" t="s">
        <v>936</v>
      </c>
      <c r="C106" t="s">
        <v>937</v>
      </c>
      <c r="D106" s="3">
        <f t="shared" si="6"/>
        <v>125</v>
      </c>
      <c r="F106" t="s">
        <v>1543</v>
      </c>
      <c r="G106" s="8" t="s">
        <v>1593</v>
      </c>
      <c r="I106" t="s">
        <v>97</v>
      </c>
      <c r="J106" t="s">
        <v>97</v>
      </c>
      <c r="K106">
        <v>-1</v>
      </c>
      <c r="L106">
        <v>-1</v>
      </c>
      <c r="M106">
        <v>-1</v>
      </c>
      <c r="N106">
        <v>0</v>
      </c>
      <c r="O106" s="66" t="s">
        <v>131</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constants'!$B$4:$C$1002,2,FALSE),"")</f>
        <v>Included in base game</v>
      </c>
      <c r="U106" s="33" t="s">
        <v>1665</v>
      </c>
      <c r="V106" s="43" t="str">
        <f>IF(U106&lt;&gt;"",IF(U106&lt;&gt;"LIBSETS_DROP_MECHANIC_MONSTER_NAME",VLOOKUP(U106,'LibSets constants'!$I$4:$L$1002,3,FALSE),""),"")</f>
        <v>Rewards for the worthy (Cyrodiil/Battleground mail)</v>
      </c>
      <c r="W106" s="43" t="str">
        <f>IF(U106&lt;&gt;"",IF(U106&lt;&gt;"LIBSETS_DROP_MECHANIC_MONSTER_NAME",VLOOKUP(U106,'LibSets constants'!$I$4:$L$1002,4,FALSE),""),"")</f>
        <v>Gerechter Lohn (Cyrodiil/Schlachtfeld Mail)</v>
      </c>
      <c r="X106" s="3" t="str">
        <f>IF(G106&lt;&gt;"LIBSETS_SETTYPE_BATTLEGROUND",IF(G106&lt;&gt;"LIBSETS_SETTYPE_SPECIAL",IF(Y106&lt;&gt;"",VLOOKUP(Y106,'ESO zone constants'!$D$3:$H$4953,5,FALSE),""),""),"")</f>
        <v/>
      </c>
      <c r="Y106" t="str">
        <f>IF(AND(O106&lt;&gt;"",NOT(ISERROR(O106))),"",IF(AND(L106&lt;&gt;"",L106&gt;0,NOT(ISERROR(L106))),VLOOKUP(L106,'ESO dumped WayshrineInfo'!$K$3:$N$9999,4,FALSE),""))</f>
        <v/>
      </c>
      <c r="AA106" s="3" t="str">
        <f>IF(Z106&lt;&gt;"",IF(Z106&lt;&gt;"LIBSETS_DROP_MECHANIC_MONSTER_NAME",VLOOKUP(Z106,'LibSets constants'!$I$4:$L$1002,3,FALSE),""),"")</f>
        <v/>
      </c>
      <c r="AB106" s="3" t="str">
        <f>IF(Z106&lt;&gt;"",IF(Z106&lt;&gt;"LIBSETS_DROP_MECHANIC_MONSTER_NAME",VLOOKUP(Z106,'LibSets constants'!$I$4:$L$1002,4,FALSE),""),"")</f>
        <v/>
      </c>
      <c r="AC106" s="3" t="str">
        <f>IF(G106&lt;&gt;"LIBSETS_SETTYPE_BATTLEGROUND",IF(G106&lt;&gt;"LIBSETS_SETTYPE_SPECIAL",IF(AD106&lt;&gt;"",VLOOKUP(AD106,'ESO zone constants'!$D$3:$H$4953,5,FALSE),""),""),"")</f>
        <v/>
      </c>
      <c r="AD106" t="str">
        <f>IF(AND(O106&lt;&gt;"",NOT(ISERROR(O106))),"",IF(AND(M106&lt;&gt;"",M106&gt;0,NOT(ISERROR(M106))),VLOOKUP(M106,'ESO dumped WayshrineInfo'!$K$3:$N$9999,4,FALSE),""))</f>
        <v/>
      </c>
      <c r="AF106" s="3" t="str">
        <f>IF(AE106&lt;&gt;"",IF(AE106&lt;&gt;"LIBSETS_DROP_MECHANIC_MONSTER_NAME",VLOOKUP(AE106,'LibSets constants'!$I$4:$L$1002,3,FALSE),""),"")</f>
        <v/>
      </c>
      <c r="AG106" s="3" t="str">
        <f>IF(AE106&lt;&gt;"",IF(AE106&lt;&gt;"LIBSETS_DROP_MECHANIC_MONSTER_NAME",VLOOKUP(AE106,'LibSets constants'!$I$4:$L$1002,4,FALSE),""),"")</f>
        <v/>
      </c>
      <c r="AH106" s="3" t="str">
        <f>IF(G106&lt;&gt;"LIBSETS_SETTYPE_BATTLEGROUND",IF(G106&lt;&gt;"LIBSETS_SETTYPE_SPECIAL",IF(AI106&lt;&gt;"",VLOOKUP(AI106,'ESO zone constants'!$D$3:$H$4953,5,FALSE),""),""),"")</f>
        <v/>
      </c>
      <c r="AK106" s="3" t="str">
        <f>IF(AJ106&lt;&gt;"",IF(AJ106&lt;&gt;"LIBSETS_DROP_MECHANIC_MONSTER_NAME",VLOOKUP(AJ106,'LibSets constants'!$I$4:$L$1002,3,FALSE),""),"")</f>
        <v/>
      </c>
      <c r="AL106" s="3" t="str">
        <f>IF(AJ106&lt;&gt;"",IF(AJ106&lt;&gt;"LIBSETS_DROP_MECHANIC_MONSTER_NAME",VLOOKUP(AJ106,'LibSets constants'!$I$4:$L$1002,4,FALSE),""),"")</f>
        <v/>
      </c>
      <c r="AM106" s="3" t="str">
        <f>IF(G106&lt;&gt;"LIBSETS_SETTYPE_BATTLEGROUND",IF(G106&lt;&gt;"LIBSETS_SETTYPE_SPECIAL",IF(AN106&lt;&gt;"",VLOOKUP(AN106,'ESO zone constants'!$D$3:$H$4953,5,FALSE),""),""),"")</f>
        <v/>
      </c>
      <c r="AP106" s="3" t="str">
        <f>IF(AO106&lt;&gt;"",IF(AO106&lt;&gt;"LIBSETS_DROP_MECHANIC_MONSTER_NAME",VLOOKUP(AO106,'LibSets constants'!$I$4:$L$1002,3,FALSE),""),"")</f>
        <v/>
      </c>
      <c r="AQ106" s="3" t="str">
        <f>IF(AO106&lt;&gt;"",IF(AO106&lt;&gt;"LIBSETS_DROP_MECHANIC_MONSTER_NAME",VLOOKUP(AO106,'LibSets constants'!$I$4:$L$1002,4,FALSE),""),"")</f>
        <v/>
      </c>
      <c r="AR106" s="3" t="str">
        <f>IF(G106&lt;&gt;"LIBSETS_SETTYPE_BATTLEGROUND",IF(G106&lt;&gt;"LIBSETS_SETTYPE_SPECIAL",IF(AS106&lt;&gt;"",VLOOKUP(AS106,'ESO zone constants'!$D$3:$H$4953,5,FALSE),""),""),"")</f>
        <v/>
      </c>
      <c r="AU106" s="3" t="str">
        <f>IF(AT106&lt;&gt;"",IF(AT106&lt;&gt;"LIBSETS_DROP_MECHANIC_MONSTER_NAME",VLOOKUP(AT106,'LibSets constants'!$I$4:$L$1002,3,FALSE),""),"")</f>
        <v/>
      </c>
      <c r="AV106" s="3" t="str">
        <f>IF(AT106&lt;&gt;"",IF(AT106&lt;&gt;"LIBSETS_DROP_MECHANIC_MONSTER_NAME",VLOOKUP(AT106,'LibSets constants'!$I$4:$L$1002,4,FALSE),""),"")</f>
        <v/>
      </c>
      <c r="AW106" s="21" t="str">
        <f t="shared" si="7"/>
        <v>[125] = {wayshrines={-1,-1,-1,}, dlcId=DLC_BASE_GAME</v>
      </c>
      <c r="AX106" s="21" t="str">
        <f t="shared" si="8"/>
        <v>, zoneIds={181}, veteran=false</v>
      </c>
      <c r="AY106" s="21" t="str">
        <f t="shared" si="9"/>
        <v>, setType=LIBSETS_SETTYPE_CYRODIIL</v>
      </c>
      <c r="AZ106" s="21" t="str">
        <f t="shared" si="10"/>
        <v>, dropMechanic={LIBSETS_DROP_MECHANIC_MAIL_PVP_REWARDS_FOR_THE_WORTHY}},</v>
      </c>
      <c r="BA106" s="21" t="str">
        <f t="shared" si="11"/>
        <v xml:space="preserve"> --Wrath of the Imperium / Zorn des Kaiserreichs   [Cyrodiil]</v>
      </c>
    </row>
    <row r="107" spans="1:53" x14ac:dyDescent="0.25">
      <c r="A107" s="12">
        <v>126</v>
      </c>
      <c r="B107" t="s">
        <v>938</v>
      </c>
      <c r="C107" t="s">
        <v>939</v>
      </c>
      <c r="D107" s="3">
        <f t="shared" si="6"/>
        <v>126</v>
      </c>
      <c r="F107" t="s">
        <v>1543</v>
      </c>
      <c r="G107" s="8" t="s">
        <v>1593</v>
      </c>
      <c r="I107" t="s">
        <v>97</v>
      </c>
      <c r="J107" t="s">
        <v>97</v>
      </c>
      <c r="K107">
        <v>-1</v>
      </c>
      <c r="L107">
        <v>-1</v>
      </c>
      <c r="M107">
        <v>-1</v>
      </c>
      <c r="N107">
        <v>0</v>
      </c>
      <c r="O107" s="66" t="s">
        <v>131</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constants'!$B$4:$C$1002,2,FALSE),"")</f>
        <v>Included in base game</v>
      </c>
      <c r="U107" s="33" t="s">
        <v>1665</v>
      </c>
      <c r="V107" s="3" t="str">
        <f>IF(U107&lt;&gt;"",IF(U107&lt;&gt;"LIBSETS_DROP_MECHANIC_MONSTER_NAME",VLOOKUP(U107,'LibSets constants'!$I$4:$L$1002,3,FALSE),""),"")</f>
        <v>Rewards for the worthy (Cyrodiil/Battleground mail)</v>
      </c>
      <c r="W107" s="3" t="str">
        <f>IF(U107&lt;&gt;"",IF(U107&lt;&gt;"LIBSETS_DROP_MECHANIC_MONSTER_NAME",VLOOKUP(U107,'LibSets constants'!$I$4:$L$1002,4,FALSE),""),"")</f>
        <v>Gerechter Lohn (Cyrodiil/Schlachtfeld Mail)</v>
      </c>
      <c r="X107" s="3" t="str">
        <f>IF(G107&lt;&gt;"LIBSETS_SETTYPE_BATTLEGROUND",IF(G107&lt;&gt;"LIBSETS_SETTYPE_SPECIAL",IF(Y107&lt;&gt;"",VLOOKUP(Y107,'ESO zone constants'!$D$3:$H$4953,5,FALSE),""),""),"")</f>
        <v/>
      </c>
      <c r="Y107" t="str">
        <f>IF(AND(O107&lt;&gt;"",NOT(ISERROR(O107))),"",IF(AND(L107&lt;&gt;"",L107&gt;0,NOT(ISERROR(L107))),VLOOKUP(L107,'ESO dumped WayshrineInfo'!$K$3:$N$9999,4,FALSE),""))</f>
        <v/>
      </c>
      <c r="AA107" s="3" t="str">
        <f>IF(Z107&lt;&gt;"",IF(Z107&lt;&gt;"LIBSETS_DROP_MECHANIC_MONSTER_NAME",VLOOKUP(Z107,'LibSets constants'!$I$4:$L$1002,3,FALSE),""),"")</f>
        <v/>
      </c>
      <c r="AB107" s="3" t="str">
        <f>IF(Z107&lt;&gt;"",IF(Z107&lt;&gt;"LIBSETS_DROP_MECHANIC_MONSTER_NAME",VLOOKUP(Z107,'LibSets constants'!$I$4:$L$1002,4,FALSE),""),"")</f>
        <v/>
      </c>
      <c r="AC107" s="3" t="str">
        <f>IF(G107&lt;&gt;"LIBSETS_SETTYPE_BATTLEGROUND",IF(G107&lt;&gt;"LIBSETS_SETTYPE_SPECIAL",IF(AD107&lt;&gt;"",VLOOKUP(AD107,'ESO zone constants'!$D$3:$H$4953,5,FALSE),""),""),"")</f>
        <v/>
      </c>
      <c r="AD107" t="str">
        <f>IF(AND(O107&lt;&gt;"",NOT(ISERROR(O107))),"",IF(AND(M107&lt;&gt;"",M107&gt;0,NOT(ISERROR(M107))),VLOOKUP(M107,'ESO dumped WayshrineInfo'!$K$3:$N$9999,4,FALSE),""))</f>
        <v/>
      </c>
      <c r="AF107" s="3" t="str">
        <f>IF(AE107&lt;&gt;"",IF(AE107&lt;&gt;"LIBSETS_DROP_MECHANIC_MONSTER_NAME",VLOOKUP(AE107,'LibSets constants'!$I$4:$L$1002,3,FALSE),""),"")</f>
        <v/>
      </c>
      <c r="AG107" s="3" t="str">
        <f>IF(AE107&lt;&gt;"",IF(AE107&lt;&gt;"LIBSETS_DROP_MECHANIC_MONSTER_NAME",VLOOKUP(AE107,'LibSets constants'!$I$4:$L$1002,4,FALSE),""),"")</f>
        <v/>
      </c>
      <c r="AH107" s="3" t="str">
        <f>IF(G107&lt;&gt;"LIBSETS_SETTYPE_BATTLEGROUND",IF(G107&lt;&gt;"LIBSETS_SETTYPE_SPECIAL",IF(AI107&lt;&gt;"",VLOOKUP(AI107,'ESO zone constants'!$D$3:$H$4953,5,FALSE),""),""),"")</f>
        <v/>
      </c>
      <c r="AK107" s="3" t="str">
        <f>IF(AJ107&lt;&gt;"",IF(AJ107&lt;&gt;"LIBSETS_DROP_MECHANIC_MONSTER_NAME",VLOOKUP(AJ107,'LibSets constants'!$I$4:$L$1002,3,FALSE),""),"")</f>
        <v/>
      </c>
      <c r="AL107" s="3" t="str">
        <f>IF(AJ107&lt;&gt;"",IF(AJ107&lt;&gt;"LIBSETS_DROP_MECHANIC_MONSTER_NAME",VLOOKUP(AJ107,'LibSets constants'!$I$4:$L$1002,4,FALSE),""),"")</f>
        <v/>
      </c>
      <c r="AM107" s="3" t="str">
        <f>IF(G107&lt;&gt;"LIBSETS_SETTYPE_BATTLEGROUND",IF(G107&lt;&gt;"LIBSETS_SETTYPE_SPECIAL",IF(AN107&lt;&gt;"",VLOOKUP(AN107,'ESO zone constants'!$D$3:$H$4953,5,FALSE),""),""),"")</f>
        <v/>
      </c>
      <c r="AP107" s="3" t="str">
        <f>IF(AO107&lt;&gt;"",IF(AO107&lt;&gt;"LIBSETS_DROP_MECHANIC_MONSTER_NAME",VLOOKUP(AO107,'LibSets constants'!$I$4:$L$1002,3,FALSE),""),"")</f>
        <v/>
      </c>
      <c r="AQ107" s="3" t="str">
        <f>IF(AO107&lt;&gt;"",IF(AO107&lt;&gt;"LIBSETS_DROP_MECHANIC_MONSTER_NAME",VLOOKUP(AO107,'LibSets constants'!$I$4:$L$1002,4,FALSE),""),"")</f>
        <v/>
      </c>
      <c r="AR107" s="3" t="str">
        <f>IF(G107&lt;&gt;"LIBSETS_SETTYPE_BATTLEGROUND",IF(G107&lt;&gt;"LIBSETS_SETTYPE_SPECIAL",IF(AS107&lt;&gt;"",VLOOKUP(AS107,'ESO zone constants'!$D$3:$H$4953,5,FALSE),""),""),"")</f>
        <v/>
      </c>
      <c r="AU107" s="3" t="str">
        <f>IF(AT107&lt;&gt;"",IF(AT107&lt;&gt;"LIBSETS_DROP_MECHANIC_MONSTER_NAME",VLOOKUP(AT107,'LibSets constants'!$I$4:$L$1002,3,FALSE),""),"")</f>
        <v/>
      </c>
      <c r="AV107" s="3" t="str">
        <f>IF(AT107&lt;&gt;"",IF(AT107&lt;&gt;"LIBSETS_DROP_MECHANIC_MONSTER_NAME",VLOOKUP(AT107,'LibSets constants'!$I$4:$L$1002,4,FALSE),""),"")</f>
        <v/>
      </c>
      <c r="AW107" s="21" t="str">
        <f t="shared" si="7"/>
        <v>[126] = {wayshrines={-1,-1,-1,}, dlcId=DLC_BASE_GAME</v>
      </c>
      <c r="AX107" s="21" t="str">
        <f t="shared" si="8"/>
        <v>, zoneIds={181}, veteran=false</v>
      </c>
      <c r="AY107" s="21" t="str">
        <f t="shared" si="9"/>
        <v>, setType=LIBSETS_SETTYPE_CYRODIIL</v>
      </c>
      <c r="AZ107" s="21" t="str">
        <f t="shared" si="10"/>
        <v>, dropMechanic={LIBSETS_DROP_MECHANIC_MAIL_PVP_REWARDS_FOR_THE_WORTHY}},</v>
      </c>
      <c r="BA107" s="21" t="str">
        <f t="shared" si="11"/>
        <v xml:space="preserve"> --Grace of the Ancients / Anmut der Uralten   [Cyrodiil]</v>
      </c>
    </row>
    <row r="108" spans="1:53" x14ac:dyDescent="0.25">
      <c r="A108" s="12">
        <v>127</v>
      </c>
      <c r="B108" t="s">
        <v>940</v>
      </c>
      <c r="C108" t="s">
        <v>941</v>
      </c>
      <c r="D108" s="3">
        <f t="shared" si="6"/>
        <v>127</v>
      </c>
      <c r="F108" t="s">
        <v>1543</v>
      </c>
      <c r="G108" s="8" t="s">
        <v>1593</v>
      </c>
      <c r="I108" t="s">
        <v>97</v>
      </c>
      <c r="J108" t="s">
        <v>97</v>
      </c>
      <c r="K108">
        <v>-1</v>
      </c>
      <c r="L108">
        <v>-1</v>
      </c>
      <c r="M108">
        <v>-1</v>
      </c>
      <c r="N108">
        <v>0</v>
      </c>
      <c r="O108" s="66" t="s">
        <v>131</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constants'!$B$4:$C$1002,2,FALSE),"")</f>
        <v>Included in base game</v>
      </c>
      <c r="U108" s="33" t="s">
        <v>1665</v>
      </c>
      <c r="V108" s="3" t="str">
        <f>IF(U108&lt;&gt;"",IF(U108&lt;&gt;"LIBSETS_DROP_MECHANIC_MONSTER_NAME",VLOOKUP(U108,'LibSets constants'!$I$4:$L$1002,3,FALSE),""),"")</f>
        <v>Rewards for the worthy (Cyrodiil/Battleground mail)</v>
      </c>
      <c r="W108" s="3" t="str">
        <f>IF(U108&lt;&gt;"",IF(U108&lt;&gt;"LIBSETS_DROP_MECHANIC_MONSTER_NAME",VLOOKUP(U108,'LibSets constants'!$I$4:$L$1002,4,FALSE),""),"")</f>
        <v>Gerechter Lohn (Cyrodiil/Schlachtfeld Mail)</v>
      </c>
      <c r="X108" s="3" t="str">
        <f>IF(G108&lt;&gt;"LIBSETS_SETTYPE_BATTLEGROUND",IF(G108&lt;&gt;"LIBSETS_SETTYPE_SPECIAL",IF(Y108&lt;&gt;"",VLOOKUP(Y108,'ESO zone constants'!$D$3:$H$4953,5,FALSE),""),""),"")</f>
        <v/>
      </c>
      <c r="Y108" t="str">
        <f>IF(AND(O108&lt;&gt;"",NOT(ISERROR(O108))),"",IF(AND(L108&lt;&gt;"",L108&gt;0,NOT(ISERROR(L108))),VLOOKUP(L108,'ESO dumped WayshrineInfo'!$K$3:$N$9999,4,FALSE),""))</f>
        <v/>
      </c>
      <c r="AA108" s="3" t="str">
        <f>IF(Z108&lt;&gt;"",IF(Z108&lt;&gt;"LIBSETS_DROP_MECHANIC_MONSTER_NAME",VLOOKUP(Z108,'LibSets constants'!$I$4:$L$1002,3,FALSE),""),"")</f>
        <v/>
      </c>
      <c r="AB108" s="3" t="str">
        <f>IF(Z108&lt;&gt;"",IF(Z108&lt;&gt;"LIBSETS_DROP_MECHANIC_MONSTER_NAME",VLOOKUP(Z108,'LibSets constants'!$I$4:$L$1002,4,FALSE),""),"")</f>
        <v/>
      </c>
      <c r="AC108" s="3" t="str">
        <f>IF(G108&lt;&gt;"LIBSETS_SETTYPE_BATTLEGROUND",IF(G108&lt;&gt;"LIBSETS_SETTYPE_SPECIAL",IF(AD108&lt;&gt;"",VLOOKUP(AD108,'ESO zone constants'!$D$3:$H$4953,5,FALSE),""),""),"")</f>
        <v/>
      </c>
      <c r="AD108" t="str">
        <f>IF(AND(O108&lt;&gt;"",NOT(ISERROR(O108))),"",IF(AND(M108&lt;&gt;"",M108&gt;0,NOT(ISERROR(M108))),VLOOKUP(M108,'ESO dumped WayshrineInfo'!$K$3:$N$9999,4,FALSE),""))</f>
        <v/>
      </c>
      <c r="AF108" s="3" t="str">
        <f>IF(AE108&lt;&gt;"",IF(AE108&lt;&gt;"LIBSETS_DROP_MECHANIC_MONSTER_NAME",VLOOKUP(AE108,'LibSets constants'!$I$4:$L$1002,3,FALSE),""),"")</f>
        <v/>
      </c>
      <c r="AG108" s="3" t="str">
        <f>IF(AE108&lt;&gt;"",IF(AE108&lt;&gt;"LIBSETS_DROP_MECHANIC_MONSTER_NAME",VLOOKUP(AE108,'LibSets constants'!$I$4:$L$1002,4,FALSE),""),"")</f>
        <v/>
      </c>
      <c r="AH108" s="3" t="str">
        <f>IF(G108&lt;&gt;"LIBSETS_SETTYPE_BATTLEGROUND",IF(G108&lt;&gt;"LIBSETS_SETTYPE_SPECIAL",IF(AI108&lt;&gt;"",VLOOKUP(AI108,'ESO zone constants'!$D$3:$H$4953,5,FALSE),""),""),"")</f>
        <v/>
      </c>
      <c r="AK108" s="3" t="str">
        <f>IF(AJ108&lt;&gt;"",IF(AJ108&lt;&gt;"LIBSETS_DROP_MECHANIC_MONSTER_NAME",VLOOKUP(AJ108,'LibSets constants'!$I$4:$L$1002,3,FALSE),""),"")</f>
        <v/>
      </c>
      <c r="AL108" s="3" t="str">
        <f>IF(AJ108&lt;&gt;"",IF(AJ108&lt;&gt;"LIBSETS_DROP_MECHANIC_MONSTER_NAME",VLOOKUP(AJ108,'LibSets constants'!$I$4:$L$1002,4,FALSE),""),"")</f>
        <v/>
      </c>
      <c r="AM108" s="3" t="str">
        <f>IF(G108&lt;&gt;"LIBSETS_SETTYPE_BATTLEGROUND",IF(G108&lt;&gt;"LIBSETS_SETTYPE_SPECIAL",IF(AN108&lt;&gt;"",VLOOKUP(AN108,'ESO zone constants'!$D$3:$H$4953,5,FALSE),""),""),"")</f>
        <v/>
      </c>
      <c r="AP108" s="3" t="str">
        <f>IF(AO108&lt;&gt;"",IF(AO108&lt;&gt;"LIBSETS_DROP_MECHANIC_MONSTER_NAME",VLOOKUP(AO108,'LibSets constants'!$I$4:$L$1002,3,FALSE),""),"")</f>
        <v/>
      </c>
      <c r="AQ108" s="3" t="str">
        <f>IF(AO108&lt;&gt;"",IF(AO108&lt;&gt;"LIBSETS_DROP_MECHANIC_MONSTER_NAME",VLOOKUP(AO108,'LibSets constants'!$I$4:$L$1002,4,FALSE),""),"")</f>
        <v/>
      </c>
      <c r="AR108" s="3" t="str">
        <f>IF(G108&lt;&gt;"LIBSETS_SETTYPE_BATTLEGROUND",IF(G108&lt;&gt;"LIBSETS_SETTYPE_SPECIAL",IF(AS108&lt;&gt;"",VLOOKUP(AS108,'ESO zone constants'!$D$3:$H$4953,5,FALSE),""),""),"")</f>
        <v/>
      </c>
      <c r="AU108" s="3" t="str">
        <f>IF(AT108&lt;&gt;"",IF(AT108&lt;&gt;"LIBSETS_DROP_MECHANIC_MONSTER_NAME",VLOOKUP(AT108,'LibSets constants'!$I$4:$L$1002,3,FALSE),""),"")</f>
        <v/>
      </c>
      <c r="AV108" s="3" t="str">
        <f>IF(AT108&lt;&gt;"",IF(AT108&lt;&gt;"LIBSETS_DROP_MECHANIC_MONSTER_NAME",VLOOKUP(AT108,'LibSets constants'!$I$4:$L$1002,4,FALSE),""),"")</f>
        <v/>
      </c>
      <c r="AW108" s="21" t="str">
        <f t="shared" si="7"/>
        <v>[127] = {wayshrines={-1,-1,-1,}, dlcId=DLC_BASE_GAME</v>
      </c>
      <c r="AX108" s="21" t="str">
        <f t="shared" si="8"/>
        <v>, zoneIds={181}, veteran=false</v>
      </c>
      <c r="AY108" s="21" t="str">
        <f t="shared" si="9"/>
        <v>, setType=LIBSETS_SETTYPE_CYRODIIL</v>
      </c>
      <c r="AZ108" s="21" t="str">
        <f t="shared" si="10"/>
        <v>, dropMechanic={LIBSETS_DROP_MECHANIC_MAIL_PVP_REWARDS_FOR_THE_WORTHY}},</v>
      </c>
      <c r="BA108" s="21" t="str">
        <f t="shared" si="11"/>
        <v xml:space="preserve"> --Deadly Strike / Tödlicher Stoß   [Cyrodiil]</v>
      </c>
    </row>
    <row r="109" spans="1:53" x14ac:dyDescent="0.25">
      <c r="A109" s="12">
        <v>128</v>
      </c>
      <c r="B109" t="s">
        <v>942</v>
      </c>
      <c r="C109" t="s">
        <v>943</v>
      </c>
      <c r="D109" s="3">
        <f t="shared" si="6"/>
        <v>128</v>
      </c>
      <c r="E109" s="42"/>
      <c r="F109" t="s">
        <v>1543</v>
      </c>
      <c r="G109" s="8" t="s">
        <v>1593</v>
      </c>
      <c r="I109" t="s">
        <v>97</v>
      </c>
      <c r="J109" t="s">
        <v>97</v>
      </c>
      <c r="K109">
        <v>-1</v>
      </c>
      <c r="L109">
        <v>-1</v>
      </c>
      <c r="M109">
        <v>-1</v>
      </c>
      <c r="N109">
        <v>0</v>
      </c>
      <c r="O109" s="66" t="s">
        <v>131</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constants'!$B$4:$C$1002,2,FALSE),"")</f>
        <v>Included in base game</v>
      </c>
      <c r="U109" s="33" t="s">
        <v>1665</v>
      </c>
      <c r="V109" s="3" t="str">
        <f>IF(U109&lt;&gt;"",IF(U109&lt;&gt;"LIBSETS_DROP_MECHANIC_MONSTER_NAME",VLOOKUP(U109,'LibSets constants'!$I$4:$L$1002,3,FALSE),""),"")</f>
        <v>Rewards for the worthy (Cyrodiil/Battleground mail)</v>
      </c>
      <c r="W109" s="3" t="str">
        <f>IF(U109&lt;&gt;"",IF(U109&lt;&gt;"LIBSETS_DROP_MECHANIC_MONSTER_NAME",VLOOKUP(U109,'LibSets constants'!$I$4:$L$1002,4,FALSE),""),"")</f>
        <v>Gerechter Lohn (Cyrodiil/Schlachtfeld Mail)</v>
      </c>
      <c r="X109" s="3" t="str">
        <f>IF(G109&lt;&gt;"LIBSETS_SETTYPE_BATTLEGROUND",IF(G109&lt;&gt;"LIBSETS_SETTYPE_SPECIAL",IF(Y109&lt;&gt;"",VLOOKUP(Y109,'ESO zone constants'!$D$3:$H$4953,5,FALSE),""),""),"")</f>
        <v/>
      </c>
      <c r="Y109" t="str">
        <f>IF(AND(O109&lt;&gt;"",NOT(ISERROR(O109))),"",IF(AND(L109&lt;&gt;"",L109&gt;0,NOT(ISERROR(L109))),VLOOKUP(L109,'ESO dumped WayshrineInfo'!$K$3:$N$9999,4,FALSE),""))</f>
        <v/>
      </c>
      <c r="AA109" s="3" t="str">
        <f>IF(Z109&lt;&gt;"",IF(Z109&lt;&gt;"LIBSETS_DROP_MECHANIC_MONSTER_NAME",VLOOKUP(Z109,'LibSets constants'!$I$4:$L$1002,3,FALSE),""),"")</f>
        <v/>
      </c>
      <c r="AB109" s="3" t="str">
        <f>IF(Z109&lt;&gt;"",IF(Z109&lt;&gt;"LIBSETS_DROP_MECHANIC_MONSTER_NAME",VLOOKUP(Z109,'LibSets constants'!$I$4:$L$1002,4,FALSE),""),"")</f>
        <v/>
      </c>
      <c r="AC109" s="3" t="str">
        <f>IF(G109&lt;&gt;"LIBSETS_SETTYPE_BATTLEGROUND",IF(G109&lt;&gt;"LIBSETS_SETTYPE_SPECIAL",IF(AD109&lt;&gt;"",VLOOKUP(AD109,'ESO zone constants'!$D$3:$H$4953,5,FALSE),""),""),"")</f>
        <v/>
      </c>
      <c r="AD109" t="str">
        <f>IF(AND(O109&lt;&gt;"",NOT(ISERROR(O109))),"",IF(AND(M109&lt;&gt;"",M109&gt;0,NOT(ISERROR(M109))),VLOOKUP(M109,'ESO dumped WayshrineInfo'!$K$3:$N$9999,4,FALSE),""))</f>
        <v/>
      </c>
      <c r="AF109" s="3" t="str">
        <f>IF(AE109&lt;&gt;"",IF(AE109&lt;&gt;"LIBSETS_DROP_MECHANIC_MONSTER_NAME",VLOOKUP(AE109,'LibSets constants'!$I$4:$L$1002,3,FALSE),""),"")</f>
        <v/>
      </c>
      <c r="AG109" s="3" t="str">
        <f>IF(AE109&lt;&gt;"",IF(AE109&lt;&gt;"LIBSETS_DROP_MECHANIC_MONSTER_NAME",VLOOKUP(AE109,'LibSets constants'!$I$4:$L$1002,4,FALSE),""),"")</f>
        <v/>
      </c>
      <c r="AH109" s="3" t="str">
        <f>IF(G109&lt;&gt;"LIBSETS_SETTYPE_BATTLEGROUND",IF(G109&lt;&gt;"LIBSETS_SETTYPE_SPECIAL",IF(AI109&lt;&gt;"",VLOOKUP(AI109,'ESO zone constants'!$D$3:$H$4953,5,FALSE),""),""),"")</f>
        <v/>
      </c>
      <c r="AK109" s="3" t="str">
        <f>IF(AJ109&lt;&gt;"",IF(AJ109&lt;&gt;"LIBSETS_DROP_MECHANIC_MONSTER_NAME",VLOOKUP(AJ109,'LibSets constants'!$I$4:$L$1002,3,FALSE),""),"")</f>
        <v/>
      </c>
      <c r="AL109" s="3" t="str">
        <f>IF(AJ109&lt;&gt;"",IF(AJ109&lt;&gt;"LIBSETS_DROP_MECHANIC_MONSTER_NAME",VLOOKUP(AJ109,'LibSets constants'!$I$4:$L$1002,4,FALSE),""),"")</f>
        <v/>
      </c>
      <c r="AM109" s="3" t="str">
        <f>IF(G109&lt;&gt;"LIBSETS_SETTYPE_BATTLEGROUND",IF(G109&lt;&gt;"LIBSETS_SETTYPE_SPECIAL",IF(AN109&lt;&gt;"",VLOOKUP(AN109,'ESO zone constants'!$D$3:$H$4953,5,FALSE),""),""),"")</f>
        <v/>
      </c>
      <c r="AP109" s="3" t="str">
        <f>IF(AO109&lt;&gt;"",IF(AO109&lt;&gt;"LIBSETS_DROP_MECHANIC_MONSTER_NAME",VLOOKUP(AO109,'LibSets constants'!$I$4:$L$1002,3,FALSE),""),"")</f>
        <v/>
      </c>
      <c r="AQ109" s="3" t="str">
        <f>IF(AO109&lt;&gt;"",IF(AO109&lt;&gt;"LIBSETS_DROP_MECHANIC_MONSTER_NAME",VLOOKUP(AO109,'LibSets constants'!$I$4:$L$1002,4,FALSE),""),"")</f>
        <v/>
      </c>
      <c r="AR109" s="3" t="str">
        <f>IF(G109&lt;&gt;"LIBSETS_SETTYPE_BATTLEGROUND",IF(G109&lt;&gt;"LIBSETS_SETTYPE_SPECIAL",IF(AS109&lt;&gt;"",VLOOKUP(AS109,'ESO zone constants'!$D$3:$H$4953,5,FALSE),""),""),"")</f>
        <v/>
      </c>
      <c r="AU109" s="3" t="str">
        <f>IF(AT109&lt;&gt;"",IF(AT109&lt;&gt;"LIBSETS_DROP_MECHANIC_MONSTER_NAME",VLOOKUP(AT109,'LibSets constants'!$I$4:$L$1002,3,FALSE),""),"")</f>
        <v/>
      </c>
      <c r="AV109" s="3" t="str">
        <f>IF(AT109&lt;&gt;"",IF(AT109&lt;&gt;"LIBSETS_DROP_MECHANIC_MONSTER_NAME",VLOOKUP(AT109,'LibSets constants'!$I$4:$L$1002,4,FALSE),""),"")</f>
        <v/>
      </c>
      <c r="AW109" s="21" t="str">
        <f t="shared" si="7"/>
        <v>[128] = {wayshrines={-1,-1,-1,}, dlcId=DLC_BASE_GAME</v>
      </c>
      <c r="AX109" s="21" t="str">
        <f t="shared" si="8"/>
        <v>, zoneIds={181}, veteran=false</v>
      </c>
      <c r="AY109" s="21" t="str">
        <f t="shared" si="9"/>
        <v>, setType=LIBSETS_SETTYPE_CYRODIIL</v>
      </c>
      <c r="AZ109" s="21" t="str">
        <f t="shared" si="10"/>
        <v>, dropMechanic={LIBSETS_DROP_MECHANIC_MAIL_PVP_REWARDS_FOR_THE_WORTHY}},</v>
      </c>
      <c r="BA109" s="21" t="str">
        <f t="shared" si="11"/>
        <v xml:space="preserve"> --Blessing of the Potentates / Segen des Potentaten   [Cyrodiil]</v>
      </c>
    </row>
    <row r="110" spans="1:53" x14ac:dyDescent="0.25">
      <c r="A110" s="12">
        <v>129</v>
      </c>
      <c r="B110" t="s">
        <v>944</v>
      </c>
      <c r="C110" t="s">
        <v>945</v>
      </c>
      <c r="D110" s="3">
        <f t="shared" si="6"/>
        <v>129</v>
      </c>
      <c r="F110" t="s">
        <v>1543</v>
      </c>
      <c r="G110" s="8" t="s">
        <v>1593</v>
      </c>
      <c r="I110" t="s">
        <v>97</v>
      </c>
      <c r="J110" t="s">
        <v>97</v>
      </c>
      <c r="K110">
        <v>-1</v>
      </c>
      <c r="L110">
        <v>-1</v>
      </c>
      <c r="M110">
        <v>-1</v>
      </c>
      <c r="N110">
        <v>0</v>
      </c>
      <c r="O110" s="66" t="s">
        <v>131</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constants'!$B$4:$C$1002,2,FALSE),"")</f>
        <v>Included in base game</v>
      </c>
      <c r="U110" s="33" t="s">
        <v>1665</v>
      </c>
      <c r="V110" s="43" t="str">
        <f>IF(U110&lt;&gt;"",IF(U110&lt;&gt;"LIBSETS_DROP_MECHANIC_MONSTER_NAME",VLOOKUP(U110,'LibSets constants'!$I$4:$L$1002,3,FALSE),""),"")</f>
        <v>Rewards for the worthy (Cyrodiil/Battleground mail)</v>
      </c>
      <c r="W110" s="43" t="str">
        <f>IF(U110&lt;&gt;"",IF(U110&lt;&gt;"LIBSETS_DROP_MECHANIC_MONSTER_NAME",VLOOKUP(U110,'LibSets constants'!$I$4:$L$1002,4,FALSE),""),"")</f>
        <v>Gerechter Lohn (Cyrodiil/Schlachtfeld Mail)</v>
      </c>
      <c r="X110" s="3" t="str">
        <f>IF(G110&lt;&gt;"LIBSETS_SETTYPE_BATTLEGROUND",IF(G110&lt;&gt;"LIBSETS_SETTYPE_SPECIAL",IF(Y110&lt;&gt;"",VLOOKUP(Y110,'ESO zone constants'!$D$3:$H$4953,5,FALSE),""),""),"")</f>
        <v/>
      </c>
      <c r="Y110" t="str">
        <f>IF(AND(O110&lt;&gt;"",NOT(ISERROR(O110))),"",IF(AND(L110&lt;&gt;"",L110&gt;0,NOT(ISERROR(L110))),VLOOKUP(L110,'ESO dumped WayshrineInfo'!$K$3:$N$9999,4,FALSE),""))</f>
        <v/>
      </c>
      <c r="Z110" s="44"/>
      <c r="AA110" s="43" t="str">
        <f>IF(Z110&lt;&gt;"",IF(Z110&lt;&gt;"LIBSETS_DROP_MECHANIC_MONSTER_NAME",VLOOKUP(Z110,'LibSets constants'!$I$4:$L$1002,3,FALSE),""),"")</f>
        <v/>
      </c>
      <c r="AB110" s="43" t="str">
        <f>IF(Z110&lt;&gt;"",IF(Z110&lt;&gt;"LIBSETS_DROP_MECHANIC_MONSTER_NAME",VLOOKUP(Z110,'LibSets constants'!$I$4:$L$1002,4,FALSE),""),"")</f>
        <v/>
      </c>
      <c r="AC110" s="3" t="str">
        <f>IF(G110&lt;&gt;"LIBSETS_SETTYPE_BATTLEGROUND",IF(G110&lt;&gt;"LIBSETS_SETTYPE_SPECIAL",IF(AD110&lt;&gt;"",VLOOKUP(AD110,'ESO zone constants'!$D$3:$H$4953,5,FALSE),""),""),"")</f>
        <v/>
      </c>
      <c r="AD110" t="str">
        <f>IF(AND(O110&lt;&gt;"",NOT(ISERROR(O110))),"",IF(AND(M110&lt;&gt;"",M110&gt;0,NOT(ISERROR(M110))),VLOOKUP(M110,'ESO dumped WayshrineInfo'!$K$3:$N$9999,4,FALSE),""))</f>
        <v/>
      </c>
      <c r="AE110" s="44"/>
      <c r="AF110" s="43" t="str">
        <f>IF(AE110&lt;&gt;"",IF(AE110&lt;&gt;"LIBSETS_DROP_MECHANIC_MONSTER_NAME",VLOOKUP(AE110,'LibSets constants'!$I$4:$L$1002,3,FALSE),""),"")</f>
        <v/>
      </c>
      <c r="AG110" s="43" t="str">
        <f>IF(AE110&lt;&gt;"",IF(AE110&lt;&gt;"LIBSETS_DROP_MECHANIC_MONSTER_NAME",VLOOKUP(AE110,'LibSets constants'!$I$4:$L$1002,4,FALSE),""),"")</f>
        <v/>
      </c>
      <c r="AH110" s="3" t="str">
        <f>IF(G110&lt;&gt;"LIBSETS_SETTYPE_BATTLEGROUND",IF(G110&lt;&gt;"LIBSETS_SETTYPE_SPECIAL",IF(AI110&lt;&gt;"",VLOOKUP(AI110,'ESO zone constants'!$D$3:$H$4953,5,FALSE),""),""),"")</f>
        <v/>
      </c>
      <c r="AJ110" s="44"/>
      <c r="AK110" s="43" t="str">
        <f>IF(AJ110&lt;&gt;"",IF(AJ110&lt;&gt;"LIBSETS_DROP_MECHANIC_MONSTER_NAME",VLOOKUP(AJ110,'LibSets constants'!$I$4:$L$1002,3,FALSE),""),"")</f>
        <v/>
      </c>
      <c r="AL110" s="43" t="str">
        <f>IF(AJ110&lt;&gt;"",IF(AJ110&lt;&gt;"LIBSETS_DROP_MECHANIC_MONSTER_NAME",VLOOKUP(AJ110,'LibSets constants'!$I$4:$L$1002,4,FALSE),""),"")</f>
        <v/>
      </c>
      <c r="AM110" s="3" t="str">
        <f>IF(G110&lt;&gt;"LIBSETS_SETTYPE_BATTLEGROUND",IF(G110&lt;&gt;"LIBSETS_SETTYPE_SPECIAL",IF(AN110&lt;&gt;"",VLOOKUP(AN110,'ESO zone constants'!$D$3:$H$4953,5,FALSE),""),""),"")</f>
        <v/>
      </c>
      <c r="AO110" s="44"/>
      <c r="AP110" s="43" t="str">
        <f>IF(AO110&lt;&gt;"",IF(AO110&lt;&gt;"LIBSETS_DROP_MECHANIC_MONSTER_NAME",VLOOKUP(AO110,'LibSets constants'!$I$4:$L$1002,3,FALSE),""),"")</f>
        <v/>
      </c>
      <c r="AQ110" s="43" t="str">
        <f>IF(AO110&lt;&gt;"",IF(AO110&lt;&gt;"LIBSETS_DROP_MECHANIC_MONSTER_NAME",VLOOKUP(AO110,'LibSets constants'!$I$4:$L$1002,4,FALSE),""),"")</f>
        <v/>
      </c>
      <c r="AR110" s="3" t="str">
        <f>IF(G110&lt;&gt;"LIBSETS_SETTYPE_BATTLEGROUND",IF(G110&lt;&gt;"LIBSETS_SETTYPE_SPECIAL",IF(AS110&lt;&gt;"",VLOOKUP(AS110,'ESO zone constants'!$D$3:$H$4953,5,FALSE),""),""),"")</f>
        <v/>
      </c>
      <c r="AT110" s="44"/>
      <c r="AU110" s="43" t="str">
        <f>IF(AT110&lt;&gt;"",IF(AT110&lt;&gt;"LIBSETS_DROP_MECHANIC_MONSTER_NAME",VLOOKUP(AT110,'LibSets constants'!$I$4:$L$1002,3,FALSE),""),"")</f>
        <v/>
      </c>
      <c r="AV110" s="43" t="str">
        <f>IF(AT110&lt;&gt;"",IF(AT110&lt;&gt;"LIBSETS_DROP_MECHANIC_MONSTER_NAME",VLOOKUP(AT110,'LibSets constants'!$I$4:$L$1002,4,FALSE),""),"")</f>
        <v/>
      </c>
      <c r="AW110" s="21" t="str">
        <f t="shared" si="7"/>
        <v>[129] = {wayshrines={-1,-1,-1,}, dlcId=DLC_BASE_GAME</v>
      </c>
      <c r="AX110" s="21" t="str">
        <f t="shared" si="8"/>
        <v>, zoneIds={181}, veteran=false</v>
      </c>
      <c r="AY110" s="21" t="str">
        <f t="shared" si="9"/>
        <v>, setType=LIBSETS_SETTYPE_CYRODIIL</v>
      </c>
      <c r="AZ110" s="21" t="str">
        <f t="shared" si="10"/>
        <v>, dropMechanic={LIBSETS_DROP_MECHANIC_MAIL_PVP_REWARDS_FOR_THE_WORTHY}},</v>
      </c>
      <c r="BA110" s="21" t="str">
        <f t="shared" si="11"/>
        <v xml:space="preserve"> --Vengeance Leech / Saugende Vergeltung   [Cyrodiil]</v>
      </c>
    </row>
    <row r="111" spans="1:53" x14ac:dyDescent="0.25">
      <c r="A111" s="12">
        <v>130</v>
      </c>
      <c r="B111" t="s">
        <v>946</v>
      </c>
      <c r="C111" t="s">
        <v>947</v>
      </c>
      <c r="D111" s="3">
        <f t="shared" si="6"/>
        <v>130</v>
      </c>
      <c r="F111" t="s">
        <v>1543</v>
      </c>
      <c r="G111" s="8" t="s">
        <v>1593</v>
      </c>
      <c r="I111" t="s">
        <v>97</v>
      </c>
      <c r="J111" t="s">
        <v>97</v>
      </c>
      <c r="K111">
        <v>-1</v>
      </c>
      <c r="L111">
        <v>-1</v>
      </c>
      <c r="M111">
        <v>-1</v>
      </c>
      <c r="N111">
        <v>0</v>
      </c>
      <c r="O111" s="66" t="s">
        <v>131</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constants'!$B$4:$C$1002,2,FALSE),"")</f>
        <v>Included in base game</v>
      </c>
      <c r="U111" s="33" t="s">
        <v>1665</v>
      </c>
      <c r="V111" s="3" t="str">
        <f>IF(U111&lt;&gt;"",IF(U111&lt;&gt;"LIBSETS_DROP_MECHANIC_MONSTER_NAME",VLOOKUP(U111,'LibSets constants'!$I$4:$L$1002,3,FALSE),""),"")</f>
        <v>Rewards for the worthy (Cyrodiil/Battleground mail)</v>
      </c>
      <c r="W111" s="3" t="str">
        <f>IF(U111&lt;&gt;"",IF(U111&lt;&gt;"LIBSETS_DROP_MECHANIC_MONSTER_NAME",VLOOKUP(U111,'LibSets constants'!$I$4:$L$1002,4,FALSE),""),"")</f>
        <v>Gerechter Lohn (Cyrodiil/Schlachtfeld Mail)</v>
      </c>
      <c r="X111" s="3" t="str">
        <f>IF(G111&lt;&gt;"LIBSETS_SETTYPE_BATTLEGROUND",IF(G111&lt;&gt;"LIBSETS_SETTYPE_SPECIAL",IF(Y111&lt;&gt;"",VLOOKUP(Y111,'ESO zone constants'!$D$3:$H$4953,5,FALSE),""),""),"")</f>
        <v/>
      </c>
      <c r="Y111" t="str">
        <f>IF(AND(O111&lt;&gt;"",NOT(ISERROR(O111))),"",IF(AND(L111&lt;&gt;"",L111&gt;0,NOT(ISERROR(L111))),VLOOKUP(L111,'ESO dumped WayshrineInfo'!$K$3:$N$9999,4,FALSE),""))</f>
        <v/>
      </c>
      <c r="AA111" s="3" t="str">
        <f>IF(Z111&lt;&gt;"",IF(Z111&lt;&gt;"LIBSETS_DROP_MECHANIC_MONSTER_NAME",VLOOKUP(Z111,'LibSets constants'!$I$4:$L$1002,3,FALSE),""),"")</f>
        <v/>
      </c>
      <c r="AB111" s="3" t="str">
        <f>IF(Z111&lt;&gt;"",IF(Z111&lt;&gt;"LIBSETS_DROP_MECHANIC_MONSTER_NAME",VLOOKUP(Z111,'LibSets constants'!$I$4:$L$1002,4,FALSE),""),"")</f>
        <v/>
      </c>
      <c r="AC111" s="3" t="str">
        <f>IF(G111&lt;&gt;"LIBSETS_SETTYPE_BATTLEGROUND",IF(G111&lt;&gt;"LIBSETS_SETTYPE_SPECIAL",IF(AD111&lt;&gt;"",VLOOKUP(AD111,'ESO zone constants'!$D$3:$H$4953,5,FALSE),""),""),"")</f>
        <v/>
      </c>
      <c r="AD111" t="str">
        <f>IF(AND(O111&lt;&gt;"",NOT(ISERROR(O111))),"",IF(AND(M111&lt;&gt;"",M111&gt;0,NOT(ISERROR(M111))),VLOOKUP(M111,'ESO dumped WayshrineInfo'!$K$3:$N$9999,4,FALSE),""))</f>
        <v/>
      </c>
      <c r="AF111" s="3" t="str">
        <f>IF(AE111&lt;&gt;"",IF(AE111&lt;&gt;"LIBSETS_DROP_MECHANIC_MONSTER_NAME",VLOOKUP(AE111,'LibSets constants'!$I$4:$L$1002,3,FALSE),""),"")</f>
        <v/>
      </c>
      <c r="AG111" s="3" t="str">
        <f>IF(AE111&lt;&gt;"",IF(AE111&lt;&gt;"LIBSETS_DROP_MECHANIC_MONSTER_NAME",VLOOKUP(AE111,'LibSets constants'!$I$4:$L$1002,4,FALSE),""),"")</f>
        <v/>
      </c>
      <c r="AH111" s="3" t="str">
        <f>IF(G111&lt;&gt;"LIBSETS_SETTYPE_BATTLEGROUND",IF(G111&lt;&gt;"LIBSETS_SETTYPE_SPECIAL",IF(AI111&lt;&gt;"",VLOOKUP(AI111,'ESO zone constants'!$D$3:$H$4953,5,FALSE),""),""),"")</f>
        <v/>
      </c>
      <c r="AK111" s="3" t="str">
        <f>IF(AJ111&lt;&gt;"",IF(AJ111&lt;&gt;"LIBSETS_DROP_MECHANIC_MONSTER_NAME",VLOOKUP(AJ111,'LibSets constants'!$I$4:$L$1002,3,FALSE),""),"")</f>
        <v/>
      </c>
      <c r="AL111" s="3" t="str">
        <f>IF(AJ111&lt;&gt;"",IF(AJ111&lt;&gt;"LIBSETS_DROP_MECHANIC_MONSTER_NAME",VLOOKUP(AJ111,'LibSets constants'!$I$4:$L$1002,4,FALSE),""),"")</f>
        <v/>
      </c>
      <c r="AM111" s="3" t="str">
        <f>IF(G111&lt;&gt;"LIBSETS_SETTYPE_BATTLEGROUND",IF(G111&lt;&gt;"LIBSETS_SETTYPE_SPECIAL",IF(AN111&lt;&gt;"",VLOOKUP(AN111,'ESO zone constants'!$D$3:$H$4953,5,FALSE),""),""),"")</f>
        <v/>
      </c>
      <c r="AP111" s="3" t="str">
        <f>IF(AO111&lt;&gt;"",IF(AO111&lt;&gt;"LIBSETS_DROP_MECHANIC_MONSTER_NAME",VLOOKUP(AO111,'LibSets constants'!$I$4:$L$1002,3,FALSE),""),"")</f>
        <v/>
      </c>
      <c r="AQ111" s="3" t="str">
        <f>IF(AO111&lt;&gt;"",IF(AO111&lt;&gt;"LIBSETS_DROP_MECHANIC_MONSTER_NAME",VLOOKUP(AO111,'LibSets constants'!$I$4:$L$1002,4,FALSE),""),"")</f>
        <v/>
      </c>
      <c r="AR111" s="3" t="str">
        <f>IF(G111&lt;&gt;"LIBSETS_SETTYPE_BATTLEGROUND",IF(G111&lt;&gt;"LIBSETS_SETTYPE_SPECIAL",IF(AS111&lt;&gt;"",VLOOKUP(AS111,'ESO zone constants'!$D$3:$H$4953,5,FALSE),""),""),"")</f>
        <v/>
      </c>
      <c r="AU111" s="3" t="str">
        <f>IF(AT111&lt;&gt;"",IF(AT111&lt;&gt;"LIBSETS_DROP_MECHANIC_MONSTER_NAME",VLOOKUP(AT111,'LibSets constants'!$I$4:$L$1002,3,FALSE),""),"")</f>
        <v/>
      </c>
      <c r="AV111" s="3" t="str">
        <f>IF(AT111&lt;&gt;"",IF(AT111&lt;&gt;"LIBSETS_DROP_MECHANIC_MONSTER_NAME",VLOOKUP(AT111,'LibSets constants'!$I$4:$L$1002,4,FALSE),""),"")</f>
        <v/>
      </c>
      <c r="AW111" s="21" t="str">
        <f t="shared" si="7"/>
        <v>[130] = {wayshrines={-1,-1,-1,}, dlcId=DLC_BASE_GAME</v>
      </c>
      <c r="AX111" s="21" t="str">
        <f t="shared" si="8"/>
        <v>, zoneIds={181}, veteran=false</v>
      </c>
      <c r="AY111" s="21" t="str">
        <f t="shared" si="9"/>
        <v>, setType=LIBSETS_SETTYPE_CYRODIIL</v>
      </c>
      <c r="AZ111" s="21" t="str">
        <f t="shared" si="10"/>
        <v>, dropMechanic={LIBSETS_DROP_MECHANIC_MAIL_PVP_REWARDS_FOR_THE_WORTHY}},</v>
      </c>
      <c r="BA111" s="21" t="str">
        <f t="shared" si="11"/>
        <v xml:space="preserve"> --Eagle Eye / Adlerauge   [Cyrodiil]</v>
      </c>
    </row>
    <row r="112" spans="1:53" x14ac:dyDescent="0.25">
      <c r="A112" s="12">
        <v>131</v>
      </c>
      <c r="B112" t="s">
        <v>948</v>
      </c>
      <c r="C112" t="s">
        <v>949</v>
      </c>
      <c r="D112" s="3">
        <f t="shared" si="6"/>
        <v>131</v>
      </c>
      <c r="G112" s="8" t="s">
        <v>1593</v>
      </c>
      <c r="I112" t="s">
        <v>97</v>
      </c>
      <c r="J112" t="s">
        <v>97</v>
      </c>
      <c r="K112">
        <v>-1</v>
      </c>
      <c r="L112">
        <v>-1</v>
      </c>
      <c r="M112">
        <v>-1</v>
      </c>
      <c r="N112">
        <v>0</v>
      </c>
      <c r="O112" s="66" t="s">
        <v>131</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constants'!$B$4:$C$1002,2,FALSE),"")</f>
        <v>Included in base game</v>
      </c>
      <c r="U112" s="33" t="s">
        <v>1665</v>
      </c>
      <c r="V112" s="3" t="str">
        <f>IF(U112&lt;&gt;"",IF(U112&lt;&gt;"LIBSETS_DROP_MECHANIC_MONSTER_NAME",VLOOKUP(U112,'LibSets constants'!$I$4:$L$1002,3,FALSE),""),"")</f>
        <v>Rewards for the worthy (Cyrodiil/Battleground mail)</v>
      </c>
      <c r="W112" s="3" t="str">
        <f>IF(U112&lt;&gt;"",IF(U112&lt;&gt;"LIBSETS_DROP_MECHANIC_MONSTER_NAME",VLOOKUP(U112,'LibSets constants'!$I$4:$L$1002,4,FALSE),""),"")</f>
        <v>Gerechter Lohn (Cyrodiil/Schlachtfeld Mail)</v>
      </c>
      <c r="X112" s="3" t="str">
        <f>IF(G112&lt;&gt;"LIBSETS_SETTYPE_BATTLEGROUND",IF(G112&lt;&gt;"LIBSETS_SETTYPE_SPECIAL",IF(Y112&lt;&gt;"",VLOOKUP(Y112,'ESO zone constants'!$D$3:$H$4953,5,FALSE),""),""),"")</f>
        <v/>
      </c>
      <c r="Y112" t="str">
        <f>IF(AND(O112&lt;&gt;"",NOT(ISERROR(O112))),"",IF(AND(L112&lt;&gt;"",L112&gt;0,NOT(ISERROR(L112))),VLOOKUP(L112,'ESO dumped WayshrineInfo'!$K$3:$N$9999,4,FALSE),""))</f>
        <v/>
      </c>
      <c r="Z112" s="33" t="s">
        <v>1658</v>
      </c>
      <c r="AA112" s="3" t="str">
        <f>IF(Z112&lt;&gt;"",IF(Z112&lt;&gt;"LIBSETS_DROP_MECHANIC_MONSTER_NAME",VLOOKUP(Z112,'LibSets constants'!$I$4:$L$1002,3,FALSE),""),"")</f>
        <v>City Vlastarus (quartermaster)</v>
      </c>
      <c r="AB112" s="3" t="str">
        <f>IF(Z112&lt;&gt;"",IF(Z112&lt;&gt;"LIBSETS_DROP_MECHANIC_MONSTER_NAME",VLOOKUP(Z112,'LibSets constants'!$I$4:$L$1002,4,FALSE),""),"")</f>
        <v>Stadt Vlastarus (Quartiermeister)</v>
      </c>
      <c r="AC112" s="3" t="str">
        <f>IF(G112&lt;&gt;"LIBSETS_SETTYPE_BATTLEGROUND",IF(G112&lt;&gt;"LIBSETS_SETTYPE_SPECIAL",IF(AD112&lt;&gt;"",VLOOKUP(AD112,'ESO zone constants'!$D$3:$H$4953,5,FALSE),""),""),"")</f>
        <v/>
      </c>
      <c r="AD112" t="str">
        <f>IF(AND(O112&lt;&gt;"",NOT(ISERROR(O112))),"",IF(AND(M112&lt;&gt;"",M112&gt;0,NOT(ISERROR(M112))),VLOOKUP(M112,'ESO dumped WayshrineInfo'!$K$3:$N$9999,4,FALSE),""))</f>
        <v/>
      </c>
      <c r="AF112" s="3" t="str">
        <f>IF(AE112&lt;&gt;"",IF(AE112&lt;&gt;"LIBSETS_DROP_MECHANIC_MONSTER_NAME",VLOOKUP(AE112,'LibSets constants'!$I$4:$L$1002,3,FALSE),""),"")</f>
        <v/>
      </c>
      <c r="AG112" s="3" t="str">
        <f>IF(AE112&lt;&gt;"",IF(AE112&lt;&gt;"LIBSETS_DROP_MECHANIC_MONSTER_NAME",VLOOKUP(AE112,'LibSets constants'!$I$4:$L$1002,4,FALSE),""),"")</f>
        <v/>
      </c>
      <c r="AH112" s="3" t="str">
        <f>IF(G112&lt;&gt;"LIBSETS_SETTYPE_BATTLEGROUND",IF(G112&lt;&gt;"LIBSETS_SETTYPE_SPECIAL",IF(AI112&lt;&gt;"",VLOOKUP(AI112,'ESO zone constants'!$D$3:$H$4953,5,FALSE),""),""),"")</f>
        <v/>
      </c>
      <c r="AK112" s="3" t="str">
        <f>IF(AJ112&lt;&gt;"",IF(AJ112&lt;&gt;"LIBSETS_DROP_MECHANIC_MONSTER_NAME",VLOOKUP(AJ112,'LibSets constants'!$I$4:$L$1002,3,FALSE),""),"")</f>
        <v/>
      </c>
      <c r="AL112" s="3" t="str">
        <f>IF(AJ112&lt;&gt;"",IF(AJ112&lt;&gt;"LIBSETS_DROP_MECHANIC_MONSTER_NAME",VLOOKUP(AJ112,'LibSets constants'!$I$4:$L$1002,4,FALSE),""),"")</f>
        <v/>
      </c>
      <c r="AM112" s="3" t="str">
        <f>IF(G112&lt;&gt;"LIBSETS_SETTYPE_BATTLEGROUND",IF(G112&lt;&gt;"LIBSETS_SETTYPE_SPECIAL",IF(AN112&lt;&gt;"",VLOOKUP(AN112,'ESO zone constants'!$D$3:$H$4953,5,FALSE),""),""),"")</f>
        <v/>
      </c>
      <c r="AP112" s="3" t="str">
        <f>IF(AO112&lt;&gt;"",IF(AO112&lt;&gt;"LIBSETS_DROP_MECHANIC_MONSTER_NAME",VLOOKUP(AO112,'LibSets constants'!$I$4:$L$1002,3,FALSE),""),"")</f>
        <v/>
      </c>
      <c r="AQ112" s="3" t="str">
        <f>IF(AO112&lt;&gt;"",IF(AO112&lt;&gt;"LIBSETS_DROP_MECHANIC_MONSTER_NAME",VLOOKUP(AO112,'LibSets constants'!$I$4:$L$1002,4,FALSE),""),"")</f>
        <v/>
      </c>
      <c r="AR112" s="3" t="str">
        <f>IF(G112&lt;&gt;"LIBSETS_SETTYPE_BATTLEGROUND",IF(G112&lt;&gt;"LIBSETS_SETTYPE_SPECIAL",IF(AS112&lt;&gt;"",VLOOKUP(AS112,'ESO zone constants'!$D$3:$H$4953,5,FALSE),""),""),"")</f>
        <v/>
      </c>
      <c r="AU112" s="3" t="str">
        <f>IF(AT112&lt;&gt;"",IF(AT112&lt;&gt;"LIBSETS_DROP_MECHANIC_MONSTER_NAME",VLOOKUP(AT112,'LibSets constants'!$I$4:$L$1002,3,FALSE),""),"")</f>
        <v/>
      </c>
      <c r="AV112" s="3" t="str">
        <f>IF(AT112&lt;&gt;"",IF(AT112&lt;&gt;"LIBSETS_DROP_MECHANIC_MONSTER_NAME",VLOOKUP(AT112,'LibSets constants'!$I$4:$L$1002,4,FALSE),""),"")</f>
        <v/>
      </c>
      <c r="AW112" s="21" t="str">
        <f t="shared" si="7"/>
        <v>[131] = {wayshrines={-1,-1,-1,}, dlcId=DLC_BASE_GAME</v>
      </c>
      <c r="AX112" s="21" t="str">
        <f t="shared" si="8"/>
        <v>, zoneIds={181}, veteran=false</v>
      </c>
      <c r="AY112" s="21" t="str">
        <f t="shared" si="9"/>
        <v>, setType=LIBSETS_SETTYPE_CYRODIIL</v>
      </c>
      <c r="AZ112" s="21" t="str">
        <f t="shared" si="10"/>
        <v>, dropMechanic={LIBSETS_DROP_MECHANIC_MAIL_PVP_REWARDS_FOR_THE_WORTHY,LIBSETS_DROP_MECHANIC_CITY_CYRODIIL_VLASTARUS}},</v>
      </c>
      <c r="BA112" s="21" t="str">
        <f t="shared" si="11"/>
        <v xml:space="preserve"> --Bastion of the Heartland / Bastion des Herzlandes   [Cyrodiil]</v>
      </c>
    </row>
    <row r="113" spans="1:53" x14ac:dyDescent="0.25">
      <c r="A113" s="12">
        <v>132</v>
      </c>
      <c r="B113" t="s">
        <v>950</v>
      </c>
      <c r="C113" t="s">
        <v>951</v>
      </c>
      <c r="D113" s="3">
        <f t="shared" si="6"/>
        <v>132</v>
      </c>
      <c r="G113" s="8" t="s">
        <v>1593</v>
      </c>
      <c r="I113" t="s">
        <v>97</v>
      </c>
      <c r="J113" t="s">
        <v>97</v>
      </c>
      <c r="K113">
        <v>-1</v>
      </c>
      <c r="L113">
        <v>-1</v>
      </c>
      <c r="M113">
        <v>-1</v>
      </c>
      <c r="N113">
        <v>0</v>
      </c>
      <c r="O113" s="66" t="s">
        <v>131</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constants'!$B$4:$C$1002,2,FALSE),"")</f>
        <v>Included in base game</v>
      </c>
      <c r="U113" s="33" t="s">
        <v>1665</v>
      </c>
      <c r="V113" s="3" t="str">
        <f>IF(U113&lt;&gt;"",IF(U113&lt;&gt;"LIBSETS_DROP_MECHANIC_MONSTER_NAME",VLOOKUP(U113,'LibSets constants'!$I$4:$L$1002,3,FALSE),""),"")</f>
        <v>Rewards for the worthy (Cyrodiil/Battleground mail)</v>
      </c>
      <c r="W113" s="3" t="str">
        <f>IF(U113&lt;&gt;"",IF(U113&lt;&gt;"LIBSETS_DROP_MECHANIC_MONSTER_NAME",VLOOKUP(U113,'LibSets constants'!$I$4:$L$1002,4,FALSE),""),"")</f>
        <v>Gerechter Lohn (Cyrodiil/Schlachtfeld Mail)</v>
      </c>
      <c r="X113" s="3" t="str">
        <f>IF(G113&lt;&gt;"LIBSETS_SETTYPE_BATTLEGROUND",IF(G113&lt;&gt;"LIBSETS_SETTYPE_SPECIAL",IF(Y113&lt;&gt;"",VLOOKUP(Y113,'ESO zone constants'!$D$3:$H$4953,5,FALSE),""),""),"")</f>
        <v/>
      </c>
      <c r="Y113" t="str">
        <f>IF(AND(O113&lt;&gt;"",NOT(ISERROR(O113))),"",IF(AND(L113&lt;&gt;"",L113&gt;0,NOT(ISERROR(L113))),VLOOKUP(L113,'ESO dumped WayshrineInfo'!$K$3:$N$9999,4,FALSE),""))</f>
        <v/>
      </c>
      <c r="Z113" s="33" t="s">
        <v>1656</v>
      </c>
      <c r="AA113" s="3" t="str">
        <f>IF(Z113&lt;&gt;"",IF(Z113&lt;&gt;"LIBSETS_DROP_MECHANIC_MONSTER_NAME",VLOOKUP(Z113,'LibSets constants'!$I$4:$L$1002,3,FALSE),""),"")</f>
        <v>City Bruma (quartermaster)</v>
      </c>
      <c r="AB113" s="3" t="str">
        <f>IF(Z113&lt;&gt;"",IF(Z113&lt;&gt;"LIBSETS_DROP_MECHANIC_MONSTER_NAME",VLOOKUP(Z113,'LibSets constants'!$I$4:$L$1002,4,FALSE),""),"")</f>
        <v>Stadt Bruma (Quartiermeister)</v>
      </c>
      <c r="AC113" s="3" t="str">
        <f>IF(G113&lt;&gt;"LIBSETS_SETTYPE_BATTLEGROUND",IF(G113&lt;&gt;"LIBSETS_SETTYPE_SPECIAL",IF(AD113&lt;&gt;"",VLOOKUP(AD113,'ESO zone constants'!$D$3:$H$4953,5,FALSE),""),""),"")</f>
        <v/>
      </c>
      <c r="AD113" t="str">
        <f>IF(AND(O113&lt;&gt;"",NOT(ISERROR(O113))),"",IF(AND(M113&lt;&gt;"",M113&gt;0,NOT(ISERROR(M113))),VLOOKUP(M113,'ESO dumped WayshrineInfo'!$K$3:$N$9999,4,FALSE),""))</f>
        <v/>
      </c>
      <c r="AF113" s="3" t="str">
        <f>IF(AE113&lt;&gt;"",IF(AE113&lt;&gt;"LIBSETS_DROP_MECHANIC_MONSTER_NAME",VLOOKUP(AE113,'LibSets constants'!$I$4:$L$1002,3,FALSE),""),"")</f>
        <v/>
      </c>
      <c r="AG113" s="3" t="str">
        <f>IF(AE113&lt;&gt;"",IF(AE113&lt;&gt;"LIBSETS_DROP_MECHANIC_MONSTER_NAME",VLOOKUP(AE113,'LibSets constants'!$I$4:$L$1002,4,FALSE),""),"")</f>
        <v/>
      </c>
      <c r="AH113" s="3" t="str">
        <f>IF(G113&lt;&gt;"LIBSETS_SETTYPE_BATTLEGROUND",IF(G113&lt;&gt;"LIBSETS_SETTYPE_SPECIAL",IF(AI113&lt;&gt;"",VLOOKUP(AI113,'ESO zone constants'!$D$3:$H$4953,5,FALSE),""),""),"")</f>
        <v/>
      </c>
      <c r="AK113" s="3" t="str">
        <f>IF(AJ113&lt;&gt;"",IF(AJ113&lt;&gt;"LIBSETS_DROP_MECHANIC_MONSTER_NAME",VLOOKUP(AJ113,'LibSets constants'!$I$4:$L$1002,3,FALSE),""),"")</f>
        <v/>
      </c>
      <c r="AL113" s="3" t="str">
        <f>IF(AJ113&lt;&gt;"",IF(AJ113&lt;&gt;"LIBSETS_DROP_MECHANIC_MONSTER_NAME",VLOOKUP(AJ113,'LibSets constants'!$I$4:$L$1002,4,FALSE),""),"")</f>
        <v/>
      </c>
      <c r="AM113" s="3" t="str">
        <f>IF(G113&lt;&gt;"LIBSETS_SETTYPE_BATTLEGROUND",IF(G113&lt;&gt;"LIBSETS_SETTYPE_SPECIAL",IF(AN113&lt;&gt;"",VLOOKUP(AN113,'ESO zone constants'!$D$3:$H$4953,5,FALSE),""),""),"")</f>
        <v/>
      </c>
      <c r="AP113" s="3" t="str">
        <f>IF(AO113&lt;&gt;"",IF(AO113&lt;&gt;"LIBSETS_DROP_MECHANIC_MONSTER_NAME",VLOOKUP(AO113,'LibSets constants'!$I$4:$L$1002,3,FALSE),""),"")</f>
        <v/>
      </c>
      <c r="AQ113" s="3" t="str">
        <f>IF(AO113&lt;&gt;"",IF(AO113&lt;&gt;"LIBSETS_DROP_MECHANIC_MONSTER_NAME",VLOOKUP(AO113,'LibSets constants'!$I$4:$L$1002,4,FALSE),""),"")</f>
        <v/>
      </c>
      <c r="AR113" s="3" t="str">
        <f>IF(G113&lt;&gt;"LIBSETS_SETTYPE_BATTLEGROUND",IF(G113&lt;&gt;"LIBSETS_SETTYPE_SPECIAL",IF(AS113&lt;&gt;"",VLOOKUP(AS113,'ESO zone constants'!$D$3:$H$4953,5,FALSE),""),""),"")</f>
        <v/>
      </c>
      <c r="AU113" s="3" t="str">
        <f>IF(AT113&lt;&gt;"",IF(AT113&lt;&gt;"LIBSETS_DROP_MECHANIC_MONSTER_NAME",VLOOKUP(AT113,'LibSets constants'!$I$4:$L$1002,3,FALSE),""),"")</f>
        <v/>
      </c>
      <c r="AV113" s="3" t="str">
        <f>IF(AT113&lt;&gt;"",IF(AT113&lt;&gt;"LIBSETS_DROP_MECHANIC_MONSTER_NAME",VLOOKUP(AT113,'LibSets constants'!$I$4:$L$1002,4,FALSE),""),"")</f>
        <v/>
      </c>
      <c r="AW113" s="21" t="str">
        <f t="shared" si="7"/>
        <v>[132] = {wayshrines={-1,-1,-1,}, dlcId=DLC_BASE_GAME</v>
      </c>
      <c r="AX113" s="21" t="str">
        <f t="shared" si="8"/>
        <v>, zoneIds={181}, veteran=false</v>
      </c>
      <c r="AY113" s="21" t="str">
        <f t="shared" si="9"/>
        <v>, setType=LIBSETS_SETTYPE_CYRODIIL</v>
      </c>
      <c r="AZ113" s="21" t="str">
        <f t="shared" si="10"/>
        <v>, dropMechanic={LIBSETS_DROP_MECHANIC_MAIL_PVP_REWARDS_FOR_THE_WORTHY,LIBSETS_DROP_MECHANIC_CITY_CYRODIIL_BRUMA}},</v>
      </c>
      <c r="BA113" s="21" t="str">
        <f t="shared" si="11"/>
        <v xml:space="preserve"> --Shield of the Valiant / Schild des Tapferen   [Cyrodiil]</v>
      </c>
    </row>
    <row r="114" spans="1:53" x14ac:dyDescent="0.25">
      <c r="A114" s="12">
        <v>133</v>
      </c>
      <c r="B114" t="s">
        <v>952</v>
      </c>
      <c r="C114" t="s">
        <v>953</v>
      </c>
      <c r="D114" s="3">
        <f t="shared" si="6"/>
        <v>133</v>
      </c>
      <c r="E114" s="42"/>
      <c r="G114" s="8" t="s">
        <v>1593</v>
      </c>
      <c r="I114" t="s">
        <v>97</v>
      </c>
      <c r="J114" t="s">
        <v>97</v>
      </c>
      <c r="K114">
        <v>-1</v>
      </c>
      <c r="L114">
        <v>-1</v>
      </c>
      <c r="M114">
        <v>-1</v>
      </c>
      <c r="N114">
        <v>0</v>
      </c>
      <c r="O114" s="66" t="s">
        <v>131</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constants'!$B$4:$C$1002,2,FALSE),"")</f>
        <v>Included in base game</v>
      </c>
      <c r="U114" s="33" t="s">
        <v>1665</v>
      </c>
      <c r="V114" s="3" t="str">
        <f>IF(U114&lt;&gt;"",IF(U114&lt;&gt;"LIBSETS_DROP_MECHANIC_MONSTER_NAME",VLOOKUP(U114,'LibSets constants'!$I$4:$L$1002,3,FALSE),""),"")</f>
        <v>Rewards for the worthy (Cyrodiil/Battleground mail)</v>
      </c>
      <c r="W114" s="3" t="str">
        <f>IF(U114&lt;&gt;"",IF(U114&lt;&gt;"LIBSETS_DROP_MECHANIC_MONSTER_NAME",VLOOKUP(U114,'LibSets constants'!$I$4:$L$1002,4,FALSE),""),"")</f>
        <v>Gerechter Lohn (Cyrodiil/Schlachtfeld Mail)</v>
      </c>
      <c r="X114" s="3" t="str">
        <f>IF(G114&lt;&gt;"LIBSETS_SETTYPE_BATTLEGROUND",IF(G114&lt;&gt;"LIBSETS_SETTYPE_SPECIAL",IF(Y114&lt;&gt;"",VLOOKUP(Y114,'ESO zone constants'!$D$3:$H$4953,5,FALSE),""),""),"")</f>
        <v/>
      </c>
      <c r="Y114" t="str">
        <f>IF(AND(O114&lt;&gt;"",NOT(ISERROR(O114))),"",IF(AND(L114&lt;&gt;"",L114&gt;0,NOT(ISERROR(L114))),VLOOKUP(L114,'ESO dumped WayshrineInfo'!$K$3:$N$9999,4,FALSE),""))</f>
        <v/>
      </c>
      <c r="Z114" s="33" t="s">
        <v>1655</v>
      </c>
      <c r="AA114" s="3" t="str">
        <f>IF(Z114&lt;&gt;"",IF(Z114&lt;&gt;"LIBSETS_DROP_MECHANIC_MONSTER_NAME",VLOOKUP(Z114,'LibSets constants'!$I$4:$L$1002,3,FALSE),""),"")</f>
        <v>City Erntefurt (quartermaster)</v>
      </c>
      <c r="AB114" s="3" t="str">
        <f>IF(Z114&lt;&gt;"",IF(Z114&lt;&gt;"LIBSETS_DROP_MECHANIC_MONSTER_NAME",VLOOKUP(Z114,'LibSets constants'!$I$4:$L$1002,4,FALSE),""),"")</f>
        <v>Stadt Erntefurt (Quartiermeister)</v>
      </c>
      <c r="AC114" s="3" t="str">
        <f>IF(G114&lt;&gt;"LIBSETS_SETTYPE_BATTLEGROUND",IF(G114&lt;&gt;"LIBSETS_SETTYPE_SPECIAL",IF(AD114&lt;&gt;"",VLOOKUP(AD114,'ESO zone constants'!$D$3:$H$4953,5,FALSE),""),""),"")</f>
        <v/>
      </c>
      <c r="AD114" t="str">
        <f>IF(AND(O114&lt;&gt;"",NOT(ISERROR(O114))),"",IF(AND(M114&lt;&gt;"",M114&gt;0,NOT(ISERROR(M114))),VLOOKUP(M114,'ESO dumped WayshrineInfo'!$K$3:$N$9999,4,FALSE),""))</f>
        <v/>
      </c>
      <c r="AF114" s="3" t="str">
        <f>IF(AE114&lt;&gt;"",IF(AE114&lt;&gt;"LIBSETS_DROP_MECHANIC_MONSTER_NAME",VLOOKUP(AE114,'LibSets constants'!$I$4:$L$1002,3,FALSE),""),"")</f>
        <v/>
      </c>
      <c r="AG114" s="3" t="str">
        <f>IF(AE114&lt;&gt;"",IF(AE114&lt;&gt;"LIBSETS_DROP_MECHANIC_MONSTER_NAME",VLOOKUP(AE114,'LibSets constants'!$I$4:$L$1002,4,FALSE),""),"")</f>
        <v/>
      </c>
      <c r="AH114" s="3" t="str">
        <f>IF(G114&lt;&gt;"LIBSETS_SETTYPE_BATTLEGROUND",IF(G114&lt;&gt;"LIBSETS_SETTYPE_SPECIAL",IF(AI114&lt;&gt;"",VLOOKUP(AI114,'ESO zone constants'!$D$3:$H$4953,5,FALSE),""),""),"")</f>
        <v/>
      </c>
      <c r="AK114" s="3" t="str">
        <f>IF(AJ114&lt;&gt;"",IF(AJ114&lt;&gt;"LIBSETS_DROP_MECHANIC_MONSTER_NAME",VLOOKUP(AJ114,'LibSets constants'!$I$4:$L$1002,3,FALSE),""),"")</f>
        <v/>
      </c>
      <c r="AL114" s="3" t="str">
        <f>IF(AJ114&lt;&gt;"",IF(AJ114&lt;&gt;"LIBSETS_DROP_MECHANIC_MONSTER_NAME",VLOOKUP(AJ114,'LibSets constants'!$I$4:$L$1002,4,FALSE),""),"")</f>
        <v/>
      </c>
      <c r="AM114" s="3" t="str">
        <f>IF(G114&lt;&gt;"LIBSETS_SETTYPE_BATTLEGROUND",IF(G114&lt;&gt;"LIBSETS_SETTYPE_SPECIAL",IF(AN114&lt;&gt;"",VLOOKUP(AN114,'ESO zone constants'!$D$3:$H$4953,5,FALSE),""),""),"")</f>
        <v/>
      </c>
      <c r="AP114" s="3" t="str">
        <f>IF(AO114&lt;&gt;"",IF(AO114&lt;&gt;"LIBSETS_DROP_MECHANIC_MONSTER_NAME",VLOOKUP(AO114,'LibSets constants'!$I$4:$L$1002,3,FALSE),""),"")</f>
        <v/>
      </c>
      <c r="AQ114" s="3" t="str">
        <f>IF(AO114&lt;&gt;"",IF(AO114&lt;&gt;"LIBSETS_DROP_MECHANIC_MONSTER_NAME",VLOOKUP(AO114,'LibSets constants'!$I$4:$L$1002,4,FALSE),""),"")</f>
        <v/>
      </c>
      <c r="AR114" s="3" t="str">
        <f>IF(G114&lt;&gt;"LIBSETS_SETTYPE_BATTLEGROUND",IF(G114&lt;&gt;"LIBSETS_SETTYPE_SPECIAL",IF(AS114&lt;&gt;"",VLOOKUP(AS114,'ESO zone constants'!$D$3:$H$4953,5,FALSE),""),""),"")</f>
        <v/>
      </c>
      <c r="AU114" s="3" t="str">
        <f>IF(AT114&lt;&gt;"",IF(AT114&lt;&gt;"LIBSETS_DROP_MECHANIC_MONSTER_NAME",VLOOKUP(AT114,'LibSets constants'!$I$4:$L$1002,3,FALSE),""),"")</f>
        <v/>
      </c>
      <c r="AV114" s="3" t="str">
        <f>IF(AT114&lt;&gt;"",IF(AT114&lt;&gt;"LIBSETS_DROP_MECHANIC_MONSTER_NAME",VLOOKUP(AT114,'LibSets constants'!$I$4:$L$1002,4,FALSE),""),"")</f>
        <v/>
      </c>
      <c r="AW114" s="21" t="str">
        <f t="shared" si="7"/>
        <v>[133] = {wayshrines={-1,-1,-1,}, dlcId=DLC_BASE_GAME</v>
      </c>
      <c r="AX114" s="21" t="str">
        <f t="shared" si="8"/>
        <v>, zoneIds={181}, veteran=false</v>
      </c>
      <c r="AY114" s="21" t="str">
        <f t="shared" si="9"/>
        <v>, setType=LIBSETS_SETTYPE_CYRODIIL</v>
      </c>
      <c r="AZ114" s="21" t="str">
        <f t="shared" si="10"/>
        <v>, dropMechanic={LIBSETS_DROP_MECHANIC_MAIL_PVP_REWARDS_FOR_THE_WORTHY,LIBSETS_DROP_MECHANIC_CITY_CYRODIIL_ERNTEFURT}},</v>
      </c>
      <c r="BA114" s="21" t="str">
        <f t="shared" si="11"/>
        <v xml:space="preserve"> --Buffer of the Swift / Dämpfer des Geschwinden   [Cyrodiil]</v>
      </c>
    </row>
    <row r="115" spans="1:53" x14ac:dyDescent="0.25">
      <c r="A115" s="12">
        <v>134</v>
      </c>
      <c r="B115" t="s">
        <v>954</v>
      </c>
      <c r="C115" t="s">
        <v>955</v>
      </c>
      <c r="D115" s="3">
        <f t="shared" si="6"/>
        <v>134</v>
      </c>
      <c r="G115" s="8" t="s">
        <v>1595</v>
      </c>
      <c r="I115" t="s">
        <v>97</v>
      </c>
      <c r="J115" t="s">
        <v>97</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constants'!$B$4:$C$1002,2,FALSE),"")</f>
        <v>Included in base game</v>
      </c>
      <c r="V115" s="43" t="str">
        <f>IF(U115&lt;&gt;"",IF(U115&lt;&gt;"LIBSETS_DROP_MECHANIC_MONSTER_NAME",VLOOKUP(U115,'LibSets constants'!$I$4:$L$1002,3,FALSE),""),"")</f>
        <v/>
      </c>
      <c r="W115" s="3" t="str">
        <f>IF(U115&lt;&gt;"",IF(U115&lt;&gt;"LIBSETS_DROP_MECHANIC_MONSTER_NAME",VLOOKUP(U115,'LibSets constants'!$I$4:$L$1002,4,FALSE),""),"")</f>
        <v/>
      </c>
      <c r="X115" s="3" t="str">
        <f>IF(G115&lt;&gt;"LIBSETS_SETTYPE_BATTLEGROUND",IF(G115&lt;&gt;"LIBSETS_SETTYPE_SPECIAL",IF(Y115&lt;&gt;"",VLOOKUP(Y115,'ESO zone constants'!$D$3:$H$4953,5,FALSE),""),""),"")</f>
        <v/>
      </c>
      <c r="Y115" t="str">
        <f>IF(AND(O115&lt;&gt;"",NOT(ISERROR(O115))),"",IF(AND(L115&lt;&gt;"",L115&gt;0,NOT(ISERROR(L115))),VLOOKUP(L115,'ESO dumped WayshrineInfo'!$K$3:$N$9999,4,FALSE),""))</f>
        <v/>
      </c>
      <c r="Z115" s="44"/>
      <c r="AA115" s="43" t="str">
        <f>IF(Z115&lt;&gt;"",IF(Z115&lt;&gt;"LIBSETS_DROP_MECHANIC_MONSTER_NAME",VLOOKUP(Z115,'LibSets constants'!$I$4:$L$1002,3,FALSE),""),"")</f>
        <v/>
      </c>
      <c r="AB115" s="43" t="str">
        <f>IF(Z115&lt;&gt;"",IF(Z115&lt;&gt;"LIBSETS_DROP_MECHANIC_MONSTER_NAME",VLOOKUP(Z115,'LibSets constants'!$I$4:$L$1002,4,FALSE),""),"")</f>
        <v/>
      </c>
      <c r="AC115" s="3" t="str">
        <f>IF(G115&lt;&gt;"LIBSETS_SETTYPE_BATTLEGROUND",IF(G115&lt;&gt;"LIBSETS_SETTYPE_SPECIAL",IF(AD115&lt;&gt;"",VLOOKUP(AD115,'ESO zone constants'!$D$3:$H$4953,5,FALSE),""),""),"")</f>
        <v/>
      </c>
      <c r="AD115" t="str">
        <f>IF(AND(O115&lt;&gt;"",NOT(ISERROR(O115))),"",IF(AND(M115&lt;&gt;"",M115&gt;0,NOT(ISERROR(M115))),VLOOKUP(M115,'ESO dumped WayshrineInfo'!$K$3:$N$9999,4,FALSE),""))</f>
        <v/>
      </c>
      <c r="AE115" s="44"/>
      <c r="AF115" s="43" t="str">
        <f>IF(AE115&lt;&gt;"",IF(AE115&lt;&gt;"LIBSETS_DROP_MECHANIC_MONSTER_NAME",VLOOKUP(AE115,'LibSets constants'!$I$4:$L$1002,3,FALSE),""),"")</f>
        <v/>
      </c>
      <c r="AG115" s="43" t="str">
        <f>IF(AE115&lt;&gt;"",IF(AE115&lt;&gt;"LIBSETS_DROP_MECHANIC_MONSTER_NAME",VLOOKUP(AE115,'LibSets constants'!$I$4:$L$1002,4,FALSE),""),"")</f>
        <v/>
      </c>
      <c r="AH115" s="3" t="str">
        <f>IF(G115&lt;&gt;"LIBSETS_SETTYPE_BATTLEGROUND",IF(G115&lt;&gt;"LIBSETS_SETTYPE_SPECIAL",IF(AI115&lt;&gt;"",VLOOKUP(AI115,'ESO zone constants'!$D$3:$H$4953,5,FALSE),""),""),"")</f>
        <v/>
      </c>
      <c r="AJ115" s="44"/>
      <c r="AK115" s="43" t="str">
        <f>IF(AJ115&lt;&gt;"",IF(AJ115&lt;&gt;"LIBSETS_DROP_MECHANIC_MONSTER_NAME",VLOOKUP(AJ115,'LibSets constants'!$I$4:$L$1002,3,FALSE),""),"")</f>
        <v/>
      </c>
      <c r="AL115" s="43" t="str">
        <f>IF(AJ115&lt;&gt;"",IF(AJ115&lt;&gt;"LIBSETS_DROP_MECHANIC_MONSTER_NAME",VLOOKUP(AJ115,'LibSets constants'!$I$4:$L$1002,4,FALSE),""),"")</f>
        <v/>
      </c>
      <c r="AM115" s="3" t="str">
        <f>IF(G115&lt;&gt;"LIBSETS_SETTYPE_BATTLEGROUND",IF(G115&lt;&gt;"LIBSETS_SETTYPE_SPECIAL",IF(AN115&lt;&gt;"",VLOOKUP(AN115,'ESO zone constants'!$D$3:$H$4953,5,FALSE),""),""),"")</f>
        <v/>
      </c>
      <c r="AO115" s="44"/>
      <c r="AP115" s="43" t="str">
        <f>IF(AO115&lt;&gt;"",IF(AO115&lt;&gt;"LIBSETS_DROP_MECHANIC_MONSTER_NAME",VLOOKUP(AO115,'LibSets constants'!$I$4:$L$1002,3,FALSE),""),"")</f>
        <v/>
      </c>
      <c r="AQ115" s="43" t="str">
        <f>IF(AO115&lt;&gt;"",IF(AO115&lt;&gt;"LIBSETS_DROP_MECHANIC_MONSTER_NAME",VLOOKUP(AO115,'LibSets constants'!$I$4:$L$1002,4,FALSE),""),"")</f>
        <v/>
      </c>
      <c r="AR115" s="3" t="str">
        <f>IF(G115&lt;&gt;"LIBSETS_SETTYPE_BATTLEGROUND",IF(G115&lt;&gt;"LIBSETS_SETTYPE_SPECIAL",IF(AS115&lt;&gt;"",VLOOKUP(AS115,'ESO zone constants'!$D$3:$H$4953,5,FALSE),""),""),"")</f>
        <v/>
      </c>
      <c r="AT115" s="44"/>
      <c r="AU115" s="43" t="str">
        <f>IF(AT115&lt;&gt;"",IF(AT115&lt;&gt;"LIBSETS_DROP_MECHANIC_MONSTER_NAME",VLOOKUP(AT115,'LibSets constants'!$I$4:$L$1002,3,FALSE),""),"")</f>
        <v/>
      </c>
      <c r="AV115" s="43" t="str">
        <f>IF(AT115&lt;&gt;"",IF(AT115&lt;&gt;"LIBSETS_DROP_MECHANIC_MONSTER_NAME",VLOOKUP(AT115,'LibSets constants'!$I$4:$L$1002,4,FALSE),""),"")</f>
        <v/>
      </c>
      <c r="AW115" s="21" t="str">
        <f t="shared" si="7"/>
        <v>[134] = {wayshrines={190,190,190,}, dlcId=DLC_BASE_GAME</v>
      </c>
      <c r="AX115" s="21" t="str">
        <f t="shared" si="8"/>
        <v>, zoneIds={130}, veteran=false</v>
      </c>
      <c r="AY115" s="21" t="str">
        <f t="shared" si="9"/>
        <v>, setType=LIBSETS_SETTYPE_DUNGEON</v>
      </c>
      <c r="AZ115" s="21" t="str">
        <f t="shared" si="10"/>
        <v>},</v>
      </c>
      <c r="BA115" s="21" t="str">
        <f t="shared" si="11"/>
        <v xml:space="preserve"> --Shroud of the Lich / Tuch des Lich   [Crypt of Hearts I]</v>
      </c>
    </row>
    <row r="116" spans="1:53" s="14" customFormat="1" x14ac:dyDescent="0.25">
      <c r="A116" s="12">
        <v>135</v>
      </c>
      <c r="B116" t="s">
        <v>956</v>
      </c>
      <c r="C116" t="s">
        <v>957</v>
      </c>
      <c r="D116" s="3">
        <f t="shared" si="6"/>
        <v>135</v>
      </c>
      <c r="E116"/>
      <c r="F116"/>
      <c r="G116" s="8" t="s">
        <v>1598</v>
      </c>
      <c r="H116"/>
      <c r="I116" t="s">
        <v>97</v>
      </c>
      <c r="J116" t="s">
        <v>97</v>
      </c>
      <c r="K116">
        <v>-1</v>
      </c>
      <c r="L116">
        <v>-1</v>
      </c>
      <c r="M116">
        <v>-1</v>
      </c>
      <c r="N116">
        <v>0</v>
      </c>
      <c r="O116" s="66" t="s">
        <v>117</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constants'!$B$4:$C$1002,2,FALSE),"")</f>
        <v>Included in base game</v>
      </c>
      <c r="U116" s="33" t="s">
        <v>1684</v>
      </c>
      <c r="V116" s="43" t="str">
        <f>IF(U116&lt;&gt;"",IF(U116&lt;&gt;"LIBSETS_DROP_MECHANIC_MONSTER_NAME",VLOOKUP(U116,'LibSets constants'!$I$4:$L$1002,3,FALSE),""),"")</f>
        <v>Delve bosses have a chance to drop a waist or feet.</v>
      </c>
      <c r="W116" s="3" t="str">
        <f>IF(U116&lt;&gt;"",IF(U116&lt;&gt;"LIBSETS_DROP_MECHANIC_MONSTER_NAME",VLOOKUP(U116,'LibSets constants'!$I$4:$L$1002,4,FALSE),""),"")</f>
        <v>Bosse in Gewölben haben die Chance, eine Taille oder Füße fallen zu lassen.</v>
      </c>
      <c r="X116" s="3" t="str">
        <f>IF(G116&lt;&gt;"LIBSETS_SETTYPE_BATTLEGROUND",IF(G116&lt;&gt;"LIBSETS_SETTYPE_SPECIAL",IF(Y116&lt;&gt;"",VLOOKUP(Y116,'ESO zone constants'!$D$3:$H$4953,5,FALSE),""),""),"")</f>
        <v/>
      </c>
      <c r="Y116" t="str">
        <f>IF(AND(O116&lt;&gt;"",NOT(ISERROR(O116))),"",IF(AND(L116&lt;&gt;"",L116&gt;0,NOT(ISERROR(L116))),VLOOKUP(L116,'ESO dumped WayshrineInfo'!$K$3:$N$9999,4,FALSE),""))</f>
        <v/>
      </c>
      <c r="Z116" s="44" t="s">
        <v>1685</v>
      </c>
      <c r="AA116" s="43" t="str">
        <f>IF(Z116&lt;&gt;"",IF(Z116&lt;&gt;"LIBSETS_DROP_MECHANIC_MONSTER_NAME",VLOOKUP(Z116,'LibSets constants'!$I$4:$L$1002,3,FALSE),""),"")</f>
        <v>Overland group bosses have a 100% chance to drop head, chest, legs, or weapon.</v>
      </c>
      <c r="AB116" s="43" t="str">
        <f>IF(Z116&lt;&gt;"",IF(Z116&lt;&gt;"LIBSETS_DROP_MECHANIC_MONSTER_NAME",VLOOKUP(Z116,'LibSets constants'!$I$4:$L$1002,4,FALSE),""),"")</f>
        <v>Überland Gruppenbosse haben eine Chance von 100%, Kopf, Brust, Beine oder Waffen fallen zu lassen.</v>
      </c>
      <c r="AC116" s="3" t="str">
        <f>IF(G116&lt;&gt;"LIBSETS_SETTYPE_BATTLEGROUND",IF(G116&lt;&gt;"LIBSETS_SETTYPE_SPECIAL",IF(AD116&lt;&gt;"",VLOOKUP(AD116,'ESO zone constants'!$D$3:$H$4953,5,FALSE),""),""),"")</f>
        <v/>
      </c>
      <c r="AD116" t="str">
        <f>IF(AND(O116&lt;&gt;"",NOT(ISERROR(O116))),"",IF(AND(M116&lt;&gt;"",M116&gt;0,NOT(ISERROR(M116))),VLOOKUP(M116,'ESO dumped WayshrineInfo'!$K$3:$N$9999,4,FALSE),""))</f>
        <v/>
      </c>
      <c r="AE116" s="44" t="s">
        <v>1686</v>
      </c>
      <c r="AF116" s="43" t="str">
        <f>IF(AE116&lt;&gt;"",IF(AE116&lt;&gt;"LIBSETS_DROP_MECHANIC_MONSTER_NAME",VLOOKUP(AE116,'LibSets constants'!$I$4:$L$1002,3,FALSE),""),"")</f>
        <v>Public dungeon bosses have a chance to drop a shoulder, hand, or weapon.</v>
      </c>
      <c r="AG116" s="43" t="str">
        <f>IF(AE116&lt;&gt;"",IF(AE116&lt;&gt;"LIBSETS_DROP_MECHANIC_MONSTER_NAME",VLOOKUP(AE116,'LibSets constants'!$I$4:$L$1002,4,FALSE),""),"")</f>
        <v>Öffentliche Dungeon-Bosse haben die Möglichkeit, eine Schulter, Handschuhe oder eine Waffe fallen zu lassen.</v>
      </c>
      <c r="AH116" s="3" t="str">
        <f>IF(G116&lt;&gt;"LIBSETS_SETTYPE_BATTLEGROUND",IF(G116&lt;&gt;"LIBSETS_SETTYPE_SPECIAL",IF(AI116&lt;&gt;"",VLOOKUP(AI116,'ESO zone constants'!$D$3:$H$4953,5,FALSE),""),""),"")</f>
        <v/>
      </c>
      <c r="AI116"/>
      <c r="AJ116" s="44" t="s">
        <v>1687</v>
      </c>
      <c r="AK116" s="43" t="str">
        <f>IF(AJ116&lt;&gt;"",IF(AJ116&lt;&gt;"LIBSETS_DROP_MECHANIC_MONSTER_NAME",VLOOKUP(AJ116,'LibSets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43" t="str">
        <f>IF(AJ116&lt;&gt;"",IF(AJ116&lt;&gt;"LIBSETS_DROP_MECHANIC_MONSTER_NAME",VLOOKUP(AJ116,'LibSets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constants'!$D$3:$H$4953,5,FALSE),""),""),"")</f>
        <v/>
      </c>
      <c r="AN116"/>
      <c r="AO116" s="44"/>
      <c r="AP116" s="43" t="str">
        <f>IF(AO116&lt;&gt;"",IF(AO116&lt;&gt;"LIBSETS_DROP_MECHANIC_MONSTER_NAME",VLOOKUP(AO116,'LibSets constants'!$I$4:$L$1002,3,FALSE),""),"")</f>
        <v/>
      </c>
      <c r="AQ116" s="43" t="str">
        <f>IF(AO116&lt;&gt;"",IF(AO116&lt;&gt;"LIBSETS_DROP_MECHANIC_MONSTER_NAME",VLOOKUP(AO116,'LibSets constants'!$I$4:$L$1002,4,FALSE),""),"")</f>
        <v/>
      </c>
      <c r="AR116" s="3" t="str">
        <f>IF(G116&lt;&gt;"LIBSETS_SETTYPE_BATTLEGROUND",IF(G116&lt;&gt;"LIBSETS_SETTYPE_SPECIAL",IF(AS116&lt;&gt;"",VLOOKUP(AS116,'ESO zone constants'!$D$3:$H$4953,5,FALSE),""),""),"")</f>
        <v/>
      </c>
      <c r="AS116"/>
      <c r="AT116" s="44"/>
      <c r="AU116" s="43" t="str">
        <f>IF(AT116&lt;&gt;"",IF(AT116&lt;&gt;"LIBSETS_DROP_MECHANIC_MONSTER_NAME",VLOOKUP(AT116,'LibSets constants'!$I$4:$L$1002,3,FALSE),""),"")</f>
        <v/>
      </c>
      <c r="AV116" s="43" t="str">
        <f>IF(AT116&lt;&gt;"",IF(AT116&lt;&gt;"LIBSETS_DROP_MECHANIC_MONSTER_NAME",VLOOKUP(AT116,'LibSets constants'!$I$4:$L$1002,4,FALSE),""),"")</f>
        <v/>
      </c>
      <c r="AW116" s="21" t="str">
        <f t="shared" si="7"/>
        <v>[135] = {wayshrines={-1,-1,-1,}, dlcId=DLC_BASE_GAME</v>
      </c>
      <c r="AX116" s="21" t="str">
        <f t="shared" si="8"/>
        <v>, zoneIds={103}, veteran=false</v>
      </c>
      <c r="AY116" s="21" t="str">
        <f t="shared" si="9"/>
        <v>, setType=LIBSETS_SETTYPE_OVERLAND</v>
      </c>
      <c r="AZ116" s="21" t="str">
        <f t="shared" si="10"/>
        <v>, dropMechanic={LIBSETS_DROP_MECHANIC_OVERLAND_BOSS_DELVE,LIBSETS_DROP_MECHANIC_OVERLAND_WORLDBOSS,LIBSETS_DROP_MECHANIC_OVERLAND_BOSS_PUBLIC_DUNGEON,LIBSETS_DROP_MECHANIC_OVERLAND_CHEST}},</v>
      </c>
      <c r="BA116" s="21" t="str">
        <f t="shared" si="11"/>
        <v xml:space="preserve"> --Draugr's Heritage / Erbe des Draugrs   [The Rift]</v>
      </c>
    </row>
    <row r="117" spans="1:53" x14ac:dyDescent="0.25">
      <c r="A117" s="12">
        <v>136</v>
      </c>
      <c r="B117" t="s">
        <v>958</v>
      </c>
      <c r="C117" t="s">
        <v>959</v>
      </c>
      <c r="D117" s="3">
        <f t="shared" si="6"/>
        <v>136</v>
      </c>
      <c r="G117" s="8" t="s">
        <v>1599</v>
      </c>
      <c r="I117" t="s">
        <v>97</v>
      </c>
      <c r="J117" t="s">
        <v>97</v>
      </c>
      <c r="K117">
        <v>232</v>
      </c>
      <c r="L117">
        <v>232</v>
      </c>
      <c r="M117">
        <v>232</v>
      </c>
      <c r="N117">
        <v>0</v>
      </c>
      <c r="O117" s="66" t="s">
        <v>451</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constants'!$B$4:$C$1002,2,FALSE),"")</f>
        <v>Included in base game</v>
      </c>
      <c r="U117" s="33" t="s">
        <v>1668</v>
      </c>
      <c r="V117" s="39"/>
      <c r="W117" s="39"/>
      <c r="X117" s="3" t="str">
        <f>IF(G117&lt;&gt;"LIBSETS_SETTYPE_BATTLEGROUND",IF(G117&lt;&gt;"LIBSETS_SETTYPE_SPECIAL",IF(Y117&lt;&gt;"",VLOOKUP(Y117,'ESO zone constants'!$D$3:$H$4953,5,FALSE),""),""),"")</f>
        <v/>
      </c>
      <c r="Y117" t="str">
        <f>IF(AND(O117&lt;&gt;"",NOT(ISERROR(O117))),"",IF(AND(L117&lt;&gt;"",L117&gt;0,NOT(ISERROR(L117))),VLOOKUP(L117,'ESO dumped WayshrineInfo'!$K$3:$N$9999,4,FALSE),""))</f>
        <v/>
      </c>
      <c r="Z117" s="39"/>
      <c r="AA117" s="39"/>
      <c r="AB117" s="39"/>
      <c r="AC117" s="3" t="str">
        <f>IF(G117&lt;&gt;"LIBSETS_SETTYPE_BATTLEGROUND",IF(G117&lt;&gt;"LIBSETS_SETTYPE_SPECIAL",IF(AD117&lt;&gt;"",VLOOKUP(AD117,'ESO zone constants'!$D$3:$H$4953,5,FALSE),""),""),"")</f>
        <v/>
      </c>
      <c r="AD117" t="str">
        <f>IF(AND(O117&lt;&gt;"",NOT(ISERROR(O117))),"",IF(AND(M117&lt;&gt;"",M117&gt;0,NOT(ISERROR(M117))),VLOOKUP(M117,'ESO dumped WayshrineInfo'!$K$3:$N$9999,4,FALSE),""))</f>
        <v/>
      </c>
      <c r="AE117" s="39"/>
      <c r="AF117" s="39"/>
      <c r="AG117" s="39"/>
      <c r="AH117" s="3" t="str">
        <f>IF(G117&lt;&gt;"LIBSETS_SETTYPE_BATTLEGROUND",IF(G117&lt;&gt;"LIBSETS_SETTYPE_SPECIAL",IF(AI117&lt;&gt;"",VLOOKUP(AI117,'ESO zone constants'!$D$3:$H$4953,5,FALSE),""),""),"")</f>
        <v/>
      </c>
      <c r="AJ117" s="39"/>
      <c r="AK117" s="39"/>
      <c r="AL117" s="39"/>
      <c r="AM117" s="3" t="str">
        <f>IF(G117&lt;&gt;"LIBSETS_SETTYPE_BATTLEGROUND",IF(G117&lt;&gt;"LIBSETS_SETTYPE_SPECIAL",IF(AN117&lt;&gt;"",VLOOKUP(AN117,'ESO zone constants'!$D$3:$H$4953,5,FALSE),""),""),"")</f>
        <v/>
      </c>
      <c r="AO117" s="39"/>
      <c r="AP117" s="39"/>
      <c r="AQ117" s="39"/>
      <c r="AR117" s="3" t="str">
        <f>IF(G117&lt;&gt;"LIBSETS_SETTYPE_BATTLEGROUND",IF(G117&lt;&gt;"LIBSETS_SETTYPE_SPECIAL",IF(AS117&lt;&gt;"",VLOOKUP(AS117,'ESO zone constants'!$D$3:$H$4953,5,FALSE),""),""),"")</f>
        <v/>
      </c>
      <c r="AT117" s="39"/>
      <c r="AU117" s="39"/>
      <c r="AV117" s="39"/>
      <c r="AW117" s="21" t="str">
        <f t="shared" si="7"/>
        <v>[136] = {wayshrines={232,232,232,}, dlcId=DLC_BASE_GAME</v>
      </c>
      <c r="AX117" s="21" t="str">
        <f t="shared" si="8"/>
        <v>, zoneIds={639}, veteran=false</v>
      </c>
      <c r="AY117" s="21" t="str">
        <f t="shared" si="9"/>
        <v>, setType=LIBSETS_SETTYPE_TRIAL</v>
      </c>
      <c r="AZ117" s="21" t="str">
        <f t="shared" si="10"/>
        <v>, dropMechanic={LIBSETS_DROP_MECHANIC_MONSTER_NAME}, dropMechanicNames={}},</v>
      </c>
      <c r="BA117" s="21" t="str">
        <f t="shared" si="11"/>
        <v xml:space="preserve"> --Immortal Warrior / Unsterblicher Krieger   [Sanctum Ophidia]</v>
      </c>
    </row>
    <row r="118" spans="1:53" x14ac:dyDescent="0.25">
      <c r="A118" s="12">
        <v>137</v>
      </c>
      <c r="B118" t="s">
        <v>960</v>
      </c>
      <c r="C118" t="s">
        <v>961</v>
      </c>
      <c r="D118" s="3">
        <f t="shared" si="6"/>
        <v>137</v>
      </c>
      <c r="E118" s="42"/>
      <c r="G118" s="8" t="s">
        <v>1599</v>
      </c>
      <c r="I118" t="s">
        <v>97</v>
      </c>
      <c r="J118" t="s">
        <v>97</v>
      </c>
      <c r="K118">
        <v>230</v>
      </c>
      <c r="L118">
        <v>230</v>
      </c>
      <c r="M118">
        <v>230</v>
      </c>
      <c r="N118">
        <v>0</v>
      </c>
      <c r="O118" s="66" t="s">
        <v>448</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constants'!$B$4:$C$1002,2,FALSE),"")</f>
        <v>Included in base game</v>
      </c>
      <c r="U118" s="33" t="s">
        <v>1668</v>
      </c>
      <c r="V118" s="39"/>
      <c r="W118" s="39"/>
      <c r="X118" s="3" t="str">
        <f>IF(G118&lt;&gt;"LIBSETS_SETTYPE_BATTLEGROUND",IF(G118&lt;&gt;"LIBSETS_SETTYPE_SPECIAL",IF(Y118&lt;&gt;"",VLOOKUP(Y118,'ESO zone constants'!$D$3:$H$4953,5,FALSE),""),""),"")</f>
        <v/>
      </c>
      <c r="Y118" t="str">
        <f>IF(AND(O118&lt;&gt;"",NOT(ISERROR(O118))),"",IF(AND(L118&lt;&gt;"",L118&gt;0,NOT(ISERROR(L118))),VLOOKUP(L118,'ESO dumped WayshrineInfo'!$K$3:$N$9999,4,FALSE),""))</f>
        <v/>
      </c>
      <c r="Z118" s="39"/>
      <c r="AA118" s="39"/>
      <c r="AB118" s="39"/>
      <c r="AC118" s="3" t="str">
        <f>IF(G118&lt;&gt;"LIBSETS_SETTYPE_BATTLEGROUND",IF(G118&lt;&gt;"LIBSETS_SETTYPE_SPECIAL",IF(AD118&lt;&gt;"",VLOOKUP(AD118,'ESO zone constants'!$D$3:$H$4953,5,FALSE),""),""),"")</f>
        <v/>
      </c>
      <c r="AD118" t="str">
        <f>IF(AND(O118&lt;&gt;"",NOT(ISERROR(O118))),"",IF(AND(M118&lt;&gt;"",M118&gt;0,NOT(ISERROR(M118))),VLOOKUP(M118,'ESO dumped WayshrineInfo'!$K$3:$N$9999,4,FALSE),""))</f>
        <v/>
      </c>
      <c r="AE118" s="39"/>
      <c r="AF118" s="39"/>
      <c r="AG118" s="39"/>
      <c r="AH118" s="3" t="str">
        <f>IF(G118&lt;&gt;"LIBSETS_SETTYPE_BATTLEGROUND",IF(G118&lt;&gt;"LIBSETS_SETTYPE_SPECIAL",IF(AI118&lt;&gt;"",VLOOKUP(AI118,'ESO zone constants'!$D$3:$H$4953,5,FALSE),""),""),"")</f>
        <v/>
      </c>
      <c r="AJ118" s="39"/>
      <c r="AK118" s="39"/>
      <c r="AL118" s="39"/>
      <c r="AM118" s="3" t="str">
        <f>IF(G118&lt;&gt;"LIBSETS_SETTYPE_BATTLEGROUND",IF(G118&lt;&gt;"LIBSETS_SETTYPE_SPECIAL",IF(AN118&lt;&gt;"",VLOOKUP(AN118,'ESO zone constants'!$D$3:$H$4953,5,FALSE),""),""),"")</f>
        <v/>
      </c>
      <c r="AO118" s="39"/>
      <c r="AP118" s="39"/>
      <c r="AQ118" s="39"/>
      <c r="AR118" s="3" t="str">
        <f>IF(G118&lt;&gt;"LIBSETS_SETTYPE_BATTLEGROUND",IF(G118&lt;&gt;"LIBSETS_SETTYPE_SPECIAL",IF(AS118&lt;&gt;"",VLOOKUP(AS118,'ESO zone constants'!$D$3:$H$4953,5,FALSE),""),""),"")</f>
        <v/>
      </c>
      <c r="AT118" s="39"/>
      <c r="AU118" s="39"/>
      <c r="AV118" s="39"/>
      <c r="AW118" s="21" t="str">
        <f t="shared" si="7"/>
        <v>[137] = {wayshrines={230,230,230,}, dlcId=DLC_BASE_GAME</v>
      </c>
      <c r="AX118" s="21" t="str">
        <f t="shared" si="8"/>
        <v>, zoneIds={636}, veteran=false</v>
      </c>
      <c r="AY118" s="21" t="str">
        <f t="shared" si="9"/>
        <v>, setType=LIBSETS_SETTYPE_TRIAL</v>
      </c>
      <c r="AZ118" s="21" t="str">
        <f t="shared" si="10"/>
        <v>, dropMechanic={LIBSETS_DROP_MECHANIC_MONSTER_NAME}, dropMechanicNames={}},</v>
      </c>
      <c r="BA118" s="21" t="str">
        <f t="shared" si="11"/>
        <v xml:space="preserve"> --Berserking Warrior / Tobender Krieger   [Hel Ra Citadel]</v>
      </c>
    </row>
    <row r="119" spans="1:53" x14ac:dyDescent="0.25">
      <c r="A119" s="12">
        <v>138</v>
      </c>
      <c r="B119" t="s">
        <v>962</v>
      </c>
      <c r="C119" t="s">
        <v>963</v>
      </c>
      <c r="D119" s="3">
        <f t="shared" si="6"/>
        <v>138</v>
      </c>
      <c r="G119" s="8" t="s">
        <v>1599</v>
      </c>
      <c r="I119" t="s">
        <v>97</v>
      </c>
      <c r="J119" t="s">
        <v>97</v>
      </c>
      <c r="K119">
        <v>231</v>
      </c>
      <c r="L119">
        <v>231</v>
      </c>
      <c r="M119">
        <v>231</v>
      </c>
      <c r="N119">
        <v>0</v>
      </c>
      <c r="O119" s="66" t="s">
        <v>450</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constants'!$B$4:$C$1002,2,FALSE),"")</f>
        <v>Included in base game</v>
      </c>
      <c r="U119" s="33" t="s">
        <v>1668</v>
      </c>
      <c r="V119" s="39"/>
      <c r="W119" s="39"/>
      <c r="X119" s="3" t="str">
        <f>IF(G119&lt;&gt;"LIBSETS_SETTYPE_BATTLEGROUND",IF(G119&lt;&gt;"LIBSETS_SETTYPE_SPECIAL",IF(Y119&lt;&gt;"",VLOOKUP(Y119,'ESO zone constants'!$D$3:$H$4953,5,FALSE),""),""),"")</f>
        <v/>
      </c>
      <c r="Y119" t="str">
        <f>IF(AND(O119&lt;&gt;"",NOT(ISERROR(O119))),"",IF(AND(L119&lt;&gt;"",L119&gt;0,NOT(ISERROR(L119))),VLOOKUP(L119,'ESO dumped WayshrineInfo'!$K$3:$N$9999,4,FALSE),""))</f>
        <v/>
      </c>
      <c r="Z119" s="39"/>
      <c r="AA119" s="39"/>
      <c r="AB119" s="39"/>
      <c r="AC119" s="3" t="str">
        <f>IF(G119&lt;&gt;"LIBSETS_SETTYPE_BATTLEGROUND",IF(G119&lt;&gt;"LIBSETS_SETTYPE_SPECIAL",IF(AD119&lt;&gt;"",VLOOKUP(AD119,'ESO zone constants'!$D$3:$H$4953,5,FALSE),""),""),"")</f>
        <v/>
      </c>
      <c r="AD119" t="str">
        <f>IF(AND(O119&lt;&gt;"",NOT(ISERROR(O119))),"",IF(AND(M119&lt;&gt;"",M119&gt;0,NOT(ISERROR(M119))),VLOOKUP(M119,'ESO dumped WayshrineInfo'!$K$3:$N$9999,4,FALSE),""))</f>
        <v/>
      </c>
      <c r="AE119" s="39"/>
      <c r="AF119" s="39"/>
      <c r="AG119" s="39"/>
      <c r="AH119" s="3" t="str">
        <f>IF(G119&lt;&gt;"LIBSETS_SETTYPE_BATTLEGROUND",IF(G119&lt;&gt;"LIBSETS_SETTYPE_SPECIAL",IF(AI119&lt;&gt;"",VLOOKUP(AI119,'ESO zone constants'!$D$3:$H$4953,5,FALSE),""),""),"")</f>
        <v/>
      </c>
      <c r="AJ119" s="39"/>
      <c r="AK119" s="39"/>
      <c r="AL119" s="39"/>
      <c r="AM119" s="3" t="str">
        <f>IF(G119&lt;&gt;"LIBSETS_SETTYPE_BATTLEGROUND",IF(G119&lt;&gt;"LIBSETS_SETTYPE_SPECIAL",IF(AN119&lt;&gt;"",VLOOKUP(AN119,'ESO zone constants'!$D$3:$H$4953,5,FALSE),""),""),"")</f>
        <v/>
      </c>
      <c r="AO119" s="39"/>
      <c r="AP119" s="39"/>
      <c r="AQ119" s="39"/>
      <c r="AR119" s="3" t="str">
        <f>IF(G119&lt;&gt;"LIBSETS_SETTYPE_BATTLEGROUND",IF(G119&lt;&gt;"LIBSETS_SETTYPE_SPECIAL",IF(AS119&lt;&gt;"",VLOOKUP(AS119,'ESO zone constants'!$D$3:$H$4953,5,FALSE),""),""),"")</f>
        <v/>
      </c>
      <c r="AT119" s="39"/>
      <c r="AU119" s="39"/>
      <c r="AV119" s="39"/>
      <c r="AW119" s="21" t="str">
        <f t="shared" si="7"/>
        <v>[138] = {wayshrines={231,231,231,}, dlcId=DLC_BASE_GAME</v>
      </c>
      <c r="AX119" s="21" t="str">
        <f t="shared" si="8"/>
        <v>, zoneIds={638}, veteran=false</v>
      </c>
      <c r="AY119" s="21" t="str">
        <f t="shared" si="9"/>
        <v>, setType=LIBSETS_SETTYPE_TRIAL</v>
      </c>
      <c r="AZ119" s="21" t="str">
        <f t="shared" si="10"/>
        <v>, dropMechanic={LIBSETS_DROP_MECHANIC_MONSTER_NAME}, dropMechanicNames={}},</v>
      </c>
      <c r="BA119" s="21" t="str">
        <f t="shared" si="11"/>
        <v xml:space="preserve"> --Defending Warrior / Verteidigender Krieger   [Aetherian Archive]</v>
      </c>
    </row>
    <row r="120" spans="1:53" x14ac:dyDescent="0.25">
      <c r="A120" s="12">
        <v>139</v>
      </c>
      <c r="B120" t="s">
        <v>964</v>
      </c>
      <c r="C120" t="s">
        <v>965</v>
      </c>
      <c r="D120" s="3">
        <f t="shared" si="6"/>
        <v>139</v>
      </c>
      <c r="G120" s="8" t="s">
        <v>1599</v>
      </c>
      <c r="I120" t="s">
        <v>97</v>
      </c>
      <c r="J120" t="s">
        <v>97</v>
      </c>
      <c r="K120">
        <v>232</v>
      </c>
      <c r="L120">
        <v>232</v>
      </c>
      <c r="M120">
        <v>232</v>
      </c>
      <c r="N120">
        <v>0</v>
      </c>
      <c r="O120" s="66" t="s">
        <v>451</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constants'!$B$4:$C$1002,2,FALSE),"")</f>
        <v>Included in base game</v>
      </c>
      <c r="U120" s="33" t="s">
        <v>1668</v>
      </c>
      <c r="V120" s="39"/>
      <c r="W120" s="39"/>
      <c r="X120" s="3" t="str">
        <f>IF(G120&lt;&gt;"LIBSETS_SETTYPE_BATTLEGROUND",IF(G120&lt;&gt;"LIBSETS_SETTYPE_SPECIAL",IF(Y120&lt;&gt;"",VLOOKUP(Y120,'ESO zone constants'!$D$3:$H$4953,5,FALSE),""),""),"")</f>
        <v/>
      </c>
      <c r="Y120" t="str">
        <f>IF(AND(O120&lt;&gt;"",NOT(ISERROR(O120))),"",IF(AND(L120&lt;&gt;"",L120&gt;0,NOT(ISERROR(L120))),VLOOKUP(L120,'ESO dumped WayshrineInfo'!$K$3:$N$9999,4,FALSE),""))</f>
        <v/>
      </c>
      <c r="Z120" s="39"/>
      <c r="AA120" s="39"/>
      <c r="AB120" s="39"/>
      <c r="AC120" s="3" t="str">
        <f>IF(G120&lt;&gt;"LIBSETS_SETTYPE_BATTLEGROUND",IF(G120&lt;&gt;"LIBSETS_SETTYPE_SPECIAL",IF(AD120&lt;&gt;"",VLOOKUP(AD120,'ESO zone constants'!$D$3:$H$4953,5,FALSE),""),""),"")</f>
        <v/>
      </c>
      <c r="AD120" t="str">
        <f>IF(AND(O120&lt;&gt;"",NOT(ISERROR(O120))),"",IF(AND(M120&lt;&gt;"",M120&gt;0,NOT(ISERROR(M120))),VLOOKUP(M120,'ESO dumped WayshrineInfo'!$K$3:$N$9999,4,FALSE),""))</f>
        <v/>
      </c>
      <c r="AE120" s="39"/>
      <c r="AF120" s="39"/>
      <c r="AG120" s="39"/>
      <c r="AH120" s="3" t="str">
        <f>IF(G120&lt;&gt;"LIBSETS_SETTYPE_BATTLEGROUND",IF(G120&lt;&gt;"LIBSETS_SETTYPE_SPECIAL",IF(AI120&lt;&gt;"",VLOOKUP(AI120,'ESO zone constants'!$D$3:$H$4953,5,FALSE),""),""),"")</f>
        <v/>
      </c>
      <c r="AJ120" s="39"/>
      <c r="AK120" s="39"/>
      <c r="AL120" s="39"/>
      <c r="AM120" s="3" t="str">
        <f>IF(G120&lt;&gt;"LIBSETS_SETTYPE_BATTLEGROUND",IF(G120&lt;&gt;"LIBSETS_SETTYPE_SPECIAL",IF(AN120&lt;&gt;"",VLOOKUP(AN120,'ESO zone constants'!$D$3:$H$4953,5,FALSE),""),""),"")</f>
        <v/>
      </c>
      <c r="AO120" s="39"/>
      <c r="AP120" s="39"/>
      <c r="AQ120" s="39"/>
      <c r="AR120" s="3" t="str">
        <f>IF(G120&lt;&gt;"LIBSETS_SETTYPE_BATTLEGROUND",IF(G120&lt;&gt;"LIBSETS_SETTYPE_SPECIAL",IF(AS120&lt;&gt;"",VLOOKUP(AS120,'ESO zone constants'!$D$3:$H$4953,5,FALSE),""),""),"")</f>
        <v/>
      </c>
      <c r="AT120" s="39"/>
      <c r="AU120" s="39"/>
      <c r="AV120" s="39"/>
      <c r="AW120" s="21" t="str">
        <f t="shared" si="7"/>
        <v>[139] = {wayshrines={232,232,232,}, dlcId=DLC_BASE_GAME</v>
      </c>
      <c r="AX120" s="21" t="str">
        <f t="shared" si="8"/>
        <v>, zoneIds={639}, veteran=false</v>
      </c>
      <c r="AY120" s="21" t="str">
        <f t="shared" si="9"/>
        <v>, setType=LIBSETS_SETTYPE_TRIAL</v>
      </c>
      <c r="AZ120" s="21" t="str">
        <f t="shared" si="10"/>
        <v>, dropMechanic={LIBSETS_DROP_MECHANIC_MONSTER_NAME}, dropMechanicNames={}},</v>
      </c>
      <c r="BA120" s="21" t="str">
        <f t="shared" si="11"/>
        <v xml:space="preserve"> --Wise Mage / Weiser Magier   [Sanctum Ophidia]</v>
      </c>
    </row>
    <row r="121" spans="1:53" x14ac:dyDescent="0.25">
      <c r="A121" s="12">
        <v>140</v>
      </c>
      <c r="B121" t="s">
        <v>966</v>
      </c>
      <c r="C121" t="s">
        <v>967</v>
      </c>
      <c r="D121" s="3">
        <f t="shared" si="6"/>
        <v>140</v>
      </c>
      <c r="G121" s="8" t="s">
        <v>1599</v>
      </c>
      <c r="I121" t="s">
        <v>97</v>
      </c>
      <c r="J121" t="s">
        <v>97</v>
      </c>
      <c r="K121">
        <v>230</v>
      </c>
      <c r="L121">
        <v>230</v>
      </c>
      <c r="M121">
        <v>230</v>
      </c>
      <c r="N121">
        <v>0</v>
      </c>
      <c r="O121" s="66" t="s">
        <v>448</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constants'!$B$4:$C$1002,2,FALSE),"")</f>
        <v>Included in base game</v>
      </c>
      <c r="U121" s="33" t="s">
        <v>1668</v>
      </c>
      <c r="V121" s="39"/>
      <c r="W121" s="39"/>
      <c r="X121" s="3" t="str">
        <f>IF(G121&lt;&gt;"LIBSETS_SETTYPE_BATTLEGROUND",IF(G121&lt;&gt;"LIBSETS_SETTYPE_SPECIAL",IF(Y121&lt;&gt;"",VLOOKUP(Y121,'ESO zone constants'!$D$3:$H$4953,5,FALSE),""),""),"")</f>
        <v/>
      </c>
      <c r="Y121" t="str">
        <f>IF(AND(O121&lt;&gt;"",NOT(ISERROR(O121))),"",IF(AND(L121&lt;&gt;"",L121&gt;0,NOT(ISERROR(L121))),VLOOKUP(L121,'ESO dumped WayshrineInfo'!$K$3:$N$9999,4,FALSE),""))</f>
        <v/>
      </c>
      <c r="Z121" s="39"/>
      <c r="AA121" s="39"/>
      <c r="AB121" s="39"/>
      <c r="AC121" s="3" t="str">
        <f>IF(G121&lt;&gt;"LIBSETS_SETTYPE_BATTLEGROUND",IF(G121&lt;&gt;"LIBSETS_SETTYPE_SPECIAL",IF(AD121&lt;&gt;"",VLOOKUP(AD121,'ESO zone constants'!$D$3:$H$4953,5,FALSE),""),""),"")</f>
        <v/>
      </c>
      <c r="AD121" t="str">
        <f>IF(AND(O121&lt;&gt;"",NOT(ISERROR(O121))),"",IF(AND(M121&lt;&gt;"",M121&gt;0,NOT(ISERROR(M121))),VLOOKUP(M121,'ESO dumped WayshrineInfo'!$K$3:$N$9999,4,FALSE),""))</f>
        <v/>
      </c>
      <c r="AE121" s="39"/>
      <c r="AF121" s="39"/>
      <c r="AG121" s="39"/>
      <c r="AH121" s="3" t="str">
        <f>IF(G121&lt;&gt;"LIBSETS_SETTYPE_BATTLEGROUND",IF(G121&lt;&gt;"LIBSETS_SETTYPE_SPECIAL",IF(AI121&lt;&gt;"",VLOOKUP(AI121,'ESO zone constants'!$D$3:$H$4953,5,FALSE),""),""),"")</f>
        <v/>
      </c>
      <c r="AJ121" s="39"/>
      <c r="AK121" s="39"/>
      <c r="AL121" s="39"/>
      <c r="AM121" s="3" t="str">
        <f>IF(G121&lt;&gt;"LIBSETS_SETTYPE_BATTLEGROUND",IF(G121&lt;&gt;"LIBSETS_SETTYPE_SPECIAL",IF(AN121&lt;&gt;"",VLOOKUP(AN121,'ESO zone constants'!$D$3:$H$4953,5,FALSE),""),""),"")</f>
        <v/>
      </c>
      <c r="AO121" s="39"/>
      <c r="AP121" s="39"/>
      <c r="AQ121" s="39"/>
      <c r="AR121" s="3" t="str">
        <f>IF(G121&lt;&gt;"LIBSETS_SETTYPE_BATTLEGROUND",IF(G121&lt;&gt;"LIBSETS_SETTYPE_SPECIAL",IF(AS121&lt;&gt;"",VLOOKUP(AS121,'ESO zone constants'!$D$3:$H$4953,5,FALSE),""),""),"")</f>
        <v/>
      </c>
      <c r="AT121" s="39"/>
      <c r="AU121" s="39"/>
      <c r="AV121" s="39"/>
      <c r="AW121" s="21" t="str">
        <f t="shared" si="7"/>
        <v>[140] = {wayshrines={230,230,230,}, dlcId=DLC_BASE_GAME</v>
      </c>
      <c r="AX121" s="21" t="str">
        <f t="shared" si="8"/>
        <v>, zoneIds={636}, veteran=false</v>
      </c>
      <c r="AY121" s="21" t="str">
        <f t="shared" si="9"/>
        <v>, setType=LIBSETS_SETTYPE_TRIAL</v>
      </c>
      <c r="AZ121" s="21" t="str">
        <f t="shared" si="10"/>
        <v>, dropMechanic={LIBSETS_DROP_MECHANIC_MONSTER_NAME}, dropMechanicNames={}},</v>
      </c>
      <c r="BA121" s="21" t="str">
        <f t="shared" si="11"/>
        <v xml:space="preserve"> --Destructive Mage / Zerstörerischer Magier   [Hel Ra Citadel]</v>
      </c>
    </row>
    <row r="122" spans="1:53" x14ac:dyDescent="0.25">
      <c r="A122" s="12">
        <v>141</v>
      </c>
      <c r="B122" t="s">
        <v>968</v>
      </c>
      <c r="C122" t="s">
        <v>969</v>
      </c>
      <c r="D122" s="3">
        <f t="shared" si="6"/>
        <v>141</v>
      </c>
      <c r="G122" s="8" t="s">
        <v>1599</v>
      </c>
      <c r="I122" t="s">
        <v>97</v>
      </c>
      <c r="J122" t="s">
        <v>97</v>
      </c>
      <c r="K122">
        <v>231</v>
      </c>
      <c r="L122">
        <v>231</v>
      </c>
      <c r="M122">
        <v>231</v>
      </c>
      <c r="N122">
        <v>0</v>
      </c>
      <c r="O122" s="66" t="s">
        <v>450</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constants'!$B$4:$C$1002,2,FALSE),"")</f>
        <v>Included in base game</v>
      </c>
      <c r="U122" s="33" t="s">
        <v>1668</v>
      </c>
      <c r="V122" s="39"/>
      <c r="W122" s="39"/>
      <c r="X122" s="3" t="str">
        <f>IF(G122&lt;&gt;"LIBSETS_SETTYPE_BATTLEGROUND",IF(G122&lt;&gt;"LIBSETS_SETTYPE_SPECIAL",IF(Y122&lt;&gt;"",VLOOKUP(Y122,'ESO zone constants'!$D$3:$H$4953,5,FALSE),""),""),"")</f>
        <v/>
      </c>
      <c r="Y122" t="str">
        <f>IF(AND(O122&lt;&gt;"",NOT(ISERROR(O122))),"",IF(AND(L122&lt;&gt;"",L122&gt;0,NOT(ISERROR(L122))),VLOOKUP(L122,'ESO dumped WayshrineInfo'!$K$3:$N$9999,4,FALSE),""))</f>
        <v/>
      </c>
      <c r="Z122" s="39"/>
      <c r="AA122" s="39"/>
      <c r="AB122" s="39"/>
      <c r="AC122" s="3" t="str">
        <f>IF(G122&lt;&gt;"LIBSETS_SETTYPE_BATTLEGROUND",IF(G122&lt;&gt;"LIBSETS_SETTYPE_SPECIAL",IF(AD122&lt;&gt;"",VLOOKUP(AD122,'ESO zone constants'!$D$3:$H$4953,5,FALSE),""),""),"")</f>
        <v/>
      </c>
      <c r="AD122" t="str">
        <f>IF(AND(O122&lt;&gt;"",NOT(ISERROR(O122))),"",IF(AND(M122&lt;&gt;"",M122&gt;0,NOT(ISERROR(M122))),VLOOKUP(M122,'ESO dumped WayshrineInfo'!$K$3:$N$9999,4,FALSE),""))</f>
        <v/>
      </c>
      <c r="AE122" s="39"/>
      <c r="AF122" s="39"/>
      <c r="AG122" s="39"/>
      <c r="AH122" s="3" t="str">
        <f>IF(G122&lt;&gt;"LIBSETS_SETTYPE_BATTLEGROUND",IF(G122&lt;&gt;"LIBSETS_SETTYPE_SPECIAL",IF(AI122&lt;&gt;"",VLOOKUP(AI122,'ESO zone constants'!$D$3:$H$4953,5,FALSE),""),""),"")</f>
        <v/>
      </c>
      <c r="AJ122" s="39"/>
      <c r="AK122" s="39"/>
      <c r="AL122" s="39"/>
      <c r="AM122" s="3" t="str">
        <f>IF(G122&lt;&gt;"LIBSETS_SETTYPE_BATTLEGROUND",IF(G122&lt;&gt;"LIBSETS_SETTYPE_SPECIAL",IF(AN122&lt;&gt;"",VLOOKUP(AN122,'ESO zone constants'!$D$3:$H$4953,5,FALSE),""),""),"")</f>
        <v/>
      </c>
      <c r="AO122" s="39"/>
      <c r="AP122" s="39"/>
      <c r="AQ122" s="39"/>
      <c r="AR122" s="3" t="str">
        <f>IF(G122&lt;&gt;"LIBSETS_SETTYPE_BATTLEGROUND",IF(G122&lt;&gt;"LIBSETS_SETTYPE_SPECIAL",IF(AS122&lt;&gt;"",VLOOKUP(AS122,'ESO zone constants'!$D$3:$H$4953,5,FALSE),""),""),"")</f>
        <v/>
      </c>
      <c r="AT122" s="39"/>
      <c r="AU122" s="39"/>
      <c r="AV122" s="39"/>
      <c r="AW122" s="21" t="str">
        <f t="shared" si="7"/>
        <v>[141] = {wayshrines={231,231,231,}, dlcId=DLC_BASE_GAME</v>
      </c>
      <c r="AX122" s="21" t="str">
        <f t="shared" si="8"/>
        <v>, zoneIds={638}, veteran=false</v>
      </c>
      <c r="AY122" s="21" t="str">
        <f t="shared" si="9"/>
        <v>, setType=LIBSETS_SETTYPE_TRIAL</v>
      </c>
      <c r="AZ122" s="21" t="str">
        <f t="shared" si="10"/>
        <v>, dropMechanic={LIBSETS_DROP_MECHANIC_MONSTER_NAME}, dropMechanicNames={}},</v>
      </c>
      <c r="BA122" s="21" t="str">
        <f t="shared" si="11"/>
        <v xml:space="preserve"> --Healing Mage / Heilender Magier   [Aetherian Archive]</v>
      </c>
    </row>
    <row r="123" spans="1:53" x14ac:dyDescent="0.25">
      <c r="A123" s="12">
        <v>142</v>
      </c>
      <c r="B123" t="s">
        <v>970</v>
      </c>
      <c r="C123" t="s">
        <v>971</v>
      </c>
      <c r="D123" s="3">
        <f t="shared" si="6"/>
        <v>142</v>
      </c>
      <c r="G123" s="8" t="s">
        <v>1599</v>
      </c>
      <c r="I123" t="s">
        <v>97</v>
      </c>
      <c r="J123" t="s">
        <v>97</v>
      </c>
      <c r="K123">
        <v>231</v>
      </c>
      <c r="L123">
        <v>231</v>
      </c>
      <c r="M123">
        <v>231</v>
      </c>
      <c r="N123">
        <v>0</v>
      </c>
      <c r="O123" s="66" t="s">
        <v>450</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constants'!$B$4:$C$1002,2,FALSE),"")</f>
        <v>Included in base game</v>
      </c>
      <c r="U123" s="33" t="s">
        <v>1668</v>
      </c>
      <c r="V123" s="39"/>
      <c r="W123" s="39"/>
      <c r="X123" s="3" t="str">
        <f>IF(G123&lt;&gt;"LIBSETS_SETTYPE_BATTLEGROUND",IF(G123&lt;&gt;"LIBSETS_SETTYPE_SPECIAL",IF(Y123&lt;&gt;"",VLOOKUP(Y123,'ESO zone constants'!$D$3:$H$4953,5,FALSE),""),""),"")</f>
        <v/>
      </c>
      <c r="Y123" t="str">
        <f>IF(AND(O123&lt;&gt;"",NOT(ISERROR(O123))),"",IF(AND(L123&lt;&gt;"",L123&gt;0,NOT(ISERROR(L123))),VLOOKUP(L123,'ESO dumped WayshrineInfo'!$K$3:$N$9999,4,FALSE),""))</f>
        <v/>
      </c>
      <c r="Z123" s="39"/>
      <c r="AA123" s="39"/>
      <c r="AB123" s="39"/>
      <c r="AC123" s="3" t="str">
        <f>IF(G123&lt;&gt;"LIBSETS_SETTYPE_BATTLEGROUND",IF(G123&lt;&gt;"LIBSETS_SETTYPE_SPECIAL",IF(AD123&lt;&gt;"",VLOOKUP(AD123,'ESO zone constants'!$D$3:$H$4953,5,FALSE),""),""),"")</f>
        <v/>
      </c>
      <c r="AD123" t="str">
        <f>IF(AND(O123&lt;&gt;"",NOT(ISERROR(O123))),"",IF(AND(M123&lt;&gt;"",M123&gt;0,NOT(ISERROR(M123))),VLOOKUP(M123,'ESO dumped WayshrineInfo'!$K$3:$N$9999,4,FALSE),""))</f>
        <v/>
      </c>
      <c r="AE123" s="39"/>
      <c r="AF123" s="39"/>
      <c r="AG123" s="39"/>
      <c r="AH123" s="3" t="str">
        <f>IF(G123&lt;&gt;"LIBSETS_SETTYPE_BATTLEGROUND",IF(G123&lt;&gt;"LIBSETS_SETTYPE_SPECIAL",IF(AI123&lt;&gt;"",VLOOKUP(AI123,'ESO zone constants'!$D$3:$H$4953,5,FALSE),""),""),"")</f>
        <v/>
      </c>
      <c r="AJ123" s="39"/>
      <c r="AK123" s="39"/>
      <c r="AL123" s="39"/>
      <c r="AM123" s="3" t="str">
        <f>IF(G123&lt;&gt;"LIBSETS_SETTYPE_BATTLEGROUND",IF(G123&lt;&gt;"LIBSETS_SETTYPE_SPECIAL",IF(AN123&lt;&gt;"",VLOOKUP(AN123,'ESO zone constants'!$D$3:$H$4953,5,FALSE),""),""),"")</f>
        <v/>
      </c>
      <c r="AO123" s="39"/>
      <c r="AP123" s="39"/>
      <c r="AQ123" s="39"/>
      <c r="AR123" s="3" t="str">
        <f>IF(G123&lt;&gt;"LIBSETS_SETTYPE_BATTLEGROUND",IF(G123&lt;&gt;"LIBSETS_SETTYPE_SPECIAL",IF(AS123&lt;&gt;"",VLOOKUP(AS123,'ESO zone constants'!$D$3:$H$4953,5,FALSE),""),""),"")</f>
        <v/>
      </c>
      <c r="AT123" s="39"/>
      <c r="AU123" s="39"/>
      <c r="AV123" s="39"/>
      <c r="AW123" s="21" t="str">
        <f t="shared" si="7"/>
        <v>[142] = {wayshrines={231,231,231,}, dlcId=DLC_BASE_GAME</v>
      </c>
      <c r="AX123" s="21" t="str">
        <f t="shared" si="8"/>
        <v>, zoneIds={638}, veteran=false</v>
      </c>
      <c r="AY123" s="21" t="str">
        <f t="shared" si="9"/>
        <v>, setType=LIBSETS_SETTYPE_TRIAL</v>
      </c>
      <c r="AZ123" s="21" t="str">
        <f t="shared" si="10"/>
        <v>, dropMechanic={LIBSETS_DROP_MECHANIC_MONSTER_NAME}, dropMechanicNames={}},</v>
      </c>
      <c r="BA123" s="21" t="str">
        <f t="shared" si="11"/>
        <v xml:space="preserve"> --Quick Serpent / Flinke Schlange   [Aetherian Archive]</v>
      </c>
    </row>
    <row r="124" spans="1:53" x14ac:dyDescent="0.25">
      <c r="A124" s="12">
        <v>143</v>
      </c>
      <c r="B124" t="s">
        <v>972</v>
      </c>
      <c r="C124" t="s">
        <v>973</v>
      </c>
      <c r="D124" s="3">
        <f t="shared" si="6"/>
        <v>143</v>
      </c>
      <c r="G124" s="8" t="s">
        <v>1599</v>
      </c>
      <c r="I124" t="s">
        <v>97</v>
      </c>
      <c r="J124" t="s">
        <v>97</v>
      </c>
      <c r="K124">
        <v>230</v>
      </c>
      <c r="L124">
        <v>230</v>
      </c>
      <c r="M124">
        <v>230</v>
      </c>
      <c r="N124">
        <v>0</v>
      </c>
      <c r="O124" s="66" t="s">
        <v>448</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constants'!$B$4:$C$1002,2,FALSE),"")</f>
        <v>Included in base game</v>
      </c>
      <c r="U124" s="33" t="s">
        <v>1668</v>
      </c>
      <c r="V124" s="39"/>
      <c r="W124" s="39"/>
      <c r="X124" s="3" t="str">
        <f>IF(G124&lt;&gt;"LIBSETS_SETTYPE_BATTLEGROUND",IF(G124&lt;&gt;"LIBSETS_SETTYPE_SPECIAL",IF(Y124&lt;&gt;"",VLOOKUP(Y124,'ESO zone constants'!$D$3:$H$4953,5,FALSE),""),""),"")</f>
        <v/>
      </c>
      <c r="Y124" t="str">
        <f>IF(AND(O124&lt;&gt;"",NOT(ISERROR(O124))),"",IF(AND(L124&lt;&gt;"",L124&gt;0,NOT(ISERROR(L124))),VLOOKUP(L124,'ESO dumped WayshrineInfo'!$K$3:$N$9999,4,FALSE),""))</f>
        <v/>
      </c>
      <c r="Z124" s="39"/>
      <c r="AA124" s="39"/>
      <c r="AB124" s="39"/>
      <c r="AC124" s="3" t="str">
        <f>IF(G124&lt;&gt;"LIBSETS_SETTYPE_BATTLEGROUND",IF(G124&lt;&gt;"LIBSETS_SETTYPE_SPECIAL",IF(AD124&lt;&gt;"",VLOOKUP(AD124,'ESO zone constants'!$D$3:$H$4953,5,FALSE),""),""),"")</f>
        <v/>
      </c>
      <c r="AD124" t="str">
        <f>IF(AND(O124&lt;&gt;"",NOT(ISERROR(O124))),"",IF(AND(M124&lt;&gt;"",M124&gt;0,NOT(ISERROR(M124))),VLOOKUP(M124,'ESO dumped WayshrineInfo'!$K$3:$N$9999,4,FALSE),""))</f>
        <v/>
      </c>
      <c r="AE124" s="39"/>
      <c r="AF124" s="39"/>
      <c r="AG124" s="39"/>
      <c r="AH124" s="3" t="str">
        <f>IF(G124&lt;&gt;"LIBSETS_SETTYPE_BATTLEGROUND",IF(G124&lt;&gt;"LIBSETS_SETTYPE_SPECIAL",IF(AI124&lt;&gt;"",VLOOKUP(AI124,'ESO zone constants'!$D$3:$H$4953,5,FALSE),""),""),"")</f>
        <v/>
      </c>
      <c r="AJ124" s="39"/>
      <c r="AK124" s="39"/>
      <c r="AL124" s="39"/>
      <c r="AM124" s="3" t="str">
        <f>IF(G124&lt;&gt;"LIBSETS_SETTYPE_BATTLEGROUND",IF(G124&lt;&gt;"LIBSETS_SETTYPE_SPECIAL",IF(AN124&lt;&gt;"",VLOOKUP(AN124,'ESO zone constants'!$D$3:$H$4953,5,FALSE),""),""),"")</f>
        <v/>
      </c>
      <c r="AO124" s="39"/>
      <c r="AP124" s="39"/>
      <c r="AQ124" s="39"/>
      <c r="AR124" s="3" t="str">
        <f>IF(G124&lt;&gt;"LIBSETS_SETTYPE_BATTLEGROUND",IF(G124&lt;&gt;"LIBSETS_SETTYPE_SPECIAL",IF(AS124&lt;&gt;"",VLOOKUP(AS124,'ESO zone constants'!$D$3:$H$4953,5,FALSE),""),""),"")</f>
        <v/>
      </c>
      <c r="AT124" s="39"/>
      <c r="AU124" s="39"/>
      <c r="AV124" s="39"/>
      <c r="AW124" s="21" t="str">
        <f t="shared" si="7"/>
        <v>[143] = {wayshrines={230,230,230,}, dlcId=DLC_BASE_GAME</v>
      </c>
      <c r="AX124" s="21" t="str">
        <f t="shared" si="8"/>
        <v>, zoneIds={636}, veteran=false</v>
      </c>
      <c r="AY124" s="21" t="str">
        <f t="shared" si="9"/>
        <v>, setType=LIBSETS_SETTYPE_TRIAL</v>
      </c>
      <c r="AZ124" s="21" t="str">
        <f t="shared" si="10"/>
        <v>, dropMechanic={LIBSETS_DROP_MECHANIC_MONSTER_NAME}, dropMechanicNames={}},</v>
      </c>
      <c r="BA124" s="21" t="str">
        <f t="shared" si="11"/>
        <v xml:space="preserve"> --Poisonous Serpent / Giftschlange   [Hel Ra Citadel]</v>
      </c>
    </row>
    <row r="125" spans="1:53" x14ac:dyDescent="0.25">
      <c r="A125" s="12">
        <v>144</v>
      </c>
      <c r="B125" t="s">
        <v>974</v>
      </c>
      <c r="C125" t="s">
        <v>975</v>
      </c>
      <c r="D125" s="3">
        <f t="shared" si="6"/>
        <v>144</v>
      </c>
      <c r="G125" s="8" t="s">
        <v>1599</v>
      </c>
      <c r="I125" t="s">
        <v>97</v>
      </c>
      <c r="J125" t="s">
        <v>97</v>
      </c>
      <c r="K125">
        <v>232</v>
      </c>
      <c r="L125">
        <v>232</v>
      </c>
      <c r="M125">
        <v>232</v>
      </c>
      <c r="N125">
        <v>0</v>
      </c>
      <c r="O125" s="66" t="s">
        <v>451</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constants'!$B$4:$C$1002,2,FALSE),"")</f>
        <v>Included in base game</v>
      </c>
      <c r="U125" s="33" t="s">
        <v>1668</v>
      </c>
      <c r="V125" s="39"/>
      <c r="W125" s="39"/>
      <c r="X125" s="3" t="str">
        <f>IF(G125&lt;&gt;"LIBSETS_SETTYPE_BATTLEGROUND",IF(G125&lt;&gt;"LIBSETS_SETTYPE_SPECIAL",IF(Y125&lt;&gt;"",VLOOKUP(Y125,'ESO zone constants'!$D$3:$H$4953,5,FALSE),""),""),"")</f>
        <v/>
      </c>
      <c r="Y125" t="str">
        <f>IF(AND(O125&lt;&gt;"",NOT(ISERROR(O125))),"",IF(AND(L125&lt;&gt;"",L125&gt;0,NOT(ISERROR(L125))),VLOOKUP(L125,'ESO dumped WayshrineInfo'!$K$3:$N$9999,4,FALSE),""))</f>
        <v/>
      </c>
      <c r="Z125" s="39"/>
      <c r="AA125" s="39"/>
      <c r="AB125" s="39"/>
      <c r="AC125" s="3" t="str">
        <f>IF(G125&lt;&gt;"LIBSETS_SETTYPE_BATTLEGROUND",IF(G125&lt;&gt;"LIBSETS_SETTYPE_SPECIAL",IF(AD125&lt;&gt;"",VLOOKUP(AD125,'ESO zone constants'!$D$3:$H$4953,5,FALSE),""),""),"")</f>
        <v/>
      </c>
      <c r="AD125" t="str">
        <f>IF(AND(O125&lt;&gt;"",NOT(ISERROR(O125))),"",IF(AND(M125&lt;&gt;"",M125&gt;0,NOT(ISERROR(M125))),VLOOKUP(M125,'ESO dumped WayshrineInfo'!$K$3:$N$9999,4,FALSE),""))</f>
        <v/>
      </c>
      <c r="AE125" s="39"/>
      <c r="AF125" s="39"/>
      <c r="AG125" s="39"/>
      <c r="AH125" s="3" t="str">
        <f>IF(G125&lt;&gt;"LIBSETS_SETTYPE_BATTLEGROUND",IF(G125&lt;&gt;"LIBSETS_SETTYPE_SPECIAL",IF(AI125&lt;&gt;"",VLOOKUP(AI125,'ESO zone constants'!$D$3:$H$4953,5,FALSE),""),""),"")</f>
        <v/>
      </c>
      <c r="AJ125" s="39"/>
      <c r="AK125" s="39"/>
      <c r="AL125" s="39"/>
      <c r="AM125" s="3" t="str">
        <f>IF(G125&lt;&gt;"LIBSETS_SETTYPE_BATTLEGROUND",IF(G125&lt;&gt;"LIBSETS_SETTYPE_SPECIAL",IF(AN125&lt;&gt;"",VLOOKUP(AN125,'ESO zone constants'!$D$3:$H$4953,5,FALSE),""),""),"")</f>
        <v/>
      </c>
      <c r="AO125" s="39"/>
      <c r="AP125" s="39"/>
      <c r="AQ125" s="39"/>
      <c r="AR125" s="3" t="str">
        <f>IF(G125&lt;&gt;"LIBSETS_SETTYPE_BATTLEGROUND",IF(G125&lt;&gt;"LIBSETS_SETTYPE_SPECIAL",IF(AS125&lt;&gt;"",VLOOKUP(AS125,'ESO zone constants'!$D$3:$H$4953,5,FALSE),""),""),"")</f>
        <v/>
      </c>
      <c r="AT125" s="39"/>
      <c r="AU125" s="39"/>
      <c r="AV125" s="39"/>
      <c r="AW125" s="21" t="str">
        <f t="shared" si="7"/>
        <v>[144] = {wayshrines={232,232,232,}, dlcId=DLC_BASE_GAME</v>
      </c>
      <c r="AX125" s="21" t="str">
        <f t="shared" si="8"/>
        <v>, zoneIds={639}, veteran=false</v>
      </c>
      <c r="AY125" s="21" t="str">
        <f t="shared" si="9"/>
        <v>, setType=LIBSETS_SETTYPE_TRIAL</v>
      </c>
      <c r="AZ125" s="21" t="str">
        <f t="shared" si="10"/>
        <v>, dropMechanic={LIBSETS_DROP_MECHANIC_MONSTER_NAME}, dropMechanicNames={}},</v>
      </c>
      <c r="BA125" s="21" t="str">
        <f t="shared" si="11"/>
        <v xml:space="preserve"> --Twice-Fanged Serpent / Doppelzüngige Schlange   [Sanctum Ophidia]</v>
      </c>
    </row>
    <row r="126" spans="1:53" x14ac:dyDescent="0.25">
      <c r="A126" s="12">
        <v>145</v>
      </c>
      <c r="B126" t="s">
        <v>976</v>
      </c>
      <c r="C126" t="s">
        <v>977</v>
      </c>
      <c r="D126" s="3">
        <f t="shared" si="6"/>
        <v>145</v>
      </c>
      <c r="G126" s="8" t="s">
        <v>1598</v>
      </c>
      <c r="I126" t="s">
        <v>97</v>
      </c>
      <c r="J126" t="s">
        <v>97</v>
      </c>
      <c r="K126">
        <v>-1</v>
      </c>
      <c r="L126">
        <v>-1</v>
      </c>
      <c r="M126">
        <v>-1</v>
      </c>
      <c r="N126">
        <v>0</v>
      </c>
      <c r="O126" s="66" t="s">
        <v>571</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constants'!$B$4:$C$1002,2,FALSE),"")</f>
        <v>Included in base game</v>
      </c>
      <c r="U126" s="33" t="s">
        <v>1684</v>
      </c>
      <c r="V126" s="43" t="str">
        <f>IF(U126&lt;&gt;"",IF(U126&lt;&gt;"LIBSETS_DROP_MECHANIC_MONSTER_NAME",VLOOKUP(U126,'LibSets constants'!$I$4:$L$1002,3,FALSE),""),"")</f>
        <v>Delve bosses have a chance to drop a waist or feet.</v>
      </c>
      <c r="W126" s="43" t="str">
        <f>IF(U126&lt;&gt;"",IF(U126&lt;&gt;"LIBSETS_DROP_MECHANIC_MONSTER_NAME",VLOOKUP(U126,'LibSets constants'!$I$4:$L$1002,4,FALSE),""),"")</f>
        <v>Bosse in Gewölben haben die Chance, eine Taille oder Füße fallen zu lassen.</v>
      </c>
      <c r="X126" s="3" t="str">
        <f>IF(G126&lt;&gt;"LIBSETS_SETTYPE_BATTLEGROUND",IF(G126&lt;&gt;"LIBSETS_SETTYPE_SPECIAL",IF(Y126&lt;&gt;"",VLOOKUP(Y126,'ESO zone constants'!$D$3:$H$4953,5,FALSE),""),""),"")</f>
        <v/>
      </c>
      <c r="Y126" t="str">
        <f>IF(AND(O126&lt;&gt;"",NOT(ISERROR(O126))),"",IF(AND(L126&lt;&gt;"",L126&gt;0,NOT(ISERROR(L126))),VLOOKUP(L126,'ESO dumped WayshrineInfo'!$K$3:$N$9999,4,FALSE),""))</f>
        <v/>
      </c>
      <c r="Z126" s="44" t="s">
        <v>1685</v>
      </c>
      <c r="AA126" s="43" t="str">
        <f>IF(Z126&lt;&gt;"",IF(Z126&lt;&gt;"LIBSETS_DROP_MECHANIC_MONSTER_NAME",VLOOKUP(Z126,'LibSets constants'!$I$4:$L$1002,3,FALSE),""),"")</f>
        <v>Overland group bosses have a 100% chance to drop head, chest, legs, or weapon.</v>
      </c>
      <c r="AB126" s="43" t="str">
        <f>IF(Z126&lt;&gt;"",IF(Z126&lt;&gt;"LIBSETS_DROP_MECHANIC_MONSTER_NAME",VLOOKUP(Z126,'LibSets constants'!$I$4:$L$1002,4,FALSE),""),"")</f>
        <v>Überland Gruppenbosse haben eine Chance von 100%, Kopf, Brust, Beine oder Waffen fallen zu lassen.</v>
      </c>
      <c r="AC126" s="3" t="str">
        <f>IF(G126&lt;&gt;"LIBSETS_SETTYPE_BATTLEGROUND",IF(G126&lt;&gt;"LIBSETS_SETTYPE_SPECIAL",IF(AD126&lt;&gt;"",VLOOKUP(AD126,'ESO zone constants'!$D$3:$H$4953,5,FALSE),""),""),"")</f>
        <v/>
      </c>
      <c r="AD126" t="str">
        <f>IF(AND(O126&lt;&gt;"",NOT(ISERROR(O126))),"",IF(AND(M126&lt;&gt;"",M126&gt;0,NOT(ISERROR(M126))),VLOOKUP(M126,'ESO dumped WayshrineInfo'!$K$3:$N$9999,4,FALSE),""))</f>
        <v/>
      </c>
      <c r="AE126" s="44" t="s">
        <v>1686</v>
      </c>
      <c r="AF126" s="43" t="str">
        <f>IF(AE126&lt;&gt;"",IF(AE126&lt;&gt;"LIBSETS_DROP_MECHANIC_MONSTER_NAME",VLOOKUP(AE126,'LibSets constants'!$I$4:$L$1002,3,FALSE),""),"")</f>
        <v>Public dungeon bosses have a chance to drop a shoulder, hand, or weapon.</v>
      </c>
      <c r="AG126" s="43" t="str">
        <f>IF(AE126&lt;&gt;"",IF(AE126&lt;&gt;"LIBSETS_DROP_MECHANIC_MONSTER_NAME",VLOOKUP(AE126,'LibSets constants'!$I$4:$L$1002,4,FALSE),""),"")</f>
        <v>Öffentliche Dungeon-Bosse haben die Möglichkeit, eine Schulter, Handschuhe oder eine Waffe fallen zu lassen.</v>
      </c>
      <c r="AH126" s="3" t="str">
        <f>IF(G126&lt;&gt;"LIBSETS_SETTYPE_BATTLEGROUND",IF(G126&lt;&gt;"LIBSETS_SETTYPE_SPECIAL",IF(AI126&lt;&gt;"",VLOOKUP(AI126,'ESO zone constants'!$D$3:$H$4953,5,FALSE),""),""),"")</f>
        <v/>
      </c>
      <c r="AJ126" s="44" t="s">
        <v>1687</v>
      </c>
      <c r="AK126" s="43" t="str">
        <f>IF(AJ126&lt;&gt;"",IF(AJ126&lt;&gt;"LIBSETS_DROP_MECHANIC_MONSTER_NAME",VLOOKUP(AJ126,'LibSets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3" t="str">
        <f>IF(AJ126&lt;&gt;"",IF(AJ126&lt;&gt;"LIBSETS_DROP_MECHANIC_MONSTER_NAME",VLOOKUP(AJ126,'LibSets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constants'!$D$3:$H$4953,5,FALSE),""),""),"")</f>
        <v/>
      </c>
      <c r="AO126" s="44"/>
      <c r="AP126" s="43" t="str">
        <f>IF(AO126&lt;&gt;"",IF(AO126&lt;&gt;"LIBSETS_DROP_MECHANIC_MONSTER_NAME",VLOOKUP(AO126,'LibSets constants'!$I$4:$L$1002,3,FALSE),""),"")</f>
        <v/>
      </c>
      <c r="AQ126" s="43" t="str">
        <f>IF(AO126&lt;&gt;"",IF(AO126&lt;&gt;"LIBSETS_DROP_MECHANIC_MONSTER_NAME",VLOOKUP(AO126,'LibSets constants'!$I$4:$L$1002,4,FALSE),""),"")</f>
        <v/>
      </c>
      <c r="AR126" s="3" t="str">
        <f>IF(G126&lt;&gt;"LIBSETS_SETTYPE_BATTLEGROUND",IF(G126&lt;&gt;"LIBSETS_SETTYPE_SPECIAL",IF(AS126&lt;&gt;"",VLOOKUP(AS126,'ESO zone constants'!$D$3:$H$4953,5,FALSE),""),""),"")</f>
        <v/>
      </c>
      <c r="AT126" s="44"/>
      <c r="AU126" s="43" t="str">
        <f>IF(AT126&lt;&gt;"",IF(AT126&lt;&gt;"LIBSETS_DROP_MECHANIC_MONSTER_NAME",VLOOKUP(AT126,'LibSets constants'!$I$4:$L$1002,3,FALSE),""),"")</f>
        <v/>
      </c>
      <c r="AV126" s="43" t="str">
        <f>IF(AT126&lt;&gt;"",IF(AT126&lt;&gt;"LIBSETS_DROP_MECHANIC_MONSTER_NAME",VLOOKUP(AT126,'LibSets constants'!$I$4:$L$1002,4,FALSE),""),"")</f>
        <v/>
      </c>
      <c r="AW126" s="21" t="str">
        <f t="shared" si="7"/>
        <v>[145] = {wayshrines={-1,-1,-1,}, dlcId=DLC_BASE_GAME</v>
      </c>
      <c r="AX126" s="21" t="str">
        <f t="shared" si="8"/>
        <v>, zoneIds={888}, veteran=false</v>
      </c>
      <c r="AY126" s="21" t="str">
        <f t="shared" si="9"/>
        <v>, setType=LIBSETS_SETTYPE_OVERLAND</v>
      </c>
      <c r="AZ126" s="21" t="str">
        <f t="shared" si="10"/>
        <v>, dropMechanic={LIBSETS_DROP_MECHANIC_OVERLAND_BOSS_DELVE,LIBSETS_DROP_MECHANIC_OVERLAND_WORLDBOSS,LIBSETS_DROP_MECHANIC_OVERLAND_BOSS_PUBLIC_DUNGEON,LIBSETS_DROP_MECHANIC_OVERLAND_CHEST}},</v>
      </c>
      <c r="BA126" s="21" t="str">
        <f t="shared" si="11"/>
        <v xml:space="preserve"> --Way of Fire / Weg des Feuers   [Craglorn]</v>
      </c>
    </row>
    <row r="127" spans="1:53" x14ac:dyDescent="0.25">
      <c r="A127" s="12">
        <v>146</v>
      </c>
      <c r="B127" t="s">
        <v>978</v>
      </c>
      <c r="C127" t="s">
        <v>979</v>
      </c>
      <c r="D127" s="3">
        <f t="shared" si="6"/>
        <v>146</v>
      </c>
      <c r="G127" s="8" t="s">
        <v>1598</v>
      </c>
      <c r="I127" t="s">
        <v>97</v>
      </c>
      <c r="J127" t="s">
        <v>97</v>
      </c>
      <c r="K127">
        <v>-1</v>
      </c>
      <c r="L127">
        <v>-1</v>
      </c>
      <c r="M127">
        <v>-1</v>
      </c>
      <c r="N127">
        <v>0</v>
      </c>
      <c r="O127" s="66" t="s">
        <v>571</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constants'!$B$4:$C$1002,2,FALSE),"")</f>
        <v>Included in base game</v>
      </c>
      <c r="U127" s="33" t="s">
        <v>1684</v>
      </c>
      <c r="V127" s="43" t="str">
        <f>IF(U127&lt;&gt;"",IF(U127&lt;&gt;"LIBSETS_DROP_MECHANIC_MONSTER_NAME",VLOOKUP(U127,'LibSets constants'!$I$4:$L$1002,3,FALSE),""),"")</f>
        <v>Delve bosses have a chance to drop a waist or feet.</v>
      </c>
      <c r="W127" s="43" t="str">
        <f>IF(U127&lt;&gt;"",IF(U127&lt;&gt;"LIBSETS_DROP_MECHANIC_MONSTER_NAME",VLOOKUP(U127,'LibSets constants'!$I$4:$L$1002,4,FALSE),""),"")</f>
        <v>Bosse in Gewölben haben die Chance, eine Taille oder Füße fallen zu lassen.</v>
      </c>
      <c r="X127" s="3" t="str">
        <f>IF(G127&lt;&gt;"LIBSETS_SETTYPE_BATTLEGROUND",IF(G127&lt;&gt;"LIBSETS_SETTYPE_SPECIAL",IF(Y127&lt;&gt;"",VLOOKUP(Y127,'ESO zone constants'!$D$3:$H$4953,5,FALSE),""),""),"")</f>
        <v/>
      </c>
      <c r="Y127" t="str">
        <f>IF(AND(O127&lt;&gt;"",NOT(ISERROR(O127))),"",IF(AND(L127&lt;&gt;"",L127&gt;0,NOT(ISERROR(L127))),VLOOKUP(L127,'ESO dumped WayshrineInfo'!$K$3:$N$9999,4,FALSE),""))</f>
        <v/>
      </c>
      <c r="Z127" s="44" t="s">
        <v>1685</v>
      </c>
      <c r="AA127" s="43" t="str">
        <f>IF(Z127&lt;&gt;"",IF(Z127&lt;&gt;"LIBSETS_DROP_MECHANIC_MONSTER_NAME",VLOOKUP(Z127,'LibSets constants'!$I$4:$L$1002,3,FALSE),""),"")</f>
        <v>Overland group bosses have a 100% chance to drop head, chest, legs, or weapon.</v>
      </c>
      <c r="AB127" s="43" t="str">
        <f>IF(Z127&lt;&gt;"",IF(Z127&lt;&gt;"LIBSETS_DROP_MECHANIC_MONSTER_NAME",VLOOKUP(Z127,'LibSets constants'!$I$4:$L$1002,4,FALSE),""),"")</f>
        <v>Überland Gruppenbosse haben eine Chance von 100%, Kopf, Brust, Beine oder Waffen fallen zu lassen.</v>
      </c>
      <c r="AC127" s="3" t="str">
        <f>IF(G127&lt;&gt;"LIBSETS_SETTYPE_BATTLEGROUND",IF(G127&lt;&gt;"LIBSETS_SETTYPE_SPECIAL",IF(AD127&lt;&gt;"",VLOOKUP(AD127,'ESO zone constants'!$D$3:$H$4953,5,FALSE),""),""),"")</f>
        <v/>
      </c>
      <c r="AD127" t="str">
        <f>IF(AND(O127&lt;&gt;"",NOT(ISERROR(O127))),"",IF(AND(M127&lt;&gt;"",M127&gt;0,NOT(ISERROR(M127))),VLOOKUP(M127,'ESO dumped WayshrineInfo'!$K$3:$N$9999,4,FALSE),""))</f>
        <v/>
      </c>
      <c r="AE127" s="44" t="s">
        <v>1686</v>
      </c>
      <c r="AF127" s="43" t="str">
        <f>IF(AE127&lt;&gt;"",IF(AE127&lt;&gt;"LIBSETS_DROP_MECHANIC_MONSTER_NAME",VLOOKUP(AE127,'LibSets constants'!$I$4:$L$1002,3,FALSE),""),"")</f>
        <v>Public dungeon bosses have a chance to drop a shoulder, hand, or weapon.</v>
      </c>
      <c r="AG127" s="43" t="str">
        <f>IF(AE127&lt;&gt;"",IF(AE127&lt;&gt;"LIBSETS_DROP_MECHANIC_MONSTER_NAME",VLOOKUP(AE127,'LibSets constants'!$I$4:$L$1002,4,FALSE),""),"")</f>
        <v>Öffentliche Dungeon-Bosse haben die Möglichkeit, eine Schulter, Handschuhe oder eine Waffe fallen zu lassen.</v>
      </c>
      <c r="AH127" s="3" t="str">
        <f>IF(G127&lt;&gt;"LIBSETS_SETTYPE_BATTLEGROUND",IF(G127&lt;&gt;"LIBSETS_SETTYPE_SPECIAL",IF(AI127&lt;&gt;"",VLOOKUP(AI127,'ESO zone constants'!$D$3:$H$4953,5,FALSE),""),""),"")</f>
        <v/>
      </c>
      <c r="AJ127" s="44" t="s">
        <v>1687</v>
      </c>
      <c r="AK127" s="43" t="str">
        <f>IF(AJ127&lt;&gt;"",IF(AJ127&lt;&gt;"LIBSETS_DROP_MECHANIC_MONSTER_NAME",VLOOKUP(AJ127,'LibSets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3" t="str">
        <f>IF(AJ127&lt;&gt;"",IF(AJ127&lt;&gt;"LIBSETS_DROP_MECHANIC_MONSTER_NAME",VLOOKUP(AJ127,'LibSets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constants'!$D$3:$H$4953,5,FALSE),""),""),"")</f>
        <v/>
      </c>
      <c r="AO127" s="44"/>
      <c r="AP127" s="43" t="str">
        <f>IF(AO127&lt;&gt;"",IF(AO127&lt;&gt;"LIBSETS_DROP_MECHANIC_MONSTER_NAME",VLOOKUP(AO127,'LibSets constants'!$I$4:$L$1002,3,FALSE),""),"")</f>
        <v/>
      </c>
      <c r="AQ127" s="43" t="str">
        <f>IF(AO127&lt;&gt;"",IF(AO127&lt;&gt;"LIBSETS_DROP_MECHANIC_MONSTER_NAME",VLOOKUP(AO127,'LibSets constants'!$I$4:$L$1002,4,FALSE),""),"")</f>
        <v/>
      </c>
      <c r="AR127" s="3" t="str">
        <f>IF(G127&lt;&gt;"LIBSETS_SETTYPE_BATTLEGROUND",IF(G127&lt;&gt;"LIBSETS_SETTYPE_SPECIAL",IF(AS127&lt;&gt;"",VLOOKUP(AS127,'ESO zone constants'!$D$3:$H$4953,5,FALSE),""),""),"")</f>
        <v/>
      </c>
      <c r="AT127" s="44"/>
      <c r="AU127" s="43" t="str">
        <f>IF(AT127&lt;&gt;"",IF(AT127&lt;&gt;"LIBSETS_DROP_MECHANIC_MONSTER_NAME",VLOOKUP(AT127,'LibSets constants'!$I$4:$L$1002,3,FALSE),""),"")</f>
        <v/>
      </c>
      <c r="AV127" s="43" t="str">
        <f>IF(AT127&lt;&gt;"",IF(AT127&lt;&gt;"LIBSETS_DROP_MECHANIC_MONSTER_NAME",VLOOKUP(AT127,'LibSets constants'!$I$4:$L$1002,4,FALSE),""),"")</f>
        <v/>
      </c>
      <c r="AW127" s="21" t="str">
        <f t="shared" si="7"/>
        <v>[146] = {wayshrines={-1,-1,-1,}, dlcId=DLC_BASE_GAME</v>
      </c>
      <c r="AX127" s="21" t="str">
        <f t="shared" si="8"/>
        <v>, zoneIds={888}, veteran=false</v>
      </c>
      <c r="AY127" s="21" t="str">
        <f t="shared" si="9"/>
        <v>, setType=LIBSETS_SETTYPE_OVERLAND</v>
      </c>
      <c r="AZ127" s="21" t="str">
        <f t="shared" si="10"/>
        <v>, dropMechanic={LIBSETS_DROP_MECHANIC_OVERLAND_BOSS_DELVE,LIBSETS_DROP_MECHANIC_OVERLAND_WORLDBOSS,LIBSETS_DROP_MECHANIC_OVERLAND_BOSS_PUBLIC_DUNGEON,LIBSETS_DROP_MECHANIC_OVERLAND_CHEST}},</v>
      </c>
      <c r="BA127" s="21" t="str">
        <f t="shared" si="11"/>
        <v xml:space="preserve"> --Way of Air / Weg der Luft   [Craglorn]</v>
      </c>
    </row>
    <row r="128" spans="1:53" x14ac:dyDescent="0.25">
      <c r="A128" s="12">
        <v>147</v>
      </c>
      <c r="B128" t="s">
        <v>980</v>
      </c>
      <c r="C128" t="s">
        <v>981</v>
      </c>
      <c r="D128" s="3">
        <f t="shared" si="6"/>
        <v>147</v>
      </c>
      <c r="G128" s="8" t="s">
        <v>1598</v>
      </c>
      <c r="I128" t="s">
        <v>97</v>
      </c>
      <c r="J128" t="s">
        <v>97</v>
      </c>
      <c r="K128">
        <v>-1</v>
      </c>
      <c r="L128">
        <v>-1</v>
      </c>
      <c r="M128">
        <v>-1</v>
      </c>
      <c r="N128">
        <v>0</v>
      </c>
      <c r="O128" s="66" t="s">
        <v>571</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constants'!$B$4:$C$1002,2,FALSE),"")</f>
        <v>Included in base game</v>
      </c>
      <c r="U128" s="33" t="s">
        <v>1684</v>
      </c>
      <c r="V128" s="43" t="str">
        <f>IF(U128&lt;&gt;"",IF(U128&lt;&gt;"LIBSETS_DROP_MECHANIC_MONSTER_NAME",VLOOKUP(U128,'LibSets constants'!$I$4:$L$1002,3,FALSE),""),"")</f>
        <v>Delve bosses have a chance to drop a waist or feet.</v>
      </c>
      <c r="W128" s="43" t="str">
        <f>IF(U128&lt;&gt;"",IF(U128&lt;&gt;"LIBSETS_DROP_MECHANIC_MONSTER_NAME",VLOOKUP(U128,'LibSets constants'!$I$4:$L$1002,4,FALSE),""),"")</f>
        <v>Bosse in Gewölben haben die Chance, eine Taille oder Füße fallen zu lassen.</v>
      </c>
      <c r="X128" s="3" t="str">
        <f>IF(G128&lt;&gt;"LIBSETS_SETTYPE_BATTLEGROUND",IF(G128&lt;&gt;"LIBSETS_SETTYPE_SPECIAL",IF(Y128&lt;&gt;"",VLOOKUP(Y128,'ESO zone constants'!$D$3:$H$4953,5,FALSE),""),""),"")</f>
        <v/>
      </c>
      <c r="Y128" t="str">
        <f>IF(AND(O128&lt;&gt;"",NOT(ISERROR(O128))),"",IF(AND(L128&lt;&gt;"",L128&gt;0,NOT(ISERROR(L128))),VLOOKUP(L128,'ESO dumped WayshrineInfo'!$K$3:$N$9999,4,FALSE),""))</f>
        <v/>
      </c>
      <c r="Z128" s="44" t="s">
        <v>1685</v>
      </c>
      <c r="AA128" s="43" t="str">
        <f>IF(Z128&lt;&gt;"",IF(Z128&lt;&gt;"LIBSETS_DROP_MECHANIC_MONSTER_NAME",VLOOKUP(Z128,'LibSets constants'!$I$4:$L$1002,3,FALSE),""),"")</f>
        <v>Overland group bosses have a 100% chance to drop head, chest, legs, or weapon.</v>
      </c>
      <c r="AB128" s="43" t="str">
        <f>IF(Z128&lt;&gt;"",IF(Z128&lt;&gt;"LIBSETS_DROP_MECHANIC_MONSTER_NAME",VLOOKUP(Z128,'LibSets constants'!$I$4:$L$1002,4,FALSE),""),"")</f>
        <v>Überland Gruppenbosse haben eine Chance von 100%, Kopf, Brust, Beine oder Waffen fallen zu lassen.</v>
      </c>
      <c r="AC128" s="3" t="str">
        <f>IF(G128&lt;&gt;"LIBSETS_SETTYPE_BATTLEGROUND",IF(G128&lt;&gt;"LIBSETS_SETTYPE_SPECIAL",IF(AD128&lt;&gt;"",VLOOKUP(AD128,'ESO zone constants'!$D$3:$H$4953,5,FALSE),""),""),"")</f>
        <v/>
      </c>
      <c r="AD128" t="str">
        <f>IF(AND(O128&lt;&gt;"",NOT(ISERROR(O128))),"",IF(AND(M128&lt;&gt;"",M128&gt;0,NOT(ISERROR(M128))),VLOOKUP(M128,'ESO dumped WayshrineInfo'!$K$3:$N$9999,4,FALSE),""))</f>
        <v/>
      </c>
      <c r="AE128" s="44" t="s">
        <v>1686</v>
      </c>
      <c r="AF128" s="43" t="str">
        <f>IF(AE128&lt;&gt;"",IF(AE128&lt;&gt;"LIBSETS_DROP_MECHANIC_MONSTER_NAME",VLOOKUP(AE128,'LibSets constants'!$I$4:$L$1002,3,FALSE),""),"")</f>
        <v>Public dungeon bosses have a chance to drop a shoulder, hand, or weapon.</v>
      </c>
      <c r="AG128" s="43" t="str">
        <f>IF(AE128&lt;&gt;"",IF(AE128&lt;&gt;"LIBSETS_DROP_MECHANIC_MONSTER_NAME",VLOOKUP(AE128,'LibSets constants'!$I$4:$L$1002,4,FALSE),""),"")</f>
        <v>Öffentliche Dungeon-Bosse haben die Möglichkeit, eine Schulter, Handschuhe oder eine Waffe fallen zu lassen.</v>
      </c>
      <c r="AH128" s="3" t="str">
        <f>IF(G128&lt;&gt;"LIBSETS_SETTYPE_BATTLEGROUND",IF(G128&lt;&gt;"LIBSETS_SETTYPE_SPECIAL",IF(AI128&lt;&gt;"",VLOOKUP(AI128,'ESO zone constants'!$D$3:$H$4953,5,FALSE),""),""),"")</f>
        <v/>
      </c>
      <c r="AJ128" s="44" t="s">
        <v>1687</v>
      </c>
      <c r="AK128" s="43" t="str">
        <f>IF(AJ128&lt;&gt;"",IF(AJ128&lt;&gt;"LIBSETS_DROP_MECHANIC_MONSTER_NAME",VLOOKUP(AJ128,'LibSets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3" t="str">
        <f>IF(AJ128&lt;&gt;"",IF(AJ128&lt;&gt;"LIBSETS_DROP_MECHANIC_MONSTER_NAME",VLOOKUP(AJ128,'LibSets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constants'!$D$3:$H$4953,5,FALSE),""),""),"")</f>
        <v/>
      </c>
      <c r="AO128" s="44"/>
      <c r="AP128" s="43" t="str">
        <f>IF(AO128&lt;&gt;"",IF(AO128&lt;&gt;"LIBSETS_DROP_MECHANIC_MONSTER_NAME",VLOOKUP(AO128,'LibSets constants'!$I$4:$L$1002,3,FALSE),""),"")</f>
        <v/>
      </c>
      <c r="AQ128" s="43" t="str">
        <f>IF(AO128&lt;&gt;"",IF(AO128&lt;&gt;"LIBSETS_DROP_MECHANIC_MONSTER_NAME",VLOOKUP(AO128,'LibSets constants'!$I$4:$L$1002,4,FALSE),""),"")</f>
        <v/>
      </c>
      <c r="AR128" s="3" t="str">
        <f>IF(G128&lt;&gt;"LIBSETS_SETTYPE_BATTLEGROUND",IF(G128&lt;&gt;"LIBSETS_SETTYPE_SPECIAL",IF(AS128&lt;&gt;"",VLOOKUP(AS128,'ESO zone constants'!$D$3:$H$4953,5,FALSE),""),""),"")</f>
        <v/>
      </c>
      <c r="AT128" s="44"/>
      <c r="AU128" s="43" t="str">
        <f>IF(AT128&lt;&gt;"",IF(AT128&lt;&gt;"LIBSETS_DROP_MECHANIC_MONSTER_NAME",VLOOKUP(AT128,'LibSets constants'!$I$4:$L$1002,3,FALSE),""),"")</f>
        <v/>
      </c>
      <c r="AV128" s="43" t="str">
        <f>IF(AT128&lt;&gt;"",IF(AT128&lt;&gt;"LIBSETS_DROP_MECHANIC_MONSTER_NAME",VLOOKUP(AT128,'LibSets constants'!$I$4:$L$1002,4,FALSE),""),"")</f>
        <v/>
      </c>
      <c r="AW128" s="21" t="str">
        <f t="shared" si="7"/>
        <v>[147] = {wayshrines={-1,-1,-1,}, dlcId=DLC_BASE_GAME</v>
      </c>
      <c r="AX128" s="21" t="str">
        <f t="shared" si="8"/>
        <v>, zoneIds={888}, veteran=false</v>
      </c>
      <c r="AY128" s="21" t="str">
        <f t="shared" si="9"/>
        <v>, setType=LIBSETS_SETTYPE_OVERLAND</v>
      </c>
      <c r="AZ128" s="21" t="str">
        <f t="shared" si="10"/>
        <v>, dropMechanic={LIBSETS_DROP_MECHANIC_OVERLAND_BOSS_DELVE,LIBSETS_DROP_MECHANIC_OVERLAND_WORLDBOSS,LIBSETS_DROP_MECHANIC_OVERLAND_BOSS_PUBLIC_DUNGEON,LIBSETS_DROP_MECHANIC_OVERLAND_CHEST}},</v>
      </c>
      <c r="BA128" s="21" t="str">
        <f t="shared" si="11"/>
        <v xml:space="preserve"> --Way of Martial Knowledge / Weg der Kampfkunst   [Craglorn]</v>
      </c>
    </row>
    <row r="129" spans="1:53" x14ac:dyDescent="0.25">
      <c r="A129" s="5">
        <v>148</v>
      </c>
      <c r="B129" t="s">
        <v>982</v>
      </c>
      <c r="C129" t="s">
        <v>983</v>
      </c>
      <c r="D129" s="3">
        <f t="shared" si="6"/>
        <v>148</v>
      </c>
      <c r="G129" s="8" t="s">
        <v>1592</v>
      </c>
      <c r="I129" t="s">
        <v>97</v>
      </c>
      <c r="J129" t="s">
        <v>97</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constants'!$B$4:$C$1002,2,FALSE),"")</f>
        <v>Included in base game</v>
      </c>
      <c r="V129" s="43" t="str">
        <f>IF(U129&lt;&gt;"",IF(U129&lt;&gt;"LIBSETS_DROP_MECHANIC_MONSTER_NAME",VLOOKUP(U129,'LibSets constants'!$I$4:$L$1002,3,FALSE),""),"")</f>
        <v/>
      </c>
      <c r="W129" s="43" t="str">
        <f>IF(U129&lt;&gt;"",IF(U129&lt;&gt;"LIBSETS_DROP_MECHANIC_MONSTER_NAME",VLOOKUP(U129,'LibSets constants'!$I$4:$L$1002,4,FALSE),""),"")</f>
        <v/>
      </c>
      <c r="X129" s="3">
        <f>IF(G129&lt;&gt;"LIBSETS_SETTYPE_BATTLEGROUND",IF(G129&lt;&gt;"LIBSETS_SETTYPE_SPECIAL",IF(Y129&lt;&gt;"",VLOOKUP(Y129,'ESO zone constants'!$D$3:$H$4953,5,FALSE),""),""),"")</f>
        <v>888</v>
      </c>
      <c r="Y129" t="str">
        <f>IF(AND(O129&lt;&gt;"",NOT(ISERROR(O129))),"",IF(AND(L129&lt;&gt;"",L129&gt;0,NOT(ISERROR(L129))),VLOOKUP(L129,'ESO dumped WayshrineInfo'!$K$3:$N$9999,4,FALSE),""))</f>
        <v>Craglorn</v>
      </c>
      <c r="Z129" s="44"/>
      <c r="AA129" s="43" t="str">
        <f>IF(Z129&lt;&gt;"",IF(Z129&lt;&gt;"LIBSETS_DROP_MECHANIC_MONSTER_NAME",VLOOKUP(Z129,'LibSets constants'!$I$4:$L$1002,3,FALSE),""),"")</f>
        <v/>
      </c>
      <c r="AB129" s="43" t="str">
        <f>IF(Z129&lt;&gt;"",IF(Z129&lt;&gt;"LIBSETS_DROP_MECHANIC_MONSTER_NAME",VLOOKUP(Z129,'LibSets constants'!$I$4:$L$1002,4,FALSE),""),"")</f>
        <v/>
      </c>
      <c r="AC129" s="3">
        <f>IF(G129&lt;&gt;"LIBSETS_SETTYPE_BATTLEGROUND",IF(G129&lt;&gt;"LIBSETS_SETTYPE_SPECIAL",IF(AD129&lt;&gt;"",VLOOKUP(AD129,'ESO zone constants'!$D$3:$H$4953,5,FALSE),""),""),"")</f>
        <v>888</v>
      </c>
      <c r="AD129" t="str">
        <f>IF(AND(O129&lt;&gt;"",NOT(ISERROR(O129))),"",IF(AND(M129&lt;&gt;"",M129&gt;0,NOT(ISERROR(M129))),VLOOKUP(M129,'ESO dumped WayshrineInfo'!$K$3:$N$9999,4,FALSE),""))</f>
        <v>Craglorn</v>
      </c>
      <c r="AE129" s="44"/>
      <c r="AF129" s="43" t="str">
        <f>IF(AE129&lt;&gt;"",IF(AE129&lt;&gt;"LIBSETS_DROP_MECHANIC_MONSTER_NAME",VLOOKUP(AE129,'LibSets constants'!$I$4:$L$1002,3,FALSE),""),"")</f>
        <v/>
      </c>
      <c r="AG129" s="43" t="str">
        <f>IF(AE129&lt;&gt;"",IF(AE129&lt;&gt;"LIBSETS_DROP_MECHANIC_MONSTER_NAME",VLOOKUP(AE129,'LibSets constants'!$I$4:$L$1002,4,FALSE),""),"")</f>
        <v/>
      </c>
      <c r="AH129" s="3" t="str">
        <f>IF(G129&lt;&gt;"LIBSETS_SETTYPE_BATTLEGROUND",IF(G129&lt;&gt;"LIBSETS_SETTYPE_SPECIAL",IF(AI129&lt;&gt;"",VLOOKUP(AI129,'ESO zone constants'!$D$3:$H$4953,5,FALSE),""),""),"")</f>
        <v/>
      </c>
      <c r="AJ129" s="44"/>
      <c r="AK129" s="43" t="str">
        <f>IF(AJ129&lt;&gt;"",IF(AJ129&lt;&gt;"LIBSETS_DROP_MECHANIC_MONSTER_NAME",VLOOKUP(AJ129,'LibSets constants'!$I$4:$L$1002,3,FALSE),""),"")</f>
        <v/>
      </c>
      <c r="AL129" s="43" t="str">
        <f>IF(AJ129&lt;&gt;"",IF(AJ129&lt;&gt;"LIBSETS_DROP_MECHANIC_MONSTER_NAME",VLOOKUP(AJ129,'LibSets constants'!$I$4:$L$1002,4,FALSE),""),"")</f>
        <v/>
      </c>
      <c r="AM129" s="3" t="str">
        <f>IF(G129&lt;&gt;"LIBSETS_SETTYPE_BATTLEGROUND",IF(G129&lt;&gt;"LIBSETS_SETTYPE_SPECIAL",IF(AN129&lt;&gt;"",VLOOKUP(AN129,'ESO zone constants'!$D$3:$H$4953,5,FALSE),""),""),"")</f>
        <v/>
      </c>
      <c r="AO129" s="44"/>
      <c r="AP129" s="43" t="str">
        <f>IF(AO129&lt;&gt;"",IF(AO129&lt;&gt;"LIBSETS_DROP_MECHANIC_MONSTER_NAME",VLOOKUP(AO129,'LibSets constants'!$I$4:$L$1002,3,FALSE),""),"")</f>
        <v/>
      </c>
      <c r="AQ129" s="43" t="str">
        <f>IF(AO129&lt;&gt;"",IF(AO129&lt;&gt;"LIBSETS_DROP_MECHANIC_MONSTER_NAME",VLOOKUP(AO129,'LibSets constants'!$I$4:$L$1002,4,FALSE),""),"")</f>
        <v/>
      </c>
      <c r="AR129" s="3" t="str">
        <f>IF(G129&lt;&gt;"LIBSETS_SETTYPE_BATTLEGROUND",IF(G129&lt;&gt;"LIBSETS_SETTYPE_SPECIAL",IF(AS129&lt;&gt;"",VLOOKUP(AS129,'ESO zone constants'!$D$3:$H$4953,5,FALSE),""),""),"")</f>
        <v/>
      </c>
      <c r="AT129" s="44"/>
      <c r="AU129" s="43" t="str">
        <f>IF(AT129&lt;&gt;"",IF(AT129&lt;&gt;"LIBSETS_DROP_MECHANIC_MONSTER_NAME",VLOOKUP(AT129,'LibSets constants'!$I$4:$L$1002,3,FALSE),""),"")</f>
        <v/>
      </c>
      <c r="AV129" s="43" t="str">
        <f>IF(AT129&lt;&gt;"",IF(AT129&lt;&gt;"LIBSETS_DROP_MECHANIC_MONSTER_NAME",VLOOKUP(AT129,'LibSets constants'!$I$4:$L$1002,4,FALSE),""),"")</f>
        <v/>
      </c>
      <c r="AW129" s="21" t="str">
        <f t="shared" si="7"/>
        <v>[148] = {wayshrines={217,217,217,}, traitsNeeded=8, dlcId=DLC_BASE_GAME</v>
      </c>
      <c r="AX129" s="21" t="str">
        <f t="shared" si="8"/>
        <v>, zoneIds={888,888,888}, veteran=false</v>
      </c>
      <c r="AY129" s="21" t="str">
        <f t="shared" si="9"/>
        <v>, setType=LIBSETS_SETTYPE_CRAFTED</v>
      </c>
      <c r="AZ129" s="21" t="str">
        <f t="shared" si="10"/>
        <v>},</v>
      </c>
      <c r="BA129" s="21" t="str">
        <f t="shared" si="11"/>
        <v xml:space="preserve"> --Way of the Arena / Weg der Arena   [Craglorn, Craglorn, Craglorn]</v>
      </c>
    </row>
    <row r="130" spans="1:53" x14ac:dyDescent="0.25">
      <c r="A130" s="12">
        <v>155</v>
      </c>
      <c r="B130" t="s">
        <v>984</v>
      </c>
      <c r="C130" t="s">
        <v>985</v>
      </c>
      <c r="D130" s="3">
        <f t="shared" si="6"/>
        <v>155</v>
      </c>
      <c r="G130" s="8" t="s">
        <v>1595</v>
      </c>
      <c r="I130" t="s">
        <v>97</v>
      </c>
      <c r="J130" t="s">
        <v>97</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constants'!$B$4:$C$1002,2,FALSE),"")</f>
        <v>Included in base game</v>
      </c>
      <c r="V130" s="43" t="str">
        <f>IF(U130&lt;&gt;"",IF(U130&lt;&gt;"LIBSETS_DROP_MECHANIC_MONSTER_NAME",VLOOKUP(U130,'LibSets constants'!$I$4:$L$1002,3,FALSE),""),"")</f>
        <v/>
      </c>
      <c r="W130" s="43" t="str">
        <f>IF(U130&lt;&gt;"",IF(U130&lt;&gt;"LIBSETS_DROP_MECHANIC_MONSTER_NAME",VLOOKUP(U130,'LibSets constants'!$I$4:$L$1002,4,FALSE),""),"")</f>
        <v/>
      </c>
      <c r="X130" s="3" t="str">
        <f>IF(G130&lt;&gt;"LIBSETS_SETTYPE_BATTLEGROUND",IF(G130&lt;&gt;"LIBSETS_SETTYPE_SPECIAL",IF(Y130&lt;&gt;"",VLOOKUP(Y130,'ESO zone constants'!$D$3:$H$4953,5,FALSE),""),""),"")</f>
        <v/>
      </c>
      <c r="Y130" t="str">
        <f>IF(AND(O130&lt;&gt;"",NOT(ISERROR(O130))),"",IF(AND(L130&lt;&gt;"",L130&gt;0,NOT(ISERROR(L130))),VLOOKUP(L130,'ESO dumped WayshrineInfo'!$K$3:$N$9999,4,FALSE),""))</f>
        <v/>
      </c>
      <c r="Z130" s="44"/>
      <c r="AA130" s="43" t="str">
        <f>IF(Z130&lt;&gt;"",IF(Z130&lt;&gt;"LIBSETS_DROP_MECHANIC_MONSTER_NAME",VLOOKUP(Z130,'LibSets constants'!$I$4:$L$1002,3,FALSE),""),"")</f>
        <v/>
      </c>
      <c r="AB130" s="43" t="str">
        <f>IF(Z130&lt;&gt;"",IF(Z130&lt;&gt;"LIBSETS_DROP_MECHANIC_MONSTER_NAME",VLOOKUP(Z130,'LibSets constants'!$I$4:$L$1002,4,FALSE),""),"")</f>
        <v/>
      </c>
      <c r="AC130" s="3" t="str">
        <f>IF(G130&lt;&gt;"LIBSETS_SETTYPE_BATTLEGROUND",IF(G130&lt;&gt;"LIBSETS_SETTYPE_SPECIAL",IF(AD130&lt;&gt;"",VLOOKUP(AD130,'ESO zone constants'!$D$3:$H$4953,5,FALSE),""),""),"")</f>
        <v/>
      </c>
      <c r="AD130" t="str">
        <f>IF(AND(O130&lt;&gt;"",NOT(ISERROR(O130))),"",IF(AND(M130&lt;&gt;"",M130&gt;0,NOT(ISERROR(M130))),VLOOKUP(M130,'ESO dumped WayshrineInfo'!$K$3:$N$9999,4,FALSE),""))</f>
        <v/>
      </c>
      <c r="AE130" s="44"/>
      <c r="AF130" s="43" t="str">
        <f>IF(AE130&lt;&gt;"",IF(AE130&lt;&gt;"LIBSETS_DROP_MECHANIC_MONSTER_NAME",VLOOKUP(AE130,'LibSets constants'!$I$4:$L$1002,3,FALSE),""),"")</f>
        <v/>
      </c>
      <c r="AG130" s="43" t="str">
        <f>IF(AE130&lt;&gt;"",IF(AE130&lt;&gt;"LIBSETS_DROP_MECHANIC_MONSTER_NAME",VLOOKUP(AE130,'LibSets constants'!$I$4:$L$1002,4,FALSE),""),"")</f>
        <v/>
      </c>
      <c r="AH130" s="3" t="str">
        <f>IF(G130&lt;&gt;"LIBSETS_SETTYPE_BATTLEGROUND",IF(G130&lt;&gt;"LIBSETS_SETTYPE_SPECIAL",IF(AI130&lt;&gt;"",VLOOKUP(AI130,'ESO zone constants'!$D$3:$H$4953,5,FALSE),""),""),"")</f>
        <v/>
      </c>
      <c r="AJ130" s="44"/>
      <c r="AK130" s="43" t="str">
        <f>IF(AJ130&lt;&gt;"",IF(AJ130&lt;&gt;"LIBSETS_DROP_MECHANIC_MONSTER_NAME",VLOOKUP(AJ130,'LibSets constants'!$I$4:$L$1002,3,FALSE),""),"")</f>
        <v/>
      </c>
      <c r="AL130" s="43" t="str">
        <f>IF(AJ130&lt;&gt;"",IF(AJ130&lt;&gt;"LIBSETS_DROP_MECHANIC_MONSTER_NAME",VLOOKUP(AJ130,'LibSets constants'!$I$4:$L$1002,4,FALSE),""),"")</f>
        <v/>
      </c>
      <c r="AM130" s="3" t="str">
        <f>IF(G130&lt;&gt;"LIBSETS_SETTYPE_BATTLEGROUND",IF(G130&lt;&gt;"LIBSETS_SETTYPE_SPECIAL",IF(AN130&lt;&gt;"",VLOOKUP(AN130,'ESO zone constants'!$D$3:$H$4953,5,FALSE),""),""),"")</f>
        <v/>
      </c>
      <c r="AO130" s="44"/>
      <c r="AP130" s="43" t="str">
        <f>IF(AO130&lt;&gt;"",IF(AO130&lt;&gt;"LIBSETS_DROP_MECHANIC_MONSTER_NAME",VLOOKUP(AO130,'LibSets constants'!$I$4:$L$1002,3,FALSE),""),"")</f>
        <v/>
      </c>
      <c r="AQ130" s="43" t="str">
        <f>IF(AO130&lt;&gt;"",IF(AO130&lt;&gt;"LIBSETS_DROP_MECHANIC_MONSTER_NAME",VLOOKUP(AO130,'LibSets constants'!$I$4:$L$1002,4,FALSE),""),"")</f>
        <v/>
      </c>
      <c r="AR130" s="3" t="str">
        <f>IF(G130&lt;&gt;"LIBSETS_SETTYPE_BATTLEGROUND",IF(G130&lt;&gt;"LIBSETS_SETTYPE_SPECIAL",IF(AS130&lt;&gt;"",VLOOKUP(AS130,'ESO zone constants'!$D$3:$H$4953,5,FALSE),""),""),"")</f>
        <v/>
      </c>
      <c r="AT130" s="44"/>
      <c r="AU130" s="43" t="str">
        <f>IF(AT130&lt;&gt;"",IF(AT130&lt;&gt;"LIBSETS_DROP_MECHANIC_MONSTER_NAME",VLOOKUP(AT130,'LibSets constants'!$I$4:$L$1002,3,FALSE),""),"")</f>
        <v/>
      </c>
      <c r="AV130" s="43" t="str">
        <f>IF(AT130&lt;&gt;"",IF(AT130&lt;&gt;"LIBSETS_DROP_MECHANIC_MONSTER_NAME",VLOOKUP(AT130,'LibSets constants'!$I$4:$L$1002,4,FALSE),""),"")</f>
        <v/>
      </c>
      <c r="AW130" s="21" t="str">
        <f t="shared" si="7"/>
        <v>[155] = {wayshrines={191,191,191,}, dlcId=DLC_BASE_GAME</v>
      </c>
      <c r="AX130" s="21" t="str">
        <f t="shared" si="8"/>
        <v>, zoneIds={126}, veteran=false</v>
      </c>
      <c r="AY130" s="21" t="str">
        <f t="shared" si="9"/>
        <v>, setType=LIBSETS_SETTYPE_DUNGEON</v>
      </c>
      <c r="AZ130" s="21" t="str">
        <f t="shared" si="10"/>
        <v>},</v>
      </c>
      <c r="BA130" s="21" t="str">
        <f t="shared" si="11"/>
        <v xml:space="preserve"> --Undaunted Bastion / Unerschrockenen-Bastion   [Elden Hollow I]</v>
      </c>
    </row>
    <row r="131" spans="1:53" x14ac:dyDescent="0.25">
      <c r="A131" s="12">
        <v>156</v>
      </c>
      <c r="B131" t="s">
        <v>986</v>
      </c>
      <c r="C131" t="s">
        <v>987</v>
      </c>
      <c r="D131" s="3">
        <f t="shared" ref="D131:D194" si="12">A131</f>
        <v>156</v>
      </c>
      <c r="G131" s="8" t="s">
        <v>1595</v>
      </c>
      <c r="I131" t="s">
        <v>97</v>
      </c>
      <c r="J131" t="s">
        <v>97</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constants'!$B$4:$C$1002,2,FALSE),"")</f>
        <v>Included in base game</v>
      </c>
      <c r="V131" s="43" t="str">
        <f>IF(U131&lt;&gt;"",IF(U131&lt;&gt;"LIBSETS_DROP_MECHANIC_MONSTER_NAME",VLOOKUP(U131,'LibSets constants'!$I$4:$L$1002,3,FALSE),""),"")</f>
        <v/>
      </c>
      <c r="W131" s="43" t="str">
        <f>IF(U131&lt;&gt;"",IF(U131&lt;&gt;"LIBSETS_DROP_MECHANIC_MONSTER_NAME",VLOOKUP(U131,'LibSets constants'!$I$4:$L$1002,4,FALSE),""),"")</f>
        <v/>
      </c>
      <c r="X131" s="3" t="str">
        <f>IF(G131&lt;&gt;"LIBSETS_SETTYPE_BATTLEGROUND",IF(G131&lt;&gt;"LIBSETS_SETTYPE_SPECIAL",IF(Y131&lt;&gt;"",VLOOKUP(Y131,'ESO zone constants'!$D$3:$H$4953,5,FALSE),""),""),"")</f>
        <v/>
      </c>
      <c r="Y131" t="str">
        <f>IF(AND(O131&lt;&gt;"",NOT(ISERROR(O131))),"",IF(AND(L131&lt;&gt;"",L131&gt;0,NOT(ISERROR(L131))),VLOOKUP(L131,'ESO dumped WayshrineInfo'!$K$3:$N$9999,4,FALSE),""))</f>
        <v/>
      </c>
      <c r="Z131" s="44"/>
      <c r="AA131" s="43" t="str">
        <f>IF(Z131&lt;&gt;"",IF(Z131&lt;&gt;"LIBSETS_DROP_MECHANIC_MONSTER_NAME",VLOOKUP(Z131,'LibSets constants'!$I$4:$L$1002,3,FALSE),""),"")</f>
        <v/>
      </c>
      <c r="AB131" s="43" t="str">
        <f>IF(Z131&lt;&gt;"",IF(Z131&lt;&gt;"LIBSETS_DROP_MECHANIC_MONSTER_NAME",VLOOKUP(Z131,'LibSets constants'!$I$4:$L$1002,4,FALSE),""),"")</f>
        <v/>
      </c>
      <c r="AC131" s="3" t="str">
        <f>IF(G131&lt;&gt;"LIBSETS_SETTYPE_BATTLEGROUND",IF(G131&lt;&gt;"LIBSETS_SETTYPE_SPECIAL",IF(AD131&lt;&gt;"",VLOOKUP(AD131,'ESO zone constants'!$D$3:$H$4953,5,FALSE),""),""),"")</f>
        <v/>
      </c>
      <c r="AD131" t="str">
        <f>IF(AND(O131&lt;&gt;"",NOT(ISERROR(O131))),"",IF(AND(M131&lt;&gt;"",M131&gt;0,NOT(ISERROR(M131))),VLOOKUP(M131,'ESO dumped WayshrineInfo'!$K$3:$N$9999,4,FALSE),""))</f>
        <v/>
      </c>
      <c r="AE131" s="44"/>
      <c r="AF131" s="43" t="str">
        <f>IF(AE131&lt;&gt;"",IF(AE131&lt;&gt;"LIBSETS_DROP_MECHANIC_MONSTER_NAME",VLOOKUP(AE131,'LibSets constants'!$I$4:$L$1002,3,FALSE),""),"")</f>
        <v/>
      </c>
      <c r="AG131" s="43" t="str">
        <f>IF(AE131&lt;&gt;"",IF(AE131&lt;&gt;"LIBSETS_DROP_MECHANIC_MONSTER_NAME",VLOOKUP(AE131,'LibSets constants'!$I$4:$L$1002,4,FALSE),""),"")</f>
        <v/>
      </c>
      <c r="AH131" s="3" t="str">
        <f>IF(G131&lt;&gt;"LIBSETS_SETTYPE_BATTLEGROUND",IF(G131&lt;&gt;"LIBSETS_SETTYPE_SPECIAL",IF(AI131&lt;&gt;"",VLOOKUP(AI131,'ESO zone constants'!$D$3:$H$4953,5,FALSE),""),""),"")</f>
        <v/>
      </c>
      <c r="AJ131" s="44"/>
      <c r="AK131" s="43" t="str">
        <f>IF(AJ131&lt;&gt;"",IF(AJ131&lt;&gt;"LIBSETS_DROP_MECHANIC_MONSTER_NAME",VLOOKUP(AJ131,'LibSets constants'!$I$4:$L$1002,3,FALSE),""),"")</f>
        <v/>
      </c>
      <c r="AL131" s="43" t="str">
        <f>IF(AJ131&lt;&gt;"",IF(AJ131&lt;&gt;"LIBSETS_DROP_MECHANIC_MONSTER_NAME",VLOOKUP(AJ131,'LibSets constants'!$I$4:$L$1002,4,FALSE),""),"")</f>
        <v/>
      </c>
      <c r="AM131" s="3" t="str">
        <f>IF(G131&lt;&gt;"LIBSETS_SETTYPE_BATTLEGROUND",IF(G131&lt;&gt;"LIBSETS_SETTYPE_SPECIAL",IF(AN131&lt;&gt;"",VLOOKUP(AN131,'ESO zone constants'!$D$3:$H$4953,5,FALSE),""),""),"")</f>
        <v/>
      </c>
      <c r="AO131" s="44"/>
      <c r="AP131" s="43" t="str">
        <f>IF(AO131&lt;&gt;"",IF(AO131&lt;&gt;"LIBSETS_DROP_MECHANIC_MONSTER_NAME",VLOOKUP(AO131,'LibSets constants'!$I$4:$L$1002,3,FALSE),""),"")</f>
        <v/>
      </c>
      <c r="AQ131" s="43" t="str">
        <f>IF(AO131&lt;&gt;"",IF(AO131&lt;&gt;"LIBSETS_DROP_MECHANIC_MONSTER_NAME",VLOOKUP(AO131,'LibSets constants'!$I$4:$L$1002,4,FALSE),""),"")</f>
        <v/>
      </c>
      <c r="AR131" s="3" t="str">
        <f>IF(G131&lt;&gt;"LIBSETS_SETTYPE_BATTLEGROUND",IF(G131&lt;&gt;"LIBSETS_SETTYPE_SPECIAL",IF(AS131&lt;&gt;"",VLOOKUP(AS131,'ESO zone constants'!$D$3:$H$4953,5,FALSE),""),""),"")</f>
        <v/>
      </c>
      <c r="AT131" s="44"/>
      <c r="AU131" s="43" t="str">
        <f>IF(AT131&lt;&gt;"",IF(AT131&lt;&gt;"LIBSETS_DROP_MECHANIC_MONSTER_NAME",VLOOKUP(AT131,'LibSets constants'!$I$4:$L$1002,3,FALSE),""),"")</f>
        <v/>
      </c>
      <c r="AV131" s="43" t="str">
        <f>IF(AT131&lt;&gt;"",IF(AT131&lt;&gt;"LIBSETS_DROP_MECHANIC_MONSTER_NAME",VLOOKUP(AT131,'LibSets constants'!$I$4:$L$1002,4,FALSE),""),"")</f>
        <v/>
      </c>
      <c r="AW131" s="21" t="str">
        <f t="shared" si="7"/>
        <v>[156] = {wayshrines={192,192,192,}, dlcId=DLC_BASE_GAME</v>
      </c>
      <c r="AX131" s="21" t="str">
        <f t="shared" si="8"/>
        <v>, zoneIds={148}, veteran=false</v>
      </c>
      <c r="AY131" s="21" t="str">
        <f t="shared" si="9"/>
        <v>, setType=LIBSETS_SETTYPE_DUNGEON</v>
      </c>
      <c r="AZ131" s="21" t="str">
        <f t="shared" si="10"/>
        <v>},</v>
      </c>
      <c r="BA131" s="21" t="str">
        <f t="shared" si="11"/>
        <v xml:space="preserve"> --Undaunted Infiltrator / Unerschrockener Infiltrator   [Arx Corinium]</v>
      </c>
    </row>
    <row r="132" spans="1:53" x14ac:dyDescent="0.25">
      <c r="A132" s="12">
        <v>157</v>
      </c>
      <c r="B132" t="s">
        <v>988</v>
      </c>
      <c r="C132" t="s">
        <v>989</v>
      </c>
      <c r="D132" s="3">
        <f t="shared" si="12"/>
        <v>157</v>
      </c>
      <c r="E132" s="42"/>
      <c r="G132" s="8" t="s">
        <v>1595</v>
      </c>
      <c r="I132" t="s">
        <v>97</v>
      </c>
      <c r="J132" t="s">
        <v>97</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constants'!$B$4:$C$1002,2,FALSE),"")</f>
        <v>Included in base game</v>
      </c>
      <c r="V132" s="43" t="str">
        <f>IF(U132&lt;&gt;"",IF(U132&lt;&gt;"LIBSETS_DROP_MECHANIC_MONSTER_NAME",VLOOKUP(U132,'LibSets constants'!$I$4:$L$1002,3,FALSE),""),"")</f>
        <v/>
      </c>
      <c r="W132" s="43" t="str">
        <f>IF(U132&lt;&gt;"",IF(U132&lt;&gt;"LIBSETS_DROP_MECHANIC_MONSTER_NAME",VLOOKUP(U132,'LibSets constants'!$I$4:$L$1002,4,FALSE),""),"")</f>
        <v/>
      </c>
      <c r="X132" s="3" t="str">
        <f>IF(G132&lt;&gt;"LIBSETS_SETTYPE_BATTLEGROUND",IF(G132&lt;&gt;"LIBSETS_SETTYPE_SPECIAL",IF(Y132&lt;&gt;"",VLOOKUP(Y132,'ESO zone constants'!$D$3:$H$4953,5,FALSE),""),""),"")</f>
        <v/>
      </c>
      <c r="Y132" t="str">
        <f>IF(AND(O132&lt;&gt;"",NOT(ISERROR(O132))),"",IF(AND(L132&lt;&gt;"",L132&gt;0,NOT(ISERROR(L132))),VLOOKUP(L132,'ESO dumped WayshrineInfo'!$K$3:$N$9999,4,FALSE),""))</f>
        <v/>
      </c>
      <c r="Z132" s="44"/>
      <c r="AA132" s="43" t="str">
        <f>IF(Z132&lt;&gt;"",IF(Z132&lt;&gt;"LIBSETS_DROP_MECHANIC_MONSTER_NAME",VLOOKUP(Z132,'LibSets constants'!$I$4:$L$1002,3,FALSE),""),"")</f>
        <v/>
      </c>
      <c r="AB132" s="43" t="str">
        <f>IF(Z132&lt;&gt;"",IF(Z132&lt;&gt;"LIBSETS_DROP_MECHANIC_MONSTER_NAME",VLOOKUP(Z132,'LibSets constants'!$I$4:$L$1002,4,FALSE),""),"")</f>
        <v/>
      </c>
      <c r="AC132" s="3" t="str">
        <f>IF(G132&lt;&gt;"LIBSETS_SETTYPE_BATTLEGROUND",IF(G132&lt;&gt;"LIBSETS_SETTYPE_SPECIAL",IF(AD132&lt;&gt;"",VLOOKUP(AD132,'ESO zone constants'!$D$3:$H$4953,5,FALSE),""),""),"")</f>
        <v/>
      </c>
      <c r="AD132" t="str">
        <f>IF(AND(O132&lt;&gt;"",NOT(ISERROR(O132))),"",IF(AND(M132&lt;&gt;"",M132&gt;0,NOT(ISERROR(M132))),VLOOKUP(M132,'ESO dumped WayshrineInfo'!$K$3:$N$9999,4,FALSE),""))</f>
        <v/>
      </c>
      <c r="AE132" s="44"/>
      <c r="AF132" s="43" t="str">
        <f>IF(AE132&lt;&gt;"",IF(AE132&lt;&gt;"LIBSETS_DROP_MECHANIC_MONSTER_NAME",VLOOKUP(AE132,'LibSets constants'!$I$4:$L$1002,3,FALSE),""),"")</f>
        <v/>
      </c>
      <c r="AG132" s="43" t="str">
        <f>IF(AE132&lt;&gt;"",IF(AE132&lt;&gt;"LIBSETS_DROP_MECHANIC_MONSTER_NAME",VLOOKUP(AE132,'LibSets constants'!$I$4:$L$1002,4,FALSE),""),"")</f>
        <v/>
      </c>
      <c r="AH132" s="3" t="str">
        <f>IF(G132&lt;&gt;"LIBSETS_SETTYPE_BATTLEGROUND",IF(G132&lt;&gt;"LIBSETS_SETTYPE_SPECIAL",IF(AI132&lt;&gt;"",VLOOKUP(AI132,'ESO zone constants'!$D$3:$H$4953,5,FALSE),""),""),"")</f>
        <v/>
      </c>
      <c r="AJ132" s="44"/>
      <c r="AK132" s="43" t="str">
        <f>IF(AJ132&lt;&gt;"",IF(AJ132&lt;&gt;"LIBSETS_DROP_MECHANIC_MONSTER_NAME",VLOOKUP(AJ132,'LibSets constants'!$I$4:$L$1002,3,FALSE),""),"")</f>
        <v/>
      </c>
      <c r="AL132" s="43" t="str">
        <f>IF(AJ132&lt;&gt;"",IF(AJ132&lt;&gt;"LIBSETS_DROP_MECHANIC_MONSTER_NAME",VLOOKUP(AJ132,'LibSets constants'!$I$4:$L$1002,4,FALSE),""),"")</f>
        <v/>
      </c>
      <c r="AM132" s="3" t="str">
        <f>IF(G132&lt;&gt;"LIBSETS_SETTYPE_BATTLEGROUND",IF(G132&lt;&gt;"LIBSETS_SETTYPE_SPECIAL",IF(AN132&lt;&gt;"",VLOOKUP(AN132,'ESO zone constants'!$D$3:$H$4953,5,FALSE),""),""),"")</f>
        <v/>
      </c>
      <c r="AO132" s="44"/>
      <c r="AP132" s="43" t="str">
        <f>IF(AO132&lt;&gt;"",IF(AO132&lt;&gt;"LIBSETS_DROP_MECHANIC_MONSTER_NAME",VLOOKUP(AO132,'LibSets constants'!$I$4:$L$1002,3,FALSE),""),"")</f>
        <v/>
      </c>
      <c r="AQ132" s="43" t="str">
        <f>IF(AO132&lt;&gt;"",IF(AO132&lt;&gt;"LIBSETS_DROP_MECHANIC_MONSTER_NAME",VLOOKUP(AO132,'LibSets constants'!$I$4:$L$1002,4,FALSE),""),"")</f>
        <v/>
      </c>
      <c r="AR132" s="3" t="str">
        <f>IF(G132&lt;&gt;"LIBSETS_SETTYPE_BATTLEGROUND",IF(G132&lt;&gt;"LIBSETS_SETTYPE_SPECIAL",IF(AS132&lt;&gt;"",VLOOKUP(AS132,'ESO zone constants'!$D$3:$H$4953,5,FALSE),""),""),"")</f>
        <v/>
      </c>
      <c r="AT132" s="44"/>
      <c r="AU132" s="43" t="str">
        <f>IF(AT132&lt;&gt;"",IF(AT132&lt;&gt;"LIBSETS_DROP_MECHANIC_MONSTER_NAME",VLOOKUP(AT132,'LibSets constants'!$I$4:$L$1002,3,FALSE),""),"")</f>
        <v/>
      </c>
      <c r="AV132" s="43" t="str">
        <f>IF(AT132&lt;&gt;"",IF(AT132&lt;&gt;"LIBSETS_DROP_MECHANIC_MONSTER_NAME",VLOOKUP(AT132,'LibSets constants'!$I$4:$L$1002,4,FALSE),""),"")</f>
        <v/>
      </c>
      <c r="AW132" s="21" t="str">
        <f t="shared" ref="AW132:AW195" si="13">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X132" s="21" t="str">
        <f t="shared" ref="AX132:AX195" si="14">IF(F132&lt;&gt;"Not in the game (anymore)",IF(A132&lt;&gt;"",IF(P132&lt;&gt;"",CONCATENATE(", zoneIds={",P132),"")&amp;IF(X132&lt;&gt;"",CONCATENATE(",",X132),"")&amp;IF(AC132&lt;&gt;"",CONCATENATE(",",AC132),"")&amp;IF(AH132&lt;&gt;"",CONCATENATE(",",AH132),"")&amp;IF(AM132&lt;&gt;"",CONCATENATE(",",AM132),"")&amp;IF(AR132&lt;&gt;"",CONCATENATE(",",AR132),"")&amp;IF(P132&lt;&gt;"",CONCATENATE("}",""),"")&amp;IF(OR(I132="true",I132="false",I132&lt;&gt;""), CONCATENATE(", veteran=", I132), ""),""),"")</f>
        <v>, zoneIds={38}, veteran=false</v>
      </c>
      <c r="AY132" s="21" t="str">
        <f t="shared" ref="AY132:AY195" si="15">IF(F132&lt;&gt;"Not in the game (anymore)",IF(A132&lt;&gt;"",", setType="&amp;G132,"")&amp;IF(J132="true",", multiTrialSet=true",""),"")</f>
        <v>, setType=LIBSETS_SETTYPE_DUNGEON</v>
      </c>
      <c r="AZ132" s="21" t="str">
        <f t="shared" ref="AZ132:AZ195" si="16">IF(F132&lt;&gt;"Not in the game (anymore)",IF(U132&lt;&gt;"",", dropMechanic={"&amp;U132&amp;IF(Z132&lt;&gt;"",","&amp;Z132,"")&amp;IF(AE132&lt;&gt;"",","&amp;AE132,"")&amp;IF(AJ132&lt;&gt;"",","&amp;AJ132,"")&amp;IF(AO132&lt;&gt;"",","&amp;AO132,"")&amp;IF(AT132&lt;&gt;"",","&amp;AT132,"")&amp;"}"&amp;IF(U132="LIBSETS_DROP_MECHANIC_MONSTER_NAME",", dropMechanicNames={" &amp; IF(V132&lt;&gt;"","['en']='"&amp;V132&amp;"'","") &amp; IF(W132&lt;&gt;"",", ['de']='" &amp; W132&amp;"'","") &amp; "}",""),"")&amp;"},","")</f>
        <v>},</v>
      </c>
      <c r="BA132" s="21" t="str">
        <f t="shared" ref="BA132:BA195" si="17">IF(F132&lt;&gt;"Not in the game (anymore)",IF(C132&lt;&gt;"",CONCATENATE(" --",C132," / ",B132,"   [",IF(Q132&lt;&gt;"",Q132,""),IF(Y132&lt;&gt;"",", "&amp;Y132,""),IF(AD132&lt;&gt;"",", "&amp;AD132,""),IF(AI132&lt;&gt;"",", "&amp;AI132,""),IF(AN132&lt;&gt;"",", "&amp;AN132,""),IF(AS132&lt;&gt;"",", "&amp;AS132,""),"]")),"")</f>
        <v xml:space="preserve"> --Undaunted Unweaver / Unerschrockener Entflechter   [Blackheart Haven]</v>
      </c>
    </row>
    <row r="133" spans="1:53" x14ac:dyDescent="0.25">
      <c r="A133" s="12">
        <v>158</v>
      </c>
      <c r="B133" t="s">
        <v>990</v>
      </c>
      <c r="C133" t="s">
        <v>991</v>
      </c>
      <c r="D133" s="3">
        <f t="shared" si="12"/>
        <v>158</v>
      </c>
      <c r="G133" s="8" t="s">
        <v>1595</v>
      </c>
      <c r="I133" t="s">
        <v>97</v>
      </c>
      <c r="J133" t="s">
        <v>97</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constants'!$B$4:$C$1002,2,FALSE),"")</f>
        <v>Included in base game</v>
      </c>
      <c r="V133" s="43" t="str">
        <f>IF(U133&lt;&gt;"",IF(U133&lt;&gt;"LIBSETS_DROP_MECHANIC_MONSTER_NAME",VLOOKUP(U133,'LibSets constants'!$I$4:$L$1002,3,FALSE),""),"")</f>
        <v/>
      </c>
      <c r="W133" s="3" t="str">
        <f>IF(U133&lt;&gt;"",IF(U133&lt;&gt;"LIBSETS_DROP_MECHANIC_MONSTER_NAME",VLOOKUP(U133,'LibSets constants'!$I$4:$L$1002,4,FALSE),""),"")</f>
        <v/>
      </c>
      <c r="X133" s="3" t="str">
        <f>IF(G133&lt;&gt;"LIBSETS_SETTYPE_BATTLEGROUND",IF(G133&lt;&gt;"LIBSETS_SETTYPE_SPECIAL",IF(Y133&lt;&gt;"",VLOOKUP(Y133,'ESO zone constants'!$D$3:$H$4953,5,FALSE),""),""),"")</f>
        <v/>
      </c>
      <c r="Y133" t="str">
        <f>IF(AND(O133&lt;&gt;"",NOT(ISERROR(O133))),"",IF(AND(L133&lt;&gt;"",L133&gt;0,NOT(ISERROR(L133))),VLOOKUP(L133,'ESO dumped WayshrineInfo'!$K$3:$N$9999,4,FALSE),""))</f>
        <v/>
      </c>
      <c r="Z133" s="44"/>
      <c r="AA133" s="43" t="str">
        <f>IF(Z133&lt;&gt;"",IF(Z133&lt;&gt;"LIBSETS_DROP_MECHANIC_MONSTER_NAME",VLOOKUP(Z133,'LibSets constants'!$I$4:$L$1002,3,FALSE),""),"")</f>
        <v/>
      </c>
      <c r="AB133" s="43" t="str">
        <f>IF(Z133&lt;&gt;"",IF(Z133&lt;&gt;"LIBSETS_DROP_MECHANIC_MONSTER_NAME",VLOOKUP(Z133,'LibSets constants'!$I$4:$L$1002,4,FALSE),""),"")</f>
        <v/>
      </c>
      <c r="AC133" s="3" t="str">
        <f>IF(G133&lt;&gt;"LIBSETS_SETTYPE_BATTLEGROUND",IF(G133&lt;&gt;"LIBSETS_SETTYPE_SPECIAL",IF(AD133&lt;&gt;"",VLOOKUP(AD133,'ESO zone constants'!$D$3:$H$4953,5,FALSE),""),""),"")</f>
        <v/>
      </c>
      <c r="AD133" t="str">
        <f>IF(AND(O133&lt;&gt;"",NOT(ISERROR(O133))),"",IF(AND(M133&lt;&gt;"",M133&gt;0,NOT(ISERROR(M133))),VLOOKUP(M133,'ESO dumped WayshrineInfo'!$K$3:$N$9999,4,FALSE),""))</f>
        <v/>
      </c>
      <c r="AE133" s="44"/>
      <c r="AF133" s="43" t="str">
        <f>IF(AE133&lt;&gt;"",IF(AE133&lt;&gt;"LIBSETS_DROP_MECHANIC_MONSTER_NAME",VLOOKUP(AE133,'LibSets constants'!$I$4:$L$1002,3,FALSE),""),"")</f>
        <v/>
      </c>
      <c r="AG133" s="43" t="str">
        <f>IF(AE133&lt;&gt;"",IF(AE133&lt;&gt;"LIBSETS_DROP_MECHANIC_MONSTER_NAME",VLOOKUP(AE133,'LibSets constants'!$I$4:$L$1002,4,FALSE),""),"")</f>
        <v/>
      </c>
      <c r="AH133" s="3" t="str">
        <f>IF(G133&lt;&gt;"LIBSETS_SETTYPE_BATTLEGROUND",IF(G133&lt;&gt;"LIBSETS_SETTYPE_SPECIAL",IF(AI133&lt;&gt;"",VLOOKUP(AI133,'ESO zone constants'!$D$3:$H$4953,5,FALSE),""),""),"")</f>
        <v/>
      </c>
      <c r="AJ133" s="44"/>
      <c r="AK133" s="43" t="str">
        <f>IF(AJ133&lt;&gt;"",IF(AJ133&lt;&gt;"LIBSETS_DROP_MECHANIC_MONSTER_NAME",VLOOKUP(AJ133,'LibSets constants'!$I$4:$L$1002,3,FALSE),""),"")</f>
        <v/>
      </c>
      <c r="AL133" s="43" t="str">
        <f>IF(AJ133&lt;&gt;"",IF(AJ133&lt;&gt;"LIBSETS_DROP_MECHANIC_MONSTER_NAME",VLOOKUP(AJ133,'LibSets constants'!$I$4:$L$1002,4,FALSE),""),"")</f>
        <v/>
      </c>
      <c r="AM133" s="3" t="str">
        <f>IF(G133&lt;&gt;"LIBSETS_SETTYPE_BATTLEGROUND",IF(G133&lt;&gt;"LIBSETS_SETTYPE_SPECIAL",IF(AN133&lt;&gt;"",VLOOKUP(AN133,'ESO zone constants'!$D$3:$H$4953,5,FALSE),""),""),"")</f>
        <v/>
      </c>
      <c r="AO133" s="44"/>
      <c r="AP133" s="43" t="str">
        <f>IF(AO133&lt;&gt;"",IF(AO133&lt;&gt;"LIBSETS_DROP_MECHANIC_MONSTER_NAME",VLOOKUP(AO133,'LibSets constants'!$I$4:$L$1002,3,FALSE),""),"")</f>
        <v/>
      </c>
      <c r="AQ133" s="43" t="str">
        <f>IF(AO133&lt;&gt;"",IF(AO133&lt;&gt;"LIBSETS_DROP_MECHANIC_MONSTER_NAME",VLOOKUP(AO133,'LibSets constants'!$I$4:$L$1002,4,FALSE),""),"")</f>
        <v/>
      </c>
      <c r="AR133" s="3" t="str">
        <f>IF(G133&lt;&gt;"LIBSETS_SETTYPE_BATTLEGROUND",IF(G133&lt;&gt;"LIBSETS_SETTYPE_SPECIAL",IF(AS133&lt;&gt;"",VLOOKUP(AS133,'ESO zone constants'!$D$3:$H$4953,5,FALSE),""),""),"")</f>
        <v/>
      </c>
      <c r="AT133" s="44"/>
      <c r="AU133" s="43" t="str">
        <f>IF(AT133&lt;&gt;"",IF(AT133&lt;&gt;"LIBSETS_DROP_MECHANIC_MONSTER_NAME",VLOOKUP(AT133,'LibSets constants'!$I$4:$L$1002,3,FALSE),""),"")</f>
        <v/>
      </c>
      <c r="AV133" s="43" t="str">
        <f>IF(AT133&lt;&gt;"",IF(AT133&lt;&gt;"LIBSETS_DROP_MECHANIC_MONSTER_NAME",VLOOKUP(AT133,'LibSets constants'!$I$4:$L$1002,4,FALSE),""),"")</f>
        <v/>
      </c>
      <c r="AW133" s="21" t="str">
        <f t="shared" si="13"/>
        <v>[158] = {wayshrines={197,197,197,}, dlcId=DLC_BASE_GAME</v>
      </c>
      <c r="AX133" s="21" t="str">
        <f t="shared" si="14"/>
        <v>, zoneIds={176}, veteran=false</v>
      </c>
      <c r="AY133" s="21" t="str">
        <f t="shared" si="15"/>
        <v>, setType=LIBSETS_SETTYPE_DUNGEON</v>
      </c>
      <c r="AZ133" s="21" t="str">
        <f t="shared" si="16"/>
        <v>},</v>
      </c>
      <c r="BA133" s="21" t="str">
        <f t="shared" si="17"/>
        <v xml:space="preserve"> --Embershield / Glutschild   [City of Ash I]</v>
      </c>
    </row>
    <row r="134" spans="1:53" x14ac:dyDescent="0.25">
      <c r="A134" s="12">
        <v>159</v>
      </c>
      <c r="B134" t="s">
        <v>992</v>
      </c>
      <c r="C134" t="s">
        <v>993</v>
      </c>
      <c r="D134" s="3">
        <f t="shared" si="12"/>
        <v>159</v>
      </c>
      <c r="G134" s="8" t="s">
        <v>1595</v>
      </c>
      <c r="I134" t="s">
        <v>97</v>
      </c>
      <c r="J134" t="s">
        <v>97</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constants'!$B$4:$C$1002,2,FALSE),"")</f>
        <v>Included in base game</v>
      </c>
      <c r="V134" s="43" t="str">
        <f>IF(U134&lt;&gt;"",IF(U134&lt;&gt;"LIBSETS_DROP_MECHANIC_MONSTER_NAME",VLOOKUP(U134,'LibSets constants'!$I$4:$L$1002,3,FALSE),""),"")</f>
        <v/>
      </c>
      <c r="W134" s="3" t="str">
        <f>IF(U134&lt;&gt;"",IF(U134&lt;&gt;"LIBSETS_DROP_MECHANIC_MONSTER_NAME",VLOOKUP(U134,'LibSets constants'!$I$4:$L$1002,4,FALSE),""),"")</f>
        <v/>
      </c>
      <c r="X134" s="3" t="str">
        <f>IF(G134&lt;&gt;"LIBSETS_SETTYPE_BATTLEGROUND",IF(G134&lt;&gt;"LIBSETS_SETTYPE_SPECIAL",IF(Y134&lt;&gt;"",VLOOKUP(Y134,'ESO zone constants'!$D$3:$H$4953,5,FALSE),""),""),"")</f>
        <v/>
      </c>
      <c r="Y134" t="str">
        <f>IF(AND(O134&lt;&gt;"",NOT(ISERROR(O134))),"",IF(AND(L134&lt;&gt;"",L134&gt;0,NOT(ISERROR(L134))),VLOOKUP(L134,'ESO dumped WayshrineInfo'!$K$3:$N$9999,4,FALSE),""))</f>
        <v/>
      </c>
      <c r="Z134" s="44"/>
      <c r="AA134" s="43" t="str">
        <f>IF(Z134&lt;&gt;"",IF(Z134&lt;&gt;"LIBSETS_DROP_MECHANIC_MONSTER_NAME",VLOOKUP(Z134,'LibSets constants'!$I$4:$L$1002,3,FALSE),""),"")</f>
        <v/>
      </c>
      <c r="AB134" s="43" t="str">
        <f>IF(Z134&lt;&gt;"",IF(Z134&lt;&gt;"LIBSETS_DROP_MECHANIC_MONSTER_NAME",VLOOKUP(Z134,'LibSets constants'!$I$4:$L$1002,4,FALSE),""),"")</f>
        <v/>
      </c>
      <c r="AC134" s="3" t="str">
        <f>IF(G134&lt;&gt;"LIBSETS_SETTYPE_BATTLEGROUND",IF(G134&lt;&gt;"LIBSETS_SETTYPE_SPECIAL",IF(AD134&lt;&gt;"",VLOOKUP(AD134,'ESO zone constants'!$D$3:$H$4953,5,FALSE),""),""),"")</f>
        <v/>
      </c>
      <c r="AD134" t="str">
        <f>IF(AND(O134&lt;&gt;"",NOT(ISERROR(O134))),"",IF(AND(M134&lt;&gt;"",M134&gt;0,NOT(ISERROR(M134))),VLOOKUP(M134,'ESO dumped WayshrineInfo'!$K$3:$N$9999,4,FALSE),""))</f>
        <v/>
      </c>
      <c r="AE134" s="44"/>
      <c r="AF134" s="43" t="str">
        <f>IF(AE134&lt;&gt;"",IF(AE134&lt;&gt;"LIBSETS_DROP_MECHANIC_MONSTER_NAME",VLOOKUP(AE134,'LibSets constants'!$I$4:$L$1002,3,FALSE),""),"")</f>
        <v/>
      </c>
      <c r="AG134" s="43" t="str">
        <f>IF(AE134&lt;&gt;"",IF(AE134&lt;&gt;"LIBSETS_DROP_MECHANIC_MONSTER_NAME",VLOOKUP(AE134,'LibSets constants'!$I$4:$L$1002,4,FALSE),""),"")</f>
        <v/>
      </c>
      <c r="AH134" s="3" t="str">
        <f>IF(G134&lt;&gt;"LIBSETS_SETTYPE_BATTLEGROUND",IF(G134&lt;&gt;"LIBSETS_SETTYPE_SPECIAL",IF(AI134&lt;&gt;"",VLOOKUP(AI134,'ESO zone constants'!$D$3:$H$4953,5,FALSE),""),""),"")</f>
        <v/>
      </c>
      <c r="AJ134" s="44"/>
      <c r="AK134" s="43" t="str">
        <f>IF(AJ134&lt;&gt;"",IF(AJ134&lt;&gt;"LIBSETS_DROP_MECHANIC_MONSTER_NAME",VLOOKUP(AJ134,'LibSets constants'!$I$4:$L$1002,3,FALSE),""),"")</f>
        <v/>
      </c>
      <c r="AL134" s="43" t="str">
        <f>IF(AJ134&lt;&gt;"",IF(AJ134&lt;&gt;"LIBSETS_DROP_MECHANIC_MONSTER_NAME",VLOOKUP(AJ134,'LibSets constants'!$I$4:$L$1002,4,FALSE),""),"")</f>
        <v/>
      </c>
      <c r="AM134" s="3" t="str">
        <f>IF(G134&lt;&gt;"LIBSETS_SETTYPE_BATTLEGROUND",IF(G134&lt;&gt;"LIBSETS_SETTYPE_SPECIAL",IF(AN134&lt;&gt;"",VLOOKUP(AN134,'ESO zone constants'!$D$3:$H$4953,5,FALSE),""),""),"")</f>
        <v/>
      </c>
      <c r="AO134" s="44"/>
      <c r="AP134" s="43" t="str">
        <f>IF(AO134&lt;&gt;"",IF(AO134&lt;&gt;"LIBSETS_DROP_MECHANIC_MONSTER_NAME",VLOOKUP(AO134,'LibSets constants'!$I$4:$L$1002,3,FALSE),""),"")</f>
        <v/>
      </c>
      <c r="AQ134" s="43" t="str">
        <f>IF(AO134&lt;&gt;"",IF(AO134&lt;&gt;"LIBSETS_DROP_MECHANIC_MONSTER_NAME",VLOOKUP(AO134,'LibSets constants'!$I$4:$L$1002,4,FALSE),""),"")</f>
        <v/>
      </c>
      <c r="AR134" s="3" t="str">
        <f>IF(G134&lt;&gt;"LIBSETS_SETTYPE_BATTLEGROUND",IF(G134&lt;&gt;"LIBSETS_SETTYPE_SPECIAL",IF(AS134&lt;&gt;"",VLOOKUP(AS134,'ESO zone constants'!$D$3:$H$4953,5,FALSE),""),""),"")</f>
        <v/>
      </c>
      <c r="AT134" s="44"/>
      <c r="AU134" s="43" t="str">
        <f>IF(AT134&lt;&gt;"",IF(AT134&lt;&gt;"LIBSETS_DROP_MECHANIC_MONSTER_NAME",VLOOKUP(AT134,'LibSets constants'!$I$4:$L$1002,3,FALSE),""),"")</f>
        <v/>
      </c>
      <c r="AV134" s="43" t="str">
        <f>IF(AT134&lt;&gt;"",IF(AT134&lt;&gt;"LIBSETS_DROP_MECHANIC_MONSTER_NAME",VLOOKUP(AT134,'LibSets constants'!$I$4:$L$1002,4,FALSE),""),"")</f>
        <v/>
      </c>
      <c r="AW134" s="21" t="str">
        <f t="shared" si="13"/>
        <v>[159] = {wayshrines={197,197,197,}, dlcId=DLC_BASE_GAME</v>
      </c>
      <c r="AX134" s="21" t="str">
        <f t="shared" si="14"/>
        <v>, zoneIds={176}, veteran=false</v>
      </c>
      <c r="AY134" s="21" t="str">
        <f t="shared" si="15"/>
        <v>, setType=LIBSETS_SETTYPE_DUNGEON</v>
      </c>
      <c r="AZ134" s="21" t="str">
        <f t="shared" si="16"/>
        <v>},</v>
      </c>
      <c r="BA134" s="21" t="str">
        <f t="shared" si="17"/>
        <v xml:space="preserve"> --Sunderflame / Trennflamme   [City of Ash I]</v>
      </c>
    </row>
    <row r="135" spans="1:53" x14ac:dyDescent="0.25">
      <c r="A135" s="12">
        <v>160</v>
      </c>
      <c r="B135" t="s">
        <v>994</v>
      </c>
      <c r="C135" t="s">
        <v>995</v>
      </c>
      <c r="D135" s="3">
        <f t="shared" si="12"/>
        <v>160</v>
      </c>
      <c r="E135" s="42"/>
      <c r="G135" s="8" t="s">
        <v>1595</v>
      </c>
      <c r="I135" t="s">
        <v>97</v>
      </c>
      <c r="J135" t="s">
        <v>97</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constants'!$B$4:$C$1002,2,FALSE),"")</f>
        <v>Included in base game</v>
      </c>
      <c r="V135" s="43" t="str">
        <f>IF(U135&lt;&gt;"",IF(U135&lt;&gt;"LIBSETS_DROP_MECHANIC_MONSTER_NAME",VLOOKUP(U135,'LibSets constants'!$I$4:$L$1002,3,FALSE),""),"")</f>
        <v/>
      </c>
      <c r="W135" s="3" t="str">
        <f>IF(U135&lt;&gt;"",IF(U135&lt;&gt;"LIBSETS_DROP_MECHANIC_MONSTER_NAME",VLOOKUP(U135,'LibSets constants'!$I$4:$L$1002,4,FALSE),""),"")</f>
        <v/>
      </c>
      <c r="X135" s="3" t="str">
        <f>IF(G135&lt;&gt;"LIBSETS_SETTYPE_BATTLEGROUND",IF(G135&lt;&gt;"LIBSETS_SETTYPE_SPECIAL",IF(Y135&lt;&gt;"",VLOOKUP(Y135,'ESO zone constants'!$D$3:$H$4953,5,FALSE),""),""),"")</f>
        <v/>
      </c>
      <c r="Y135" t="str">
        <f>IF(AND(O135&lt;&gt;"",NOT(ISERROR(O135))),"",IF(AND(L135&lt;&gt;"",L135&gt;0,NOT(ISERROR(L135))),VLOOKUP(L135,'ESO dumped WayshrineInfo'!$K$3:$N$9999,4,FALSE),""))</f>
        <v/>
      </c>
      <c r="Z135" s="44"/>
      <c r="AA135" s="43" t="str">
        <f>IF(Z135&lt;&gt;"",IF(Z135&lt;&gt;"LIBSETS_DROP_MECHANIC_MONSTER_NAME",VLOOKUP(Z135,'LibSets constants'!$I$4:$L$1002,3,FALSE),""),"")</f>
        <v/>
      </c>
      <c r="AB135" s="43" t="str">
        <f>IF(Z135&lt;&gt;"",IF(Z135&lt;&gt;"LIBSETS_DROP_MECHANIC_MONSTER_NAME",VLOOKUP(Z135,'LibSets constants'!$I$4:$L$1002,4,FALSE),""),"")</f>
        <v/>
      </c>
      <c r="AC135" s="3" t="str">
        <f>IF(G135&lt;&gt;"LIBSETS_SETTYPE_BATTLEGROUND",IF(G135&lt;&gt;"LIBSETS_SETTYPE_SPECIAL",IF(AD135&lt;&gt;"",VLOOKUP(AD135,'ESO zone constants'!$D$3:$H$4953,5,FALSE),""),""),"")</f>
        <v/>
      </c>
      <c r="AD135" t="str">
        <f>IF(AND(O135&lt;&gt;"",NOT(ISERROR(O135))),"",IF(AND(M135&lt;&gt;"",M135&gt;0,NOT(ISERROR(M135))),VLOOKUP(M135,'ESO dumped WayshrineInfo'!$K$3:$N$9999,4,FALSE),""))</f>
        <v/>
      </c>
      <c r="AE135" s="44"/>
      <c r="AF135" s="43" t="str">
        <f>IF(AE135&lt;&gt;"",IF(AE135&lt;&gt;"LIBSETS_DROP_MECHANIC_MONSTER_NAME",VLOOKUP(AE135,'LibSets constants'!$I$4:$L$1002,3,FALSE),""),"")</f>
        <v/>
      </c>
      <c r="AG135" s="43" t="str">
        <f>IF(AE135&lt;&gt;"",IF(AE135&lt;&gt;"LIBSETS_DROP_MECHANIC_MONSTER_NAME",VLOOKUP(AE135,'LibSets constants'!$I$4:$L$1002,4,FALSE),""),"")</f>
        <v/>
      </c>
      <c r="AH135" s="3" t="str">
        <f>IF(G135&lt;&gt;"LIBSETS_SETTYPE_BATTLEGROUND",IF(G135&lt;&gt;"LIBSETS_SETTYPE_SPECIAL",IF(AI135&lt;&gt;"",VLOOKUP(AI135,'ESO zone constants'!$D$3:$H$4953,5,FALSE),""),""),"")</f>
        <v/>
      </c>
      <c r="AJ135" s="44"/>
      <c r="AK135" s="43" t="str">
        <f>IF(AJ135&lt;&gt;"",IF(AJ135&lt;&gt;"LIBSETS_DROP_MECHANIC_MONSTER_NAME",VLOOKUP(AJ135,'LibSets constants'!$I$4:$L$1002,3,FALSE),""),"")</f>
        <v/>
      </c>
      <c r="AL135" s="43" t="str">
        <f>IF(AJ135&lt;&gt;"",IF(AJ135&lt;&gt;"LIBSETS_DROP_MECHANIC_MONSTER_NAME",VLOOKUP(AJ135,'LibSets constants'!$I$4:$L$1002,4,FALSE),""),"")</f>
        <v/>
      </c>
      <c r="AM135" s="3" t="str">
        <f>IF(G135&lt;&gt;"LIBSETS_SETTYPE_BATTLEGROUND",IF(G135&lt;&gt;"LIBSETS_SETTYPE_SPECIAL",IF(AN135&lt;&gt;"",VLOOKUP(AN135,'ESO zone constants'!$D$3:$H$4953,5,FALSE),""),""),"")</f>
        <v/>
      </c>
      <c r="AO135" s="44"/>
      <c r="AP135" s="43" t="str">
        <f>IF(AO135&lt;&gt;"",IF(AO135&lt;&gt;"LIBSETS_DROP_MECHANIC_MONSTER_NAME",VLOOKUP(AO135,'LibSets constants'!$I$4:$L$1002,3,FALSE),""),"")</f>
        <v/>
      </c>
      <c r="AQ135" s="43" t="str">
        <f>IF(AO135&lt;&gt;"",IF(AO135&lt;&gt;"LIBSETS_DROP_MECHANIC_MONSTER_NAME",VLOOKUP(AO135,'LibSets constants'!$I$4:$L$1002,4,FALSE),""),"")</f>
        <v/>
      </c>
      <c r="AR135" s="3" t="str">
        <f>IF(G135&lt;&gt;"LIBSETS_SETTYPE_BATTLEGROUND",IF(G135&lt;&gt;"LIBSETS_SETTYPE_SPECIAL",IF(AS135&lt;&gt;"",VLOOKUP(AS135,'ESO zone constants'!$D$3:$H$4953,5,FALSE),""),""),"")</f>
        <v/>
      </c>
      <c r="AT135" s="44"/>
      <c r="AU135" s="43" t="str">
        <f>IF(AT135&lt;&gt;"",IF(AT135&lt;&gt;"LIBSETS_DROP_MECHANIC_MONSTER_NAME",VLOOKUP(AT135,'LibSets constants'!$I$4:$L$1002,3,FALSE),""),"")</f>
        <v/>
      </c>
      <c r="AV135" s="43" t="str">
        <f>IF(AT135&lt;&gt;"",IF(AT135&lt;&gt;"LIBSETS_DROP_MECHANIC_MONSTER_NAME",VLOOKUP(AT135,'LibSets constants'!$I$4:$L$1002,4,FALSE),""),"")</f>
        <v/>
      </c>
      <c r="AW135" s="21" t="str">
        <f t="shared" si="13"/>
        <v>[160] = {wayshrines={197,197,197,}, dlcId=DLC_BASE_GAME</v>
      </c>
      <c r="AX135" s="21" t="str">
        <f t="shared" si="14"/>
        <v>, zoneIds={176}, veteran=false</v>
      </c>
      <c r="AY135" s="21" t="str">
        <f t="shared" si="15"/>
        <v>, setType=LIBSETS_SETTYPE_DUNGEON</v>
      </c>
      <c r="AZ135" s="21" t="str">
        <f t="shared" si="16"/>
        <v>},</v>
      </c>
      <c r="BA135" s="21" t="str">
        <f t="shared" si="17"/>
        <v xml:space="preserve"> --Burning Spellweave / Branntzauberweber   [City of Ash I]</v>
      </c>
    </row>
    <row r="136" spans="1:53" x14ac:dyDescent="0.25">
      <c r="A136" s="5">
        <v>161</v>
      </c>
      <c r="B136" t="s">
        <v>996</v>
      </c>
      <c r="C136" t="s">
        <v>997</v>
      </c>
      <c r="D136" s="3">
        <f t="shared" si="12"/>
        <v>161</v>
      </c>
      <c r="G136" s="8" t="s">
        <v>1592</v>
      </c>
      <c r="I136" t="s">
        <v>97</v>
      </c>
      <c r="J136" t="s">
        <v>97</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constants'!$B$4:$C$1002,2,FALSE),"")</f>
        <v>Included in base game</v>
      </c>
      <c r="V136" s="43" t="str">
        <f>IF(U136&lt;&gt;"",IF(U136&lt;&gt;"LIBSETS_DROP_MECHANIC_MONSTER_NAME",VLOOKUP(U136,'LibSets constants'!$I$4:$L$1002,3,FALSE),""),"")</f>
        <v/>
      </c>
      <c r="W136" s="43" t="str">
        <f>IF(U136&lt;&gt;"",IF(U136&lt;&gt;"LIBSETS_DROP_MECHANIC_MONSTER_NAME",VLOOKUP(U136,'LibSets constants'!$I$4:$L$1002,4,FALSE),""),"")</f>
        <v/>
      </c>
      <c r="X136" s="3">
        <f>IF(G136&lt;&gt;"LIBSETS_SETTYPE_BATTLEGROUND",IF(G136&lt;&gt;"LIBSETS_SETTYPE_SPECIAL",IF(Y136&lt;&gt;"",VLOOKUP(Y136,'ESO zone constants'!$D$3:$H$4953,5,FALSE),""),""),"")</f>
        <v>888</v>
      </c>
      <c r="Y136" t="str">
        <f>IF(AND(O136&lt;&gt;"",NOT(ISERROR(O136))),"",IF(AND(L136&lt;&gt;"",L136&gt;0,NOT(ISERROR(L136))),VLOOKUP(L136,'ESO dumped WayshrineInfo'!$K$3:$N$9999,4,FALSE),""))</f>
        <v>Craglorn</v>
      </c>
      <c r="Z136" s="44"/>
      <c r="AA136" s="43" t="str">
        <f>IF(Z136&lt;&gt;"",IF(Z136&lt;&gt;"LIBSETS_DROP_MECHANIC_MONSTER_NAME",VLOOKUP(Z136,'LibSets constants'!$I$4:$L$1002,3,FALSE),""),"")</f>
        <v/>
      </c>
      <c r="AB136" s="43" t="str">
        <f>IF(Z136&lt;&gt;"",IF(Z136&lt;&gt;"LIBSETS_DROP_MECHANIC_MONSTER_NAME",VLOOKUP(Z136,'LibSets constants'!$I$4:$L$1002,4,FALSE),""),"")</f>
        <v/>
      </c>
      <c r="AC136" s="3">
        <f>IF(G136&lt;&gt;"LIBSETS_SETTYPE_BATTLEGROUND",IF(G136&lt;&gt;"LIBSETS_SETTYPE_SPECIAL",IF(AD136&lt;&gt;"",VLOOKUP(AD136,'ESO zone constants'!$D$3:$H$4953,5,FALSE),""),""),"")</f>
        <v>888</v>
      </c>
      <c r="AD136" t="str">
        <f>IF(AND(O136&lt;&gt;"",NOT(ISERROR(O136))),"",IF(AND(M136&lt;&gt;"",M136&gt;0,NOT(ISERROR(M136))),VLOOKUP(M136,'ESO dumped WayshrineInfo'!$K$3:$N$9999,4,FALSE),""))</f>
        <v>Craglorn</v>
      </c>
      <c r="AE136" s="44"/>
      <c r="AF136" s="43" t="str">
        <f>IF(AE136&lt;&gt;"",IF(AE136&lt;&gt;"LIBSETS_DROP_MECHANIC_MONSTER_NAME",VLOOKUP(AE136,'LibSets constants'!$I$4:$L$1002,3,FALSE),""),"")</f>
        <v/>
      </c>
      <c r="AG136" s="43" t="str">
        <f>IF(AE136&lt;&gt;"",IF(AE136&lt;&gt;"LIBSETS_DROP_MECHANIC_MONSTER_NAME",VLOOKUP(AE136,'LibSets constants'!$I$4:$L$1002,4,FALSE),""),"")</f>
        <v/>
      </c>
      <c r="AH136" s="3" t="str">
        <f>IF(G136&lt;&gt;"LIBSETS_SETTYPE_BATTLEGROUND",IF(G136&lt;&gt;"LIBSETS_SETTYPE_SPECIAL",IF(AI136&lt;&gt;"",VLOOKUP(AI136,'ESO zone constants'!$D$3:$H$4953,5,FALSE),""),""),"")</f>
        <v/>
      </c>
      <c r="AJ136" s="44"/>
      <c r="AK136" s="43" t="str">
        <f>IF(AJ136&lt;&gt;"",IF(AJ136&lt;&gt;"LIBSETS_DROP_MECHANIC_MONSTER_NAME",VLOOKUP(AJ136,'LibSets constants'!$I$4:$L$1002,3,FALSE),""),"")</f>
        <v/>
      </c>
      <c r="AL136" s="43" t="str">
        <f>IF(AJ136&lt;&gt;"",IF(AJ136&lt;&gt;"LIBSETS_DROP_MECHANIC_MONSTER_NAME",VLOOKUP(AJ136,'LibSets constants'!$I$4:$L$1002,4,FALSE),""),"")</f>
        <v/>
      </c>
      <c r="AM136" s="3" t="str">
        <f>IF(G136&lt;&gt;"LIBSETS_SETTYPE_BATTLEGROUND",IF(G136&lt;&gt;"LIBSETS_SETTYPE_SPECIAL",IF(AN136&lt;&gt;"",VLOOKUP(AN136,'ESO zone constants'!$D$3:$H$4953,5,FALSE),""),""),"")</f>
        <v/>
      </c>
      <c r="AO136" s="44"/>
      <c r="AP136" s="43" t="str">
        <f>IF(AO136&lt;&gt;"",IF(AO136&lt;&gt;"LIBSETS_DROP_MECHANIC_MONSTER_NAME",VLOOKUP(AO136,'LibSets constants'!$I$4:$L$1002,3,FALSE),""),"")</f>
        <v/>
      </c>
      <c r="AQ136" s="43" t="str">
        <f>IF(AO136&lt;&gt;"",IF(AO136&lt;&gt;"LIBSETS_DROP_MECHANIC_MONSTER_NAME",VLOOKUP(AO136,'LibSets constants'!$I$4:$L$1002,4,FALSE),""),"")</f>
        <v/>
      </c>
      <c r="AR136" s="3" t="str">
        <f>IF(G136&lt;&gt;"LIBSETS_SETTYPE_BATTLEGROUND",IF(G136&lt;&gt;"LIBSETS_SETTYPE_SPECIAL",IF(AS136&lt;&gt;"",VLOOKUP(AS136,'ESO zone constants'!$D$3:$H$4953,5,FALSE),""),""),"")</f>
        <v/>
      </c>
      <c r="AT136" s="44"/>
      <c r="AU136" s="43" t="str">
        <f>IF(AT136&lt;&gt;"",IF(AT136&lt;&gt;"LIBSETS_DROP_MECHANIC_MONSTER_NAME",VLOOKUP(AT136,'LibSets constants'!$I$4:$L$1002,3,FALSE),""),"")</f>
        <v/>
      </c>
      <c r="AV136" s="43" t="str">
        <f>IF(AT136&lt;&gt;"",IF(AT136&lt;&gt;"LIBSETS_DROP_MECHANIC_MONSTER_NAME",VLOOKUP(AT136,'LibSets constants'!$I$4:$L$1002,4,FALSE),""),"")</f>
        <v/>
      </c>
      <c r="AW136" s="21" t="str">
        <f t="shared" si="13"/>
        <v>[161] = {wayshrines={234,234,234,}, traitsNeeded=9, dlcId=DLC_BASE_GAME</v>
      </c>
      <c r="AX136" s="21" t="str">
        <f t="shared" si="14"/>
        <v>, zoneIds={888,888,888}, veteran=false</v>
      </c>
      <c r="AY136" s="21" t="str">
        <f t="shared" si="15"/>
        <v>, setType=LIBSETS_SETTYPE_CRAFTED</v>
      </c>
      <c r="AZ136" s="21" t="str">
        <f t="shared" si="16"/>
        <v>},</v>
      </c>
      <c r="BA136" s="21" t="str">
        <f t="shared" si="17"/>
        <v xml:space="preserve"> --Twice-Born Star / Doppelstern   [Craglorn, Craglorn, Craglorn]</v>
      </c>
    </row>
    <row r="137" spans="1:53" x14ac:dyDescent="0.25">
      <c r="A137" s="5">
        <v>162</v>
      </c>
      <c r="B137" t="s">
        <v>998</v>
      </c>
      <c r="C137" t="s">
        <v>24</v>
      </c>
      <c r="D137" s="3">
        <f t="shared" si="12"/>
        <v>162</v>
      </c>
      <c r="G137" s="8" t="s">
        <v>1597</v>
      </c>
      <c r="H137">
        <v>2</v>
      </c>
      <c r="I137" t="s">
        <v>1584</v>
      </c>
      <c r="J137" t="s">
        <v>97</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constants'!$B$4:$C$1002,2,FALSE),"")</f>
        <v>Included in base game</v>
      </c>
      <c r="U137" s="33" t="s">
        <v>1668</v>
      </c>
      <c r="V137" s="39" t="s">
        <v>1761</v>
      </c>
      <c r="W137" s="39" t="s">
        <v>1761</v>
      </c>
      <c r="X137" s="3" t="str">
        <f>IF(G137&lt;&gt;"LIBSETS_SETTYPE_BATTLEGROUND",IF(G137&lt;&gt;"LIBSETS_SETTYPE_SPECIAL",IF(Y137&lt;&gt;"",VLOOKUP(Y137,'ESO zone constants'!$D$3:$H$4953,5,FALSE),""),""),"")</f>
        <v/>
      </c>
      <c r="Y137" t="str">
        <f>IF(AND(O137&lt;&gt;"",NOT(ISERROR(O137))),"",IF(AND(L137&lt;&gt;"",L137&gt;0,NOT(ISERROR(L137))),VLOOKUP(L137,'ESO dumped WayshrineInfo'!$K$3:$N$9999,4,FALSE),""))</f>
        <v/>
      </c>
      <c r="Z137" s="39"/>
      <c r="AA137" s="39"/>
      <c r="AB137" s="39"/>
      <c r="AC137" s="3" t="str">
        <f>IF(G137&lt;&gt;"LIBSETS_SETTYPE_BATTLEGROUND",IF(G137&lt;&gt;"LIBSETS_SETTYPE_SPECIAL",IF(AD137&lt;&gt;"",VLOOKUP(AD137,'ESO zone constants'!$D$3:$H$4953,5,FALSE),""),""),"")</f>
        <v/>
      </c>
      <c r="AD137" t="str">
        <f>IF(AND(O137&lt;&gt;"",NOT(ISERROR(O137))),"",IF(AND(M137&lt;&gt;"",M137&gt;0,NOT(ISERROR(M137))),VLOOKUP(M137,'ESO dumped WayshrineInfo'!$K$3:$N$9999,4,FALSE),""))</f>
        <v/>
      </c>
      <c r="AE137" s="39"/>
      <c r="AF137" s="39"/>
      <c r="AG137" s="39"/>
      <c r="AH137" s="3" t="str">
        <f>IF(G137&lt;&gt;"LIBSETS_SETTYPE_BATTLEGROUND",IF(G137&lt;&gt;"LIBSETS_SETTYPE_SPECIAL",IF(AI137&lt;&gt;"",VLOOKUP(AI137,'ESO zone constants'!$D$3:$H$4953,5,FALSE),""),""),"")</f>
        <v/>
      </c>
      <c r="AJ137" s="39"/>
      <c r="AK137" s="39"/>
      <c r="AL137" s="39"/>
      <c r="AM137" s="3" t="str">
        <f>IF(G137&lt;&gt;"LIBSETS_SETTYPE_BATTLEGROUND",IF(G137&lt;&gt;"LIBSETS_SETTYPE_SPECIAL",IF(AN137&lt;&gt;"",VLOOKUP(AN137,'ESO zone constants'!$D$3:$H$4953,5,FALSE),""),""),"")</f>
        <v/>
      </c>
      <c r="AO137" s="39"/>
      <c r="AP137" s="39"/>
      <c r="AQ137" s="39"/>
      <c r="AR137" s="3" t="str">
        <f>IF(G137&lt;&gt;"LIBSETS_SETTYPE_BATTLEGROUND",IF(G137&lt;&gt;"LIBSETS_SETTYPE_SPECIAL",IF(AS137&lt;&gt;"",VLOOKUP(AS137,'ESO zone constants'!$D$3:$H$4953,5,FALSE),""),""),"")</f>
        <v/>
      </c>
      <c r="AT137" s="39"/>
      <c r="AU137" s="39"/>
      <c r="AV137" s="39"/>
      <c r="AW137" s="21" t="str">
        <f t="shared" si="13"/>
        <v>[162] = {wayshrines={266,266,266,}, dlcId=DLC_BASE_GAME</v>
      </c>
      <c r="AX137" s="21" t="str">
        <f t="shared" si="14"/>
        <v>, zoneIds={934}, veteran={[EQUIP_TYPE_HEAD]=true, [EQUIP_TYPE_SHOULDERS]=false}</v>
      </c>
      <c r="AY137" s="21" t="str">
        <f t="shared" si="15"/>
        <v>, setType=LIBSETS_SETTYPE_MONSTER</v>
      </c>
      <c r="AZ137" s="21" t="str">
        <f t="shared" si="16"/>
        <v>, dropMechanic={LIBSETS_DROP_MECHANIC_MONSTER_NAME}, dropMechanicNames={['en']='Vila Theran', ['de']='Vila Theran'}},</v>
      </c>
      <c r="BA137" s="21" t="str">
        <f t="shared" si="17"/>
        <v xml:space="preserve"> --Spawn of Mephala / Mephalas Brut   [Fungal Grotto II]</v>
      </c>
    </row>
    <row r="138" spans="1:53" x14ac:dyDescent="0.25">
      <c r="A138" s="5">
        <v>163</v>
      </c>
      <c r="B138" t="s">
        <v>999</v>
      </c>
      <c r="C138" t="s">
        <v>1</v>
      </c>
      <c r="D138" s="3">
        <f t="shared" si="12"/>
        <v>163</v>
      </c>
      <c r="E138" s="42"/>
      <c r="G138" s="8" t="s">
        <v>1597</v>
      </c>
      <c r="H138">
        <v>2</v>
      </c>
      <c r="I138" t="s">
        <v>1584</v>
      </c>
      <c r="J138" t="s">
        <v>97</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constants'!$B$4:$C$1002,2,FALSE),"")</f>
        <v>Included in base game</v>
      </c>
      <c r="U138" s="33" t="s">
        <v>1668</v>
      </c>
      <c r="V138" s="39" t="s">
        <v>1471</v>
      </c>
      <c r="W138" s="39" t="s">
        <v>1765</v>
      </c>
      <c r="X138" s="3" t="str">
        <f>IF(G138&lt;&gt;"LIBSETS_SETTYPE_BATTLEGROUND",IF(G138&lt;&gt;"LIBSETS_SETTYPE_SPECIAL",IF(Y138&lt;&gt;"",VLOOKUP(Y138,'ESO zone constants'!$D$3:$H$4953,5,FALSE),""),""),"")</f>
        <v/>
      </c>
      <c r="Y138" t="str">
        <f>IF(AND(O138&lt;&gt;"",NOT(ISERROR(O138))),"",IF(AND(L138&lt;&gt;"",L138&gt;0,NOT(ISERROR(L138))),VLOOKUP(L138,'ESO dumped WayshrineInfo'!$K$3:$N$9999,4,FALSE),""))</f>
        <v/>
      </c>
      <c r="Z138" s="39"/>
      <c r="AA138" s="39"/>
      <c r="AB138" s="39"/>
      <c r="AC138" s="3" t="str">
        <f>IF(G138&lt;&gt;"LIBSETS_SETTYPE_BATTLEGROUND",IF(G138&lt;&gt;"LIBSETS_SETTYPE_SPECIAL",IF(AD138&lt;&gt;"",VLOOKUP(AD138,'ESO zone constants'!$D$3:$H$4953,5,FALSE),""),""),"")</f>
        <v/>
      </c>
      <c r="AD138" t="str">
        <f>IF(AND(O138&lt;&gt;"",NOT(ISERROR(O138))),"",IF(AND(M138&lt;&gt;"",M138&gt;0,NOT(ISERROR(M138))),VLOOKUP(M138,'ESO dumped WayshrineInfo'!$K$3:$N$9999,4,FALSE),""))</f>
        <v/>
      </c>
      <c r="AE138" s="39"/>
      <c r="AF138" s="39"/>
      <c r="AG138" s="39"/>
      <c r="AH138" s="3" t="str">
        <f>IF(G138&lt;&gt;"LIBSETS_SETTYPE_BATTLEGROUND",IF(G138&lt;&gt;"LIBSETS_SETTYPE_SPECIAL",IF(AI138&lt;&gt;"",VLOOKUP(AI138,'ESO zone constants'!$D$3:$H$4953,5,FALSE),""),""),"")</f>
        <v/>
      </c>
      <c r="AJ138" s="39"/>
      <c r="AK138" s="39"/>
      <c r="AL138" s="39"/>
      <c r="AM138" s="3" t="str">
        <f>IF(G138&lt;&gt;"LIBSETS_SETTYPE_BATTLEGROUND",IF(G138&lt;&gt;"LIBSETS_SETTYPE_SPECIAL",IF(AN138&lt;&gt;"",VLOOKUP(AN138,'ESO zone constants'!$D$3:$H$4953,5,FALSE),""),""),"")</f>
        <v/>
      </c>
      <c r="AO138" s="39"/>
      <c r="AP138" s="39"/>
      <c r="AQ138" s="39"/>
      <c r="AR138" s="3" t="str">
        <f>IF(G138&lt;&gt;"LIBSETS_SETTYPE_BATTLEGROUND",IF(G138&lt;&gt;"LIBSETS_SETTYPE_SPECIAL",IF(AS138&lt;&gt;"",VLOOKUP(AS138,'ESO zone constants'!$D$3:$H$4953,5,FALSE),""),""),"")</f>
        <v/>
      </c>
      <c r="AT138" s="39"/>
      <c r="AU138" s="39"/>
      <c r="AV138" s="39"/>
      <c r="AW138" s="21" t="str">
        <f t="shared" si="13"/>
        <v>[163] = {wayshrines={267,267,267,}, dlcId=DLC_BASE_GAME</v>
      </c>
      <c r="AX138" s="21" t="str">
        <f t="shared" si="14"/>
        <v>, zoneIds={936}, veteran={[EQUIP_TYPE_HEAD]=true, [EQUIP_TYPE_SHOULDERS]=false}</v>
      </c>
      <c r="AY138" s="21" t="str">
        <f t="shared" si="15"/>
        <v>, setType=LIBSETS_SETTYPE_MONSTER</v>
      </c>
      <c r="AZ138" s="21" t="str">
        <f t="shared" si="16"/>
        <v>, dropMechanic={LIBSETS_DROP_MECHANIC_MONSTER_NAME}, dropMechanicNames={['en']='Vorenor Winterbourne', ['de']='Vorenor Winterkind'}},</v>
      </c>
      <c r="BA138" s="21" t="str">
        <f t="shared" si="17"/>
        <v xml:space="preserve"> --Blood Spawn / Blutbrut   [Spindleclutch II]</v>
      </c>
    </row>
    <row r="139" spans="1:53" x14ac:dyDescent="0.25">
      <c r="A139" s="5">
        <v>164</v>
      </c>
      <c r="B139" t="s">
        <v>1000</v>
      </c>
      <c r="C139" t="s">
        <v>11</v>
      </c>
      <c r="D139" s="3">
        <f t="shared" si="12"/>
        <v>164</v>
      </c>
      <c r="G139" s="8" t="s">
        <v>1597</v>
      </c>
      <c r="H139">
        <v>3</v>
      </c>
      <c r="I139" t="s">
        <v>1584</v>
      </c>
      <c r="J139" t="s">
        <v>97</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constants'!$B$4:$C$1002,2,FALSE),"")</f>
        <v>Imperial City</v>
      </c>
      <c r="U139" s="33" t="s">
        <v>1668</v>
      </c>
      <c r="V139" s="39" t="s">
        <v>1669</v>
      </c>
      <c r="W139" s="39" t="s">
        <v>1749</v>
      </c>
      <c r="X139" s="3" t="str">
        <f>IF(G139&lt;&gt;"LIBSETS_SETTYPE_BATTLEGROUND",IF(G139&lt;&gt;"LIBSETS_SETTYPE_SPECIAL",IF(Y139&lt;&gt;"",VLOOKUP(Y139,'ESO zone constants'!$D$3:$H$4953,5,FALSE),""),""),"")</f>
        <v/>
      </c>
      <c r="Y139" t="str">
        <f>IF(AND(O139&lt;&gt;"",NOT(ISERROR(O139))),"",IF(AND(L139&lt;&gt;"",L139&gt;0,NOT(ISERROR(L139))),VLOOKUP(L139,'ESO dumped WayshrineInfo'!$K$3:$N$9999,4,FALSE),""))</f>
        <v/>
      </c>
      <c r="Z139" s="39"/>
      <c r="AA139" s="39"/>
      <c r="AB139" s="39"/>
      <c r="AC139" s="3" t="str">
        <f>IF(G139&lt;&gt;"LIBSETS_SETTYPE_BATTLEGROUND",IF(G139&lt;&gt;"LIBSETS_SETTYPE_SPECIAL",IF(AD139&lt;&gt;"",VLOOKUP(AD139,'ESO zone constants'!$D$3:$H$4953,5,FALSE),""),""),"")</f>
        <v/>
      </c>
      <c r="AD139" t="str">
        <f>IF(AND(O139&lt;&gt;"",NOT(ISERROR(O139))),"",IF(AND(M139&lt;&gt;"",M139&gt;0,NOT(ISERROR(M139))),VLOOKUP(M139,'ESO dumped WayshrineInfo'!$K$3:$N$9999,4,FALSE),""))</f>
        <v/>
      </c>
      <c r="AE139" s="39"/>
      <c r="AF139" s="39"/>
      <c r="AG139" s="39"/>
      <c r="AH139" s="3" t="str">
        <f>IF(G139&lt;&gt;"LIBSETS_SETTYPE_BATTLEGROUND",IF(G139&lt;&gt;"LIBSETS_SETTYPE_SPECIAL",IF(AI139&lt;&gt;"",VLOOKUP(AI139,'ESO zone constants'!$D$3:$H$4953,5,FALSE),""),""),"")</f>
        <v/>
      </c>
      <c r="AJ139" s="39"/>
      <c r="AK139" s="39"/>
      <c r="AL139" s="39"/>
      <c r="AM139" s="3" t="str">
        <f>IF(G139&lt;&gt;"LIBSETS_SETTYPE_BATTLEGROUND",IF(G139&lt;&gt;"LIBSETS_SETTYPE_SPECIAL",IF(AN139&lt;&gt;"",VLOOKUP(AN139,'ESO zone constants'!$D$3:$H$4953,5,FALSE),""),""),"")</f>
        <v/>
      </c>
      <c r="AO139" s="39"/>
      <c r="AP139" s="39"/>
      <c r="AQ139" s="39"/>
      <c r="AR139" s="3" t="str">
        <f>IF(G139&lt;&gt;"LIBSETS_SETTYPE_BATTLEGROUND",IF(G139&lt;&gt;"LIBSETS_SETTYPE_SPECIAL",IF(AS139&lt;&gt;"",VLOOKUP(AS139,'ESO zone constants'!$D$3:$H$4953,5,FALSE),""),""),"")</f>
        <v/>
      </c>
      <c r="AT139" s="39"/>
      <c r="AU139" s="39"/>
      <c r="AV139" s="39"/>
      <c r="AW139" s="21" t="str">
        <f t="shared" si="13"/>
        <v>[164] = {wayshrines={236,236,236,}, dlcId=DLC_IMPERIAL_CITY</v>
      </c>
      <c r="AX139" s="21" t="str">
        <f t="shared" si="14"/>
        <v>, zoneIds={678}, veteran={[EQUIP_TYPE_HEAD]=true, [EQUIP_TYPE_SHOULDERS]=false}</v>
      </c>
      <c r="AY139" s="21" t="str">
        <f t="shared" si="15"/>
        <v>, setType=LIBSETS_SETTYPE_MONSTER</v>
      </c>
      <c r="AZ139" s="21" t="str">
        <f t="shared" si="16"/>
        <v>, dropMechanic={LIBSETS_DROP_MECHANIC_MONSTER_NAME}, dropMechanicNames={['en']='Lord Warden Dusk', ['de']='Hochwärter Dämmer'}},</v>
      </c>
      <c r="BA139" s="21" t="str">
        <f t="shared" si="17"/>
        <v xml:space="preserve"> --Lord Warden / Hochwärter   [Imperial City Prison]</v>
      </c>
    </row>
    <row r="140" spans="1:53" x14ac:dyDescent="0.25">
      <c r="A140" s="5">
        <v>165</v>
      </c>
      <c r="B140" t="s">
        <v>1001</v>
      </c>
      <c r="C140" t="s">
        <v>18</v>
      </c>
      <c r="D140" s="3">
        <f t="shared" si="12"/>
        <v>165</v>
      </c>
      <c r="G140" s="8" t="s">
        <v>1597</v>
      </c>
      <c r="H140">
        <v>2</v>
      </c>
      <c r="I140" t="s">
        <v>1584</v>
      </c>
      <c r="J140" t="s">
        <v>97</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constants'!$B$4:$C$1002,2,FALSE),"")</f>
        <v>Included in base game</v>
      </c>
      <c r="U140" s="33" t="s">
        <v>1668</v>
      </c>
      <c r="V140" s="39" t="s">
        <v>1773</v>
      </c>
      <c r="W140" s="84" t="s">
        <v>1774</v>
      </c>
      <c r="X140" s="3" t="str">
        <f>IF(G140&lt;&gt;"LIBSETS_SETTYPE_BATTLEGROUND",IF(G140&lt;&gt;"LIBSETS_SETTYPE_SPECIAL",IF(Y140&lt;&gt;"",VLOOKUP(Y140,'ESO zone constants'!$D$3:$H$4953,5,FALSE),""),""),"")</f>
        <v/>
      </c>
      <c r="Y140" t="str">
        <f>IF(AND(O140&lt;&gt;"",NOT(ISERROR(O140))),"",IF(AND(L140&lt;&gt;"",L140&gt;0,NOT(ISERROR(L140))),VLOOKUP(L140,'ESO dumped WayshrineInfo'!$K$3:$N$9999,4,FALSE),""))</f>
        <v/>
      </c>
      <c r="Z140" s="39"/>
      <c r="AA140" s="39"/>
      <c r="AB140" s="39"/>
      <c r="AC140" s="3" t="str">
        <f>IF(G140&lt;&gt;"LIBSETS_SETTYPE_BATTLEGROUND",IF(G140&lt;&gt;"LIBSETS_SETTYPE_SPECIAL",IF(AD140&lt;&gt;"",VLOOKUP(AD140,'ESO zone constants'!$D$3:$H$4953,5,FALSE),""),""),"")</f>
        <v/>
      </c>
      <c r="AD140" t="str">
        <f>IF(AND(O140&lt;&gt;"",NOT(ISERROR(O140))),"",IF(AND(M140&lt;&gt;"",M140&gt;0,NOT(ISERROR(M140))),VLOOKUP(M140,'ESO dumped WayshrineInfo'!$K$3:$N$9999,4,FALSE),""))</f>
        <v/>
      </c>
      <c r="AE140" s="39"/>
      <c r="AF140" s="39"/>
      <c r="AG140" s="39"/>
      <c r="AH140" s="3" t="str">
        <f>IF(G140&lt;&gt;"LIBSETS_SETTYPE_BATTLEGROUND",IF(G140&lt;&gt;"LIBSETS_SETTYPE_SPECIAL",IF(AI140&lt;&gt;"",VLOOKUP(AI140,'ESO zone constants'!$D$3:$H$4953,5,FALSE),""),""),"")</f>
        <v/>
      </c>
      <c r="AJ140" s="39"/>
      <c r="AK140" s="39"/>
      <c r="AL140" s="39"/>
      <c r="AM140" s="3" t="str">
        <f>IF(G140&lt;&gt;"LIBSETS_SETTYPE_BATTLEGROUND",IF(G140&lt;&gt;"LIBSETS_SETTYPE_SPECIAL",IF(AN140&lt;&gt;"",VLOOKUP(AN140,'ESO zone constants'!$D$3:$H$4953,5,FALSE),""),""),"")</f>
        <v/>
      </c>
      <c r="AO140" s="39"/>
      <c r="AP140" s="39"/>
      <c r="AQ140" s="39"/>
      <c r="AR140" s="3" t="str">
        <f>IF(G140&lt;&gt;"LIBSETS_SETTYPE_BATTLEGROUND",IF(G140&lt;&gt;"LIBSETS_SETTYPE_SPECIAL",IF(AS140&lt;&gt;"",VLOOKUP(AS140,'ESO zone constants'!$D$3:$H$4953,5,FALSE),""),""),"")</f>
        <v/>
      </c>
      <c r="AT140" s="39"/>
      <c r="AU140" s="39"/>
      <c r="AV140" s="39"/>
      <c r="AW140" s="21" t="str">
        <f t="shared" si="13"/>
        <v>[165] = {wayshrines={263,263,263,}, dlcId=DLC_BASE_GAME</v>
      </c>
      <c r="AX140" s="21" t="str">
        <f t="shared" si="14"/>
        <v>, zoneIds={933}, veteran={[EQUIP_TYPE_HEAD]=true, [EQUIP_TYPE_SHOULDERS]=false}</v>
      </c>
      <c r="AY140" s="21" t="str">
        <f t="shared" si="15"/>
        <v>, setType=LIBSETS_SETTYPE_MONSTER</v>
      </c>
      <c r="AZ140" s="21" t="str">
        <f t="shared" si="16"/>
        <v>, dropMechanic={LIBSETS_DROP_MECHANIC_MONSTER_NAME}, dropMechanicNames={['en']='Varaine and Allene Pellingare', ['de']='Varaine und Allene Pellingare'}},</v>
      </c>
      <c r="BA140" s="21" t="str">
        <f t="shared" si="17"/>
        <v xml:space="preserve"> --Scourge Harvester / Geißelernter   [Wayrest Sewers II]</v>
      </c>
    </row>
    <row r="141" spans="1:53" x14ac:dyDescent="0.25">
      <c r="A141" s="5">
        <v>166</v>
      </c>
      <c r="B141" t="s">
        <v>1002</v>
      </c>
      <c r="C141" t="s">
        <v>5</v>
      </c>
      <c r="D141" s="3">
        <f t="shared" si="12"/>
        <v>166</v>
      </c>
      <c r="G141" s="8" t="s">
        <v>1597</v>
      </c>
      <c r="H141">
        <v>2</v>
      </c>
      <c r="I141" t="s">
        <v>1584</v>
      </c>
      <c r="J141" t="s">
        <v>97</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constants'!$B$4:$C$1002,2,FALSE),"")</f>
        <v>Included in base game</v>
      </c>
      <c r="U141" s="33" t="s">
        <v>1668</v>
      </c>
      <c r="V141" s="39" t="s">
        <v>1473</v>
      </c>
      <c r="W141" s="39" t="s">
        <v>1754</v>
      </c>
      <c r="X141" s="3" t="str">
        <f>IF(G141&lt;&gt;"LIBSETS_SETTYPE_BATTLEGROUND",IF(G141&lt;&gt;"LIBSETS_SETTYPE_SPECIAL",IF(Y141&lt;&gt;"",VLOOKUP(Y141,'ESO zone constants'!$D$3:$H$4953,5,FALSE),""),""),"")</f>
        <v/>
      </c>
      <c r="Y141" t="str">
        <f>IF(AND(O141&lt;&gt;"",NOT(ISERROR(O141))),"",IF(AND(L141&lt;&gt;"",L141&gt;0,NOT(ISERROR(L141))),VLOOKUP(L141,'ESO dumped WayshrineInfo'!$K$3:$N$9999,4,FALSE),""))</f>
        <v/>
      </c>
      <c r="Z141" s="39"/>
      <c r="AA141" s="39"/>
      <c r="AB141" s="39"/>
      <c r="AC141" s="3" t="str">
        <f>IF(G141&lt;&gt;"LIBSETS_SETTYPE_BATTLEGROUND",IF(G141&lt;&gt;"LIBSETS_SETTYPE_SPECIAL",IF(AD141&lt;&gt;"",VLOOKUP(AD141,'ESO zone constants'!$D$3:$H$4953,5,FALSE),""),""),"")</f>
        <v/>
      </c>
      <c r="AD141" t="str">
        <f>IF(AND(O141&lt;&gt;"",NOT(ISERROR(O141))),"",IF(AND(M141&lt;&gt;"",M141&gt;0,NOT(ISERROR(M141))),VLOOKUP(M141,'ESO dumped WayshrineInfo'!$K$3:$N$9999,4,FALSE),""))</f>
        <v/>
      </c>
      <c r="AE141" s="39"/>
      <c r="AF141" s="39"/>
      <c r="AG141" s="39"/>
      <c r="AH141" s="3" t="str">
        <f>IF(G141&lt;&gt;"LIBSETS_SETTYPE_BATTLEGROUND",IF(G141&lt;&gt;"LIBSETS_SETTYPE_SPECIAL",IF(AI141&lt;&gt;"",VLOOKUP(AI141,'ESO zone constants'!$D$3:$H$4953,5,FALSE),""),""),"")</f>
        <v/>
      </c>
      <c r="AJ141" s="39"/>
      <c r="AK141" s="39"/>
      <c r="AL141" s="39"/>
      <c r="AM141" s="3" t="str">
        <f>IF(G141&lt;&gt;"LIBSETS_SETTYPE_BATTLEGROUND",IF(G141&lt;&gt;"LIBSETS_SETTYPE_SPECIAL",IF(AN141&lt;&gt;"",VLOOKUP(AN141,'ESO zone constants'!$D$3:$H$4953,5,FALSE),""),""),"")</f>
        <v/>
      </c>
      <c r="AO141" s="39"/>
      <c r="AP141" s="39"/>
      <c r="AQ141" s="39"/>
      <c r="AR141" s="3" t="str">
        <f>IF(G141&lt;&gt;"LIBSETS_SETTYPE_BATTLEGROUND",IF(G141&lt;&gt;"LIBSETS_SETTYPE_SPECIAL",IF(AS141&lt;&gt;"",VLOOKUP(AS141,'ESO zone constants'!$D$3:$H$4953,5,FALSE),""),""),"")</f>
        <v/>
      </c>
      <c r="AT141" s="39"/>
      <c r="AU141" s="39"/>
      <c r="AV141" s="39"/>
      <c r="AW141" s="21" t="str">
        <f t="shared" si="13"/>
        <v>[166] = {wayshrines={264,264,264,}, dlcId=DLC_BASE_GAME</v>
      </c>
      <c r="AX141" s="21" t="str">
        <f t="shared" si="14"/>
        <v>, zoneIds={930}, veteran={[EQUIP_TYPE_HEAD]=true, [EQUIP_TYPE_SHOULDERS]=false}</v>
      </c>
      <c r="AY141" s="21" t="str">
        <f t="shared" si="15"/>
        <v>, setType=LIBSETS_SETTYPE_MONSTER</v>
      </c>
      <c r="AZ141" s="21" t="str">
        <f t="shared" si="16"/>
        <v>, dropMechanic={LIBSETS_DROP_MECHANIC_MONSTER_NAME}, dropMechanicNames={['en']='The Engine Guardian', ['de']='Der Maschinenwächter'}},</v>
      </c>
      <c r="BA141" s="21" t="str">
        <f t="shared" si="17"/>
        <v xml:space="preserve"> --Engine Guardian / Maschinenwächter   [Darkshade Caverns II]</v>
      </c>
    </row>
    <row r="142" spans="1:53" x14ac:dyDescent="0.25">
      <c r="A142" s="5">
        <v>167</v>
      </c>
      <c r="B142" t="s">
        <v>1003</v>
      </c>
      <c r="C142" t="s">
        <v>16</v>
      </c>
      <c r="D142" s="3">
        <f t="shared" si="12"/>
        <v>167</v>
      </c>
      <c r="G142" s="8" t="s">
        <v>1597</v>
      </c>
      <c r="H142">
        <v>2</v>
      </c>
      <c r="I142" t="s">
        <v>1584</v>
      </c>
      <c r="J142" t="s">
        <v>97</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constants'!$B$4:$C$1002,2,FALSE),"")</f>
        <v>Included in base game</v>
      </c>
      <c r="U142" s="33" t="s">
        <v>1668</v>
      </c>
      <c r="V142" s="39" t="s">
        <v>1670</v>
      </c>
      <c r="W142" s="39" t="s">
        <v>1755</v>
      </c>
      <c r="X142" s="3" t="str">
        <f>IF(G142&lt;&gt;"LIBSETS_SETTYPE_BATTLEGROUND",IF(G142&lt;&gt;"LIBSETS_SETTYPE_SPECIAL",IF(Y142&lt;&gt;"",VLOOKUP(Y142,'ESO zone constants'!$D$3:$H$4953,5,FALSE),""),""),"")</f>
        <v/>
      </c>
      <c r="Y142" t="str">
        <f>IF(AND(O142&lt;&gt;"",NOT(ISERROR(O142))),"",IF(AND(L142&lt;&gt;"",L142&gt;0,NOT(ISERROR(L142))),VLOOKUP(L142,'ESO dumped WayshrineInfo'!$K$3:$N$9999,4,FALSE),""))</f>
        <v/>
      </c>
      <c r="Z142" s="39"/>
      <c r="AA142" s="39"/>
      <c r="AB142" s="39"/>
      <c r="AC142" s="3" t="str">
        <f>IF(G142&lt;&gt;"LIBSETS_SETTYPE_BATTLEGROUND",IF(G142&lt;&gt;"LIBSETS_SETTYPE_SPECIAL",IF(AD142&lt;&gt;"",VLOOKUP(AD142,'ESO zone constants'!$D$3:$H$4953,5,FALSE),""),""),"")</f>
        <v/>
      </c>
      <c r="AD142" t="str">
        <f>IF(AND(O142&lt;&gt;"",NOT(ISERROR(O142))),"",IF(AND(M142&lt;&gt;"",M142&gt;0,NOT(ISERROR(M142))),VLOOKUP(M142,'ESO dumped WayshrineInfo'!$K$3:$N$9999,4,FALSE),""))</f>
        <v/>
      </c>
      <c r="AE142" s="39"/>
      <c r="AF142" s="39"/>
      <c r="AG142" s="39"/>
      <c r="AH142" s="3" t="str">
        <f>IF(G142&lt;&gt;"LIBSETS_SETTYPE_BATTLEGROUND",IF(G142&lt;&gt;"LIBSETS_SETTYPE_SPECIAL",IF(AI142&lt;&gt;"",VLOOKUP(AI142,'ESO zone constants'!$D$3:$H$4953,5,FALSE),""),""),"")</f>
        <v/>
      </c>
      <c r="AJ142" s="39"/>
      <c r="AK142" s="39"/>
      <c r="AL142" s="39"/>
      <c r="AM142" s="3" t="str">
        <f>IF(G142&lt;&gt;"LIBSETS_SETTYPE_BATTLEGROUND",IF(G142&lt;&gt;"LIBSETS_SETTYPE_SPECIAL",IF(AN142&lt;&gt;"",VLOOKUP(AN142,'ESO zone constants'!$D$3:$H$4953,5,FALSE),""),""),"")</f>
        <v/>
      </c>
      <c r="AO142" s="39"/>
      <c r="AP142" s="39"/>
      <c r="AQ142" s="39"/>
      <c r="AR142" s="3" t="str">
        <f>IF(G142&lt;&gt;"LIBSETS_SETTYPE_BATTLEGROUND",IF(G142&lt;&gt;"LIBSETS_SETTYPE_SPECIAL",IF(AS142&lt;&gt;"",VLOOKUP(AS142,'ESO zone constants'!$D$3:$H$4953,5,FALSE),""),""),"")</f>
        <v/>
      </c>
      <c r="AT142" s="39"/>
      <c r="AU142" s="39"/>
      <c r="AV142" s="39"/>
      <c r="AW142" s="21" t="str">
        <f t="shared" si="13"/>
        <v>[167] = {wayshrines={265,265,265,}, dlcId=DLC_BASE_GAME</v>
      </c>
      <c r="AX142" s="21" t="str">
        <f t="shared" si="14"/>
        <v>, zoneIds={931}, veteran={[EQUIP_TYPE_HEAD]=true, [EQUIP_TYPE_SHOULDERS]=false}</v>
      </c>
      <c r="AY142" s="21" t="str">
        <f t="shared" si="15"/>
        <v>, setType=LIBSETS_SETTYPE_MONSTER</v>
      </c>
      <c r="AZ142" s="21" t="str">
        <f t="shared" si="16"/>
        <v>, dropMechanic={LIBSETS_DROP_MECHANIC_MONSTER_NAME}, dropMechanicNames={['en']='Bogdan the Nightflame', ['de']='Bogdan die Nachtflamme'}},</v>
      </c>
      <c r="BA142" s="21" t="str">
        <f t="shared" si="17"/>
        <v xml:space="preserve"> --Nightflame / Nachtflamme   [Elden Hollow II]</v>
      </c>
    </row>
    <row r="143" spans="1:53" x14ac:dyDescent="0.25">
      <c r="A143" s="5">
        <v>168</v>
      </c>
      <c r="B143" t="s">
        <v>15</v>
      </c>
      <c r="C143" t="s">
        <v>15</v>
      </c>
      <c r="D143" s="3">
        <f t="shared" si="12"/>
        <v>168</v>
      </c>
      <c r="G143" s="8" t="s">
        <v>1597</v>
      </c>
      <c r="H143">
        <v>1</v>
      </c>
      <c r="I143" t="s">
        <v>1584</v>
      </c>
      <c r="J143" t="s">
        <v>97</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constants'!$B$4:$C$1002,2,FALSE),"")</f>
        <v>Included in base game</v>
      </c>
      <c r="U143" s="33" t="s">
        <v>1668</v>
      </c>
      <c r="V143" s="39" t="s">
        <v>1683</v>
      </c>
      <c r="W143" s="39" t="s">
        <v>1759</v>
      </c>
      <c r="X143" s="3" t="str">
        <f>IF(G143&lt;&gt;"LIBSETS_SETTYPE_BATTLEGROUND",IF(G143&lt;&gt;"LIBSETS_SETTYPE_SPECIAL",IF(Y143&lt;&gt;"",VLOOKUP(Y143,'ESO zone constants'!$D$3:$H$4953,5,FALSE),""),""),"")</f>
        <v/>
      </c>
      <c r="Y143" t="str">
        <f>IF(AND(O143&lt;&gt;"",NOT(ISERROR(O143))),"",IF(AND(L143&lt;&gt;"",L143&gt;0,NOT(ISERROR(L143))),VLOOKUP(L143,'ESO dumped WayshrineInfo'!$K$3:$N$9999,4,FALSE),""))</f>
        <v/>
      </c>
      <c r="Z143" s="39"/>
      <c r="AA143" s="39"/>
      <c r="AB143" s="39"/>
      <c r="AC143" s="3" t="str">
        <f>IF(G143&lt;&gt;"LIBSETS_SETTYPE_BATTLEGROUND",IF(G143&lt;&gt;"LIBSETS_SETTYPE_SPECIAL",IF(AD143&lt;&gt;"",VLOOKUP(AD143,'ESO zone constants'!$D$3:$H$4953,5,FALSE),""),""),"")</f>
        <v/>
      </c>
      <c r="AD143" t="str">
        <f>IF(AND(O143&lt;&gt;"",NOT(ISERROR(O143))),"",IF(AND(M143&lt;&gt;"",M143&gt;0,NOT(ISERROR(M143))),VLOOKUP(M143,'ESO dumped WayshrineInfo'!$K$3:$N$9999,4,FALSE),""))</f>
        <v/>
      </c>
      <c r="AE143" s="39"/>
      <c r="AF143" s="39"/>
      <c r="AG143" s="39"/>
      <c r="AH143" s="3" t="str">
        <f>IF(G143&lt;&gt;"LIBSETS_SETTYPE_BATTLEGROUND",IF(G143&lt;&gt;"LIBSETS_SETTYPE_SPECIAL",IF(AI143&lt;&gt;"",VLOOKUP(AI143,'ESO zone constants'!$D$3:$H$4953,5,FALSE),""),""),"")</f>
        <v/>
      </c>
      <c r="AJ143" s="39"/>
      <c r="AK143" s="39"/>
      <c r="AL143" s="39"/>
      <c r="AM143" s="3" t="str">
        <f>IF(G143&lt;&gt;"LIBSETS_SETTYPE_BATTLEGROUND",IF(G143&lt;&gt;"LIBSETS_SETTYPE_SPECIAL",IF(AN143&lt;&gt;"",VLOOKUP(AN143,'ESO zone constants'!$D$3:$H$4953,5,FALSE),""),""),"")</f>
        <v/>
      </c>
      <c r="AO143" s="39"/>
      <c r="AP143" s="39"/>
      <c r="AQ143" s="39"/>
      <c r="AR143" s="3" t="str">
        <f>IF(G143&lt;&gt;"LIBSETS_SETTYPE_BATTLEGROUND",IF(G143&lt;&gt;"LIBSETS_SETTYPE_SPECIAL",IF(AS143&lt;&gt;"",VLOOKUP(AS143,'ESO zone constants'!$D$3:$H$4953,5,FALSE),""),""),"")</f>
        <v/>
      </c>
      <c r="AT143" s="39"/>
      <c r="AU143" s="39"/>
      <c r="AV143" s="39"/>
      <c r="AW143" s="21" t="str">
        <f t="shared" si="13"/>
        <v>[168] = {wayshrines={269,269,269,}, dlcId=DLC_BASE_GAME</v>
      </c>
      <c r="AX143" s="21" t="str">
        <f t="shared" si="14"/>
        <v>, zoneIds={932}, veteran={[EQUIP_TYPE_HEAD]=true, [EQUIP_TYPE_SHOULDERS]=false}</v>
      </c>
      <c r="AY143" s="21" t="str">
        <f t="shared" si="15"/>
        <v>, setType=LIBSETS_SETTYPE_MONSTER</v>
      </c>
      <c r="AZ143" s="21" t="str">
        <f t="shared" si="16"/>
        <v>, dropMechanic={LIBSETS_DROP_MECHANIC_MONSTER_NAME}, dropMechanicNames={['en']='Nerien\'eth', ['de']='Nerien\’eth'}},</v>
      </c>
      <c r="BA143" s="21" t="str">
        <f t="shared" si="17"/>
        <v xml:space="preserve"> --Nerien'eth / Nerien'eth   [Crypt of Hearts II]</v>
      </c>
    </row>
    <row r="144" spans="1:53" x14ac:dyDescent="0.25">
      <c r="A144" s="5">
        <v>169</v>
      </c>
      <c r="B144" t="s">
        <v>31</v>
      </c>
      <c r="C144" t="s">
        <v>31</v>
      </c>
      <c r="D144" s="3">
        <f t="shared" si="12"/>
        <v>169</v>
      </c>
      <c r="G144" s="8" t="s">
        <v>1597</v>
      </c>
      <c r="H144">
        <v>1</v>
      </c>
      <c r="I144" t="s">
        <v>1584</v>
      </c>
      <c r="J144" t="s">
        <v>97</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constants'!$B$4:$C$1002,2,FALSE),"")</f>
        <v>Included in base game</v>
      </c>
      <c r="U144" s="33" t="s">
        <v>1668</v>
      </c>
      <c r="V144" s="39" t="s">
        <v>31</v>
      </c>
      <c r="W144" s="39" t="s">
        <v>31</v>
      </c>
      <c r="X144" s="3" t="str">
        <f>IF(G144&lt;&gt;"LIBSETS_SETTYPE_BATTLEGROUND",IF(G144&lt;&gt;"LIBSETS_SETTYPE_SPECIAL",IF(Y144&lt;&gt;"",VLOOKUP(Y144,'ESO zone constants'!$D$3:$H$4953,5,FALSE),""),""),"")</f>
        <v/>
      </c>
      <c r="Y144" t="str">
        <f>IF(AND(O144&lt;&gt;"",NOT(ISERROR(O144))),"",IF(AND(L144&lt;&gt;"",L144&gt;0,NOT(ISERROR(L144))),VLOOKUP(L144,'ESO dumped WayshrineInfo'!$K$3:$N$9999,4,FALSE),""))</f>
        <v/>
      </c>
      <c r="Z144" s="39"/>
      <c r="AA144" s="39"/>
      <c r="AB144" s="39"/>
      <c r="AC144" s="3" t="str">
        <f>IF(G144&lt;&gt;"LIBSETS_SETTYPE_BATTLEGROUND",IF(G144&lt;&gt;"LIBSETS_SETTYPE_SPECIAL",IF(AD144&lt;&gt;"",VLOOKUP(AD144,'ESO zone constants'!$D$3:$H$4953,5,FALSE),""),""),"")</f>
        <v/>
      </c>
      <c r="AD144" t="str">
        <f>IF(AND(O144&lt;&gt;"",NOT(ISERROR(O144))),"",IF(AND(M144&lt;&gt;"",M144&gt;0,NOT(ISERROR(M144))),VLOOKUP(M144,'ESO dumped WayshrineInfo'!$K$3:$N$9999,4,FALSE),""))</f>
        <v/>
      </c>
      <c r="AE144" s="39"/>
      <c r="AF144" s="39"/>
      <c r="AG144" s="39"/>
      <c r="AH144" s="3" t="str">
        <f>IF(G144&lt;&gt;"LIBSETS_SETTYPE_BATTLEGROUND",IF(G144&lt;&gt;"LIBSETS_SETTYPE_SPECIAL",IF(AI144&lt;&gt;"",VLOOKUP(AI144,'ESO zone constants'!$D$3:$H$4953,5,FALSE),""),""),"")</f>
        <v/>
      </c>
      <c r="AJ144" s="39"/>
      <c r="AK144" s="39"/>
      <c r="AL144" s="39"/>
      <c r="AM144" s="3" t="str">
        <f>IF(G144&lt;&gt;"LIBSETS_SETTYPE_BATTLEGROUND",IF(G144&lt;&gt;"LIBSETS_SETTYPE_SPECIAL",IF(AN144&lt;&gt;"",VLOOKUP(AN144,'ESO zone constants'!$D$3:$H$4953,5,FALSE),""),""),"")</f>
        <v/>
      </c>
      <c r="AO144" s="39"/>
      <c r="AP144" s="39"/>
      <c r="AQ144" s="39"/>
      <c r="AR144" s="3" t="str">
        <f>IF(G144&lt;&gt;"LIBSETS_SETTYPE_BATTLEGROUND",IF(G144&lt;&gt;"LIBSETS_SETTYPE_SPECIAL",IF(AS144&lt;&gt;"",VLOOKUP(AS144,'ESO zone constants'!$D$3:$H$4953,5,FALSE),""),""),"")</f>
        <v/>
      </c>
      <c r="AT144" s="39"/>
      <c r="AU144" s="39"/>
      <c r="AV144" s="39"/>
      <c r="AW144" s="21" t="str">
        <f t="shared" si="13"/>
        <v>[169] = {wayshrines={268,268,268,}, dlcId=DLC_BASE_GAME</v>
      </c>
      <c r="AX144" s="21" t="str">
        <f t="shared" si="14"/>
        <v>, zoneIds={681}, veteran={[EQUIP_TYPE_HEAD]=true, [EQUIP_TYPE_SHOULDERS]=false}</v>
      </c>
      <c r="AY144" s="21" t="str">
        <f t="shared" si="15"/>
        <v>, setType=LIBSETS_SETTYPE_MONSTER</v>
      </c>
      <c r="AZ144" s="21" t="str">
        <f t="shared" si="16"/>
        <v>, dropMechanic={LIBSETS_DROP_MECHANIC_MONSTER_NAME}, dropMechanicNames={['en']='Valkyn Skoria', ['de']='Valkyn Skoria'}},</v>
      </c>
      <c r="BA144" s="21" t="str">
        <f t="shared" si="17"/>
        <v xml:space="preserve"> --Valkyn Skoria / Valkyn Skoria   [City of Ash II]</v>
      </c>
    </row>
    <row r="145" spans="1:53" x14ac:dyDescent="0.25">
      <c r="A145" s="5">
        <v>170</v>
      </c>
      <c r="B145" t="s">
        <v>1004</v>
      </c>
      <c r="C145" t="s">
        <v>12</v>
      </c>
      <c r="D145" s="3">
        <f t="shared" si="12"/>
        <v>170</v>
      </c>
      <c r="G145" s="8" t="s">
        <v>1597</v>
      </c>
      <c r="H145">
        <v>2</v>
      </c>
      <c r="I145" t="s">
        <v>1584</v>
      </c>
      <c r="J145" t="s">
        <v>97</v>
      </c>
      <c r="K145">
        <v>262</v>
      </c>
      <c r="L145">
        <v>262</v>
      </c>
      <c r="M145">
        <v>262</v>
      </c>
      <c r="N145">
        <v>0</v>
      </c>
      <c r="O145" s="66" t="s">
        <v>103</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constants'!$B$4:$C$1002,2,FALSE),"")</f>
        <v>Included in base game</v>
      </c>
      <c r="U145" s="33" t="s">
        <v>1668</v>
      </c>
      <c r="V145" s="39" t="s">
        <v>1475</v>
      </c>
      <c r="W145" s="39" t="s">
        <v>1767</v>
      </c>
      <c r="X145" s="3" t="str">
        <f>IF(G145&lt;&gt;"LIBSETS_SETTYPE_BATTLEGROUND",IF(G145&lt;&gt;"LIBSETS_SETTYPE_SPECIAL",IF(Y145&lt;&gt;"",VLOOKUP(Y145,'ESO zone constants'!$D$3:$H$4953,5,FALSE),""),""),"")</f>
        <v/>
      </c>
      <c r="Y145" t="str">
        <f>IF(AND(O145&lt;&gt;"",NOT(ISERROR(O145))),"",IF(AND(L145&lt;&gt;"",L145&gt;0,NOT(ISERROR(L145))),VLOOKUP(L145,'ESO dumped WayshrineInfo'!$K$3:$N$9999,4,FALSE),""))</f>
        <v/>
      </c>
      <c r="Z145" s="39"/>
      <c r="AA145" s="39"/>
      <c r="AB145" s="39"/>
      <c r="AC145" s="3" t="str">
        <f>IF(G145&lt;&gt;"LIBSETS_SETTYPE_BATTLEGROUND",IF(G145&lt;&gt;"LIBSETS_SETTYPE_SPECIAL",IF(AD145&lt;&gt;"",VLOOKUP(AD145,'ESO zone constants'!$D$3:$H$4953,5,FALSE),""),""),"")</f>
        <v/>
      </c>
      <c r="AD145" t="str">
        <f>IF(AND(O145&lt;&gt;"",NOT(ISERROR(O145))),"",IF(AND(M145&lt;&gt;"",M145&gt;0,NOT(ISERROR(M145))),VLOOKUP(M145,'ESO dumped WayshrineInfo'!$K$3:$N$9999,4,FALSE),""))</f>
        <v/>
      </c>
      <c r="AE145" s="39"/>
      <c r="AF145" s="39"/>
      <c r="AG145" s="39"/>
      <c r="AH145" s="3" t="str">
        <f>IF(G145&lt;&gt;"LIBSETS_SETTYPE_BATTLEGROUND",IF(G145&lt;&gt;"LIBSETS_SETTYPE_SPECIAL",IF(AI145&lt;&gt;"",VLOOKUP(AI145,'ESO zone constants'!$D$3:$H$4953,5,FALSE),""),""),"")</f>
        <v/>
      </c>
      <c r="AJ145" s="39"/>
      <c r="AK145" s="39"/>
      <c r="AL145" s="39"/>
      <c r="AM145" s="3" t="str">
        <f>IF(G145&lt;&gt;"LIBSETS_SETTYPE_BATTLEGROUND",IF(G145&lt;&gt;"LIBSETS_SETTYPE_SPECIAL",IF(AN145&lt;&gt;"",VLOOKUP(AN145,'ESO zone constants'!$D$3:$H$4953,5,FALSE),""),""),"")</f>
        <v/>
      </c>
      <c r="AO145" s="39"/>
      <c r="AP145" s="39"/>
      <c r="AQ145" s="39"/>
      <c r="AR145" s="3" t="str">
        <f>IF(G145&lt;&gt;"LIBSETS_SETTYPE_BATTLEGROUND",IF(G145&lt;&gt;"LIBSETS_SETTYPE_SPECIAL",IF(AS145&lt;&gt;"",VLOOKUP(AS145,'ESO zone constants'!$D$3:$H$4953,5,FALSE),""),""),"")</f>
        <v/>
      </c>
      <c r="AT145" s="39"/>
      <c r="AU145" s="39"/>
      <c r="AV145" s="39"/>
      <c r="AW145" s="21" t="str">
        <f t="shared" si="13"/>
        <v>[170] = {wayshrines={262,262,262,}, dlcId=DLC_BASE_GAME</v>
      </c>
      <c r="AX145" s="21" t="str">
        <f t="shared" si="14"/>
        <v>, zoneIds={935}, veteran={[EQUIP_TYPE_HEAD]=true, [EQUIP_TYPE_SHOULDERS]=false}</v>
      </c>
      <c r="AY145" s="21" t="str">
        <f t="shared" si="15"/>
        <v>, setType=LIBSETS_SETTYPE_MONSTER</v>
      </c>
      <c r="AZ145" s="21" t="str">
        <f t="shared" si="16"/>
        <v>, dropMechanic={LIBSETS_DROP_MECHANIC_MONSTER_NAME}, dropMechanicNames={['en']='High Kinlord Rilis', ['de']='Sippenhochfürst Rilis'}},</v>
      </c>
      <c r="BA145" s="21" t="str">
        <f t="shared" si="17"/>
        <v xml:space="preserve"> --Maw of the Infernal / Schlund des Infernalen   [The Banished Cells II]</v>
      </c>
    </row>
    <row r="146" spans="1:53" x14ac:dyDescent="0.25">
      <c r="A146" s="12">
        <v>171</v>
      </c>
      <c r="B146" t="s">
        <v>1005</v>
      </c>
      <c r="C146" t="s">
        <v>1006</v>
      </c>
      <c r="D146" s="3">
        <f t="shared" si="12"/>
        <v>171</v>
      </c>
      <c r="F146" t="s">
        <v>1546</v>
      </c>
      <c r="G146" s="8" t="s">
        <v>1599</v>
      </c>
      <c r="I146" t="s">
        <v>97</v>
      </c>
      <c r="J146" t="s">
        <v>98</v>
      </c>
      <c r="K146">
        <v>230</v>
      </c>
      <c r="L146">
        <v>230</v>
      </c>
      <c r="M146">
        <v>230</v>
      </c>
      <c r="N146">
        <v>0</v>
      </c>
      <c r="O146" s="66" t="s">
        <v>448</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constants'!$B$4:$C$1002,2,FALSE),"")</f>
        <v>Included in base game</v>
      </c>
      <c r="U146" s="33" t="s">
        <v>1668</v>
      </c>
      <c r="V146" s="39"/>
      <c r="W146" s="39"/>
      <c r="X146" s="3" t="str">
        <f>IF(G146&lt;&gt;"LIBSETS_SETTYPE_BATTLEGROUND",IF(G146&lt;&gt;"LIBSETS_SETTYPE_SPECIAL",IF(Y146&lt;&gt;"",VLOOKUP(Y146,'ESO zone constants'!$D$3:$H$4953,5,FALSE),""),""),"")</f>
        <v/>
      </c>
      <c r="Y146" t="str">
        <f>IF(AND(O146&lt;&gt;"",NOT(ISERROR(O146))),"",IF(AND(L146&lt;&gt;"",L146&gt;0,NOT(ISERROR(L146))),VLOOKUP(L146,'ESO dumped WayshrineInfo'!$K$3:$N$9999,4,FALSE),""))</f>
        <v/>
      </c>
      <c r="Z146" s="39"/>
      <c r="AA146" s="39"/>
      <c r="AB146" s="39"/>
      <c r="AC146" s="3" t="str">
        <f>IF(G146&lt;&gt;"LIBSETS_SETTYPE_BATTLEGROUND",IF(G146&lt;&gt;"LIBSETS_SETTYPE_SPECIAL",IF(AD146&lt;&gt;"",VLOOKUP(AD146,'ESO zone constants'!$D$3:$H$4953,5,FALSE),""),""),"")</f>
        <v/>
      </c>
      <c r="AD146" t="str">
        <f>IF(AND(O146&lt;&gt;"",NOT(ISERROR(O146))),"",IF(AND(M146&lt;&gt;"",M146&gt;0,NOT(ISERROR(M146))),VLOOKUP(M146,'ESO dumped WayshrineInfo'!$K$3:$N$9999,4,FALSE),""))</f>
        <v/>
      </c>
      <c r="AE146" s="39"/>
      <c r="AF146" s="39"/>
      <c r="AG146" s="39"/>
      <c r="AH146" s="3" t="str">
        <f>IF(G146&lt;&gt;"LIBSETS_SETTYPE_BATTLEGROUND",IF(G146&lt;&gt;"LIBSETS_SETTYPE_SPECIAL",IF(AI146&lt;&gt;"",VLOOKUP(AI146,'ESO zone constants'!$D$3:$H$4953,5,FALSE),""),""),"")</f>
        <v/>
      </c>
      <c r="AJ146" s="39"/>
      <c r="AK146" s="39"/>
      <c r="AL146" s="39"/>
      <c r="AM146" s="3" t="str">
        <f>IF(G146&lt;&gt;"LIBSETS_SETTYPE_BATTLEGROUND",IF(G146&lt;&gt;"LIBSETS_SETTYPE_SPECIAL",IF(AN146&lt;&gt;"",VLOOKUP(AN146,'ESO zone constants'!$D$3:$H$4953,5,FALSE),""),""),"")</f>
        <v/>
      </c>
      <c r="AO146" s="39"/>
      <c r="AP146" s="39"/>
      <c r="AQ146" s="39"/>
      <c r="AR146" s="3" t="str">
        <f>IF(G146&lt;&gt;"LIBSETS_SETTYPE_BATTLEGROUND",IF(G146&lt;&gt;"LIBSETS_SETTYPE_SPECIAL",IF(AS146&lt;&gt;"",VLOOKUP(AS146,'ESO zone constants'!$D$3:$H$4953,5,FALSE),""),""),"")</f>
        <v/>
      </c>
      <c r="AT146" s="39"/>
      <c r="AU146" s="39"/>
      <c r="AV146" s="39"/>
      <c r="AW146" s="21" t="str">
        <f t="shared" si="13"/>
        <v>[171] = {wayshrines={230,230,230,}, dlcId=DLC_BASE_GAME</v>
      </c>
      <c r="AX146" s="21" t="str">
        <f t="shared" si="14"/>
        <v>, zoneIds={636}, veteran=false</v>
      </c>
      <c r="AY146" s="21" t="str">
        <f t="shared" si="15"/>
        <v>, setType=LIBSETS_SETTYPE_TRIAL, multiTrialSet=true</v>
      </c>
      <c r="AZ146" s="21" t="str">
        <f t="shared" si="16"/>
        <v>, dropMechanic={LIBSETS_DROP_MECHANIC_MONSTER_NAME}, dropMechanicNames={}},</v>
      </c>
      <c r="BA146" s="21" t="str">
        <f t="shared" si="17"/>
        <v xml:space="preserve"> --Eternal Warrior / Ewiger Krieger   [Hel Ra Citadel]</v>
      </c>
    </row>
    <row r="147" spans="1:53" x14ac:dyDescent="0.25">
      <c r="A147" s="12">
        <v>172</v>
      </c>
      <c r="B147" t="s">
        <v>1007</v>
      </c>
      <c r="C147" t="s">
        <v>1008</v>
      </c>
      <c r="D147" s="3">
        <f t="shared" si="12"/>
        <v>172</v>
      </c>
      <c r="F147" t="s">
        <v>1546</v>
      </c>
      <c r="G147" s="8" t="s">
        <v>1599</v>
      </c>
      <c r="I147" t="s">
        <v>97</v>
      </c>
      <c r="J147" t="s">
        <v>98</v>
      </c>
      <c r="K147">
        <v>230</v>
      </c>
      <c r="L147">
        <v>230</v>
      </c>
      <c r="M147">
        <v>230</v>
      </c>
      <c r="N147">
        <v>0</v>
      </c>
      <c r="O147" s="66" t="s">
        <v>448</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constants'!$B$4:$C$1002,2,FALSE),"")</f>
        <v>Included in base game</v>
      </c>
      <c r="U147" s="33" t="s">
        <v>1668</v>
      </c>
      <c r="V147" s="39"/>
      <c r="W147" s="39"/>
      <c r="X147" s="3" t="str">
        <f>IF(G147&lt;&gt;"LIBSETS_SETTYPE_BATTLEGROUND",IF(G147&lt;&gt;"LIBSETS_SETTYPE_SPECIAL",IF(Y147&lt;&gt;"",VLOOKUP(Y147,'ESO zone constants'!$D$3:$H$4953,5,FALSE),""),""),"")</f>
        <v/>
      </c>
      <c r="Y147" t="str">
        <f>IF(AND(O147&lt;&gt;"",NOT(ISERROR(O147))),"",IF(AND(L147&lt;&gt;"",L147&gt;0,NOT(ISERROR(L147))),VLOOKUP(L147,'ESO dumped WayshrineInfo'!$K$3:$N$9999,4,FALSE),""))</f>
        <v/>
      </c>
      <c r="Z147" s="39"/>
      <c r="AA147" s="39"/>
      <c r="AB147" s="39"/>
      <c r="AC147" s="3" t="str">
        <f>IF(G147&lt;&gt;"LIBSETS_SETTYPE_BATTLEGROUND",IF(G147&lt;&gt;"LIBSETS_SETTYPE_SPECIAL",IF(AD147&lt;&gt;"",VLOOKUP(AD147,'ESO zone constants'!$D$3:$H$4953,5,FALSE),""),""),"")</f>
        <v/>
      </c>
      <c r="AD147" t="str">
        <f>IF(AND(O147&lt;&gt;"",NOT(ISERROR(O147))),"",IF(AND(M147&lt;&gt;"",M147&gt;0,NOT(ISERROR(M147))),VLOOKUP(M147,'ESO dumped WayshrineInfo'!$K$3:$N$9999,4,FALSE),""))</f>
        <v/>
      </c>
      <c r="AE147" s="39"/>
      <c r="AF147" s="39"/>
      <c r="AG147" s="39"/>
      <c r="AH147" s="3" t="str">
        <f>IF(G147&lt;&gt;"LIBSETS_SETTYPE_BATTLEGROUND",IF(G147&lt;&gt;"LIBSETS_SETTYPE_SPECIAL",IF(AI147&lt;&gt;"",VLOOKUP(AI147,'ESO zone constants'!$D$3:$H$4953,5,FALSE),""),""),"")</f>
        <v/>
      </c>
      <c r="AJ147" s="39"/>
      <c r="AK147" s="39"/>
      <c r="AL147" s="39"/>
      <c r="AM147" s="3" t="str">
        <f>IF(G147&lt;&gt;"LIBSETS_SETTYPE_BATTLEGROUND",IF(G147&lt;&gt;"LIBSETS_SETTYPE_SPECIAL",IF(AN147&lt;&gt;"",VLOOKUP(AN147,'ESO zone constants'!$D$3:$H$4953,5,FALSE),""),""),"")</f>
        <v/>
      </c>
      <c r="AO147" s="39"/>
      <c r="AP147" s="39"/>
      <c r="AQ147" s="39"/>
      <c r="AR147" s="3" t="str">
        <f>IF(G147&lt;&gt;"LIBSETS_SETTYPE_BATTLEGROUND",IF(G147&lt;&gt;"LIBSETS_SETTYPE_SPECIAL",IF(AS147&lt;&gt;"",VLOOKUP(AS147,'ESO zone constants'!$D$3:$H$4953,5,FALSE),""),""),"")</f>
        <v/>
      </c>
      <c r="AT147" s="39"/>
      <c r="AU147" s="39"/>
      <c r="AV147" s="39"/>
      <c r="AW147" s="21" t="str">
        <f t="shared" si="13"/>
        <v>[172] = {wayshrines={230,230,230,}, dlcId=DLC_BASE_GAME</v>
      </c>
      <c r="AX147" s="21" t="str">
        <f t="shared" si="14"/>
        <v>, zoneIds={636}, veteran=false</v>
      </c>
      <c r="AY147" s="21" t="str">
        <f t="shared" si="15"/>
        <v>, setType=LIBSETS_SETTYPE_TRIAL, multiTrialSet=true</v>
      </c>
      <c r="AZ147" s="21" t="str">
        <f t="shared" si="16"/>
        <v>, dropMechanic={LIBSETS_DROP_MECHANIC_MONSTER_NAME}, dropMechanicNames={}},</v>
      </c>
      <c r="BA147" s="21" t="str">
        <f t="shared" si="17"/>
        <v xml:space="preserve"> --Infallible Mage / Unfehlbare Magierin   [Hel Ra Citadel]</v>
      </c>
    </row>
    <row r="148" spans="1:53" x14ac:dyDescent="0.25">
      <c r="A148" s="12">
        <v>173</v>
      </c>
      <c r="B148" t="s">
        <v>1009</v>
      </c>
      <c r="C148" t="s">
        <v>1010</v>
      </c>
      <c r="D148" s="3">
        <f t="shared" si="12"/>
        <v>173</v>
      </c>
      <c r="F148" t="s">
        <v>1546</v>
      </c>
      <c r="G148" s="8" t="s">
        <v>1599</v>
      </c>
      <c r="I148" t="s">
        <v>97</v>
      </c>
      <c r="J148" t="s">
        <v>98</v>
      </c>
      <c r="K148">
        <v>230</v>
      </c>
      <c r="L148">
        <v>230</v>
      </c>
      <c r="M148">
        <v>230</v>
      </c>
      <c r="N148">
        <v>0</v>
      </c>
      <c r="O148" s="66" t="s">
        <v>448</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constants'!$B$4:$C$1002,2,FALSE),"")</f>
        <v>Included in base game</v>
      </c>
      <c r="U148" s="33" t="s">
        <v>1668</v>
      </c>
      <c r="V148" s="39"/>
      <c r="W148" s="39"/>
      <c r="X148" s="3" t="str">
        <f>IF(G148&lt;&gt;"LIBSETS_SETTYPE_BATTLEGROUND",IF(G148&lt;&gt;"LIBSETS_SETTYPE_SPECIAL",IF(Y148&lt;&gt;"",VLOOKUP(Y148,'ESO zone constants'!$D$3:$H$4953,5,FALSE),""),""),"")</f>
        <v/>
      </c>
      <c r="Y148" t="str">
        <f>IF(AND(O148&lt;&gt;"",NOT(ISERROR(O148))),"",IF(AND(L148&lt;&gt;"",L148&gt;0,NOT(ISERROR(L148))),VLOOKUP(L148,'ESO dumped WayshrineInfo'!$K$3:$N$9999,4,FALSE),""))</f>
        <v/>
      </c>
      <c r="Z148" s="39"/>
      <c r="AA148" s="39"/>
      <c r="AB148" s="39"/>
      <c r="AC148" s="3" t="str">
        <f>IF(G148&lt;&gt;"LIBSETS_SETTYPE_BATTLEGROUND",IF(G148&lt;&gt;"LIBSETS_SETTYPE_SPECIAL",IF(AD148&lt;&gt;"",VLOOKUP(AD148,'ESO zone constants'!$D$3:$H$4953,5,FALSE),""),""),"")</f>
        <v/>
      </c>
      <c r="AD148" t="str">
        <f>IF(AND(O148&lt;&gt;"",NOT(ISERROR(O148))),"",IF(AND(M148&lt;&gt;"",M148&gt;0,NOT(ISERROR(M148))),VLOOKUP(M148,'ESO dumped WayshrineInfo'!$K$3:$N$9999,4,FALSE),""))</f>
        <v/>
      </c>
      <c r="AE148" s="39"/>
      <c r="AF148" s="39"/>
      <c r="AG148" s="39"/>
      <c r="AH148" s="3" t="str">
        <f>IF(G148&lt;&gt;"LIBSETS_SETTYPE_BATTLEGROUND",IF(G148&lt;&gt;"LIBSETS_SETTYPE_SPECIAL",IF(AI148&lt;&gt;"",VLOOKUP(AI148,'ESO zone constants'!$D$3:$H$4953,5,FALSE),""),""),"")</f>
        <v/>
      </c>
      <c r="AJ148" s="39"/>
      <c r="AK148" s="39"/>
      <c r="AL148" s="39"/>
      <c r="AM148" s="3" t="str">
        <f>IF(G148&lt;&gt;"LIBSETS_SETTYPE_BATTLEGROUND",IF(G148&lt;&gt;"LIBSETS_SETTYPE_SPECIAL",IF(AN148&lt;&gt;"",VLOOKUP(AN148,'ESO zone constants'!$D$3:$H$4953,5,FALSE),""),""),"")</f>
        <v/>
      </c>
      <c r="AO148" s="39"/>
      <c r="AP148" s="39"/>
      <c r="AQ148" s="39"/>
      <c r="AR148" s="3" t="str">
        <f>IF(G148&lt;&gt;"LIBSETS_SETTYPE_BATTLEGROUND",IF(G148&lt;&gt;"LIBSETS_SETTYPE_SPECIAL",IF(AS148&lt;&gt;"",VLOOKUP(AS148,'ESO zone constants'!$D$3:$H$4953,5,FALSE),""),""),"")</f>
        <v/>
      </c>
      <c r="AT148" s="39"/>
      <c r="AU148" s="39"/>
      <c r="AV148" s="39"/>
      <c r="AW148" s="21" t="str">
        <f t="shared" si="13"/>
        <v>[173] = {wayshrines={230,230,230,}, dlcId=DLC_BASE_GAME</v>
      </c>
      <c r="AX148" s="21" t="str">
        <f t="shared" si="14"/>
        <v>, zoneIds={636}, veteran=false</v>
      </c>
      <c r="AY148" s="21" t="str">
        <f t="shared" si="15"/>
        <v>, setType=LIBSETS_SETTYPE_TRIAL, multiTrialSet=true</v>
      </c>
      <c r="AZ148" s="21" t="str">
        <f t="shared" si="16"/>
        <v>, dropMechanic={LIBSETS_DROP_MECHANIC_MONSTER_NAME}, dropMechanicNames={}},</v>
      </c>
      <c r="BA148" s="21" t="str">
        <f t="shared" si="17"/>
        <v xml:space="preserve"> --Vicious Serpent / Boshafte Schlange   [Hel Ra Citadel]</v>
      </c>
    </row>
    <row r="149" spans="1:53" x14ac:dyDescent="0.25">
      <c r="A149" s="5">
        <v>176</v>
      </c>
      <c r="B149" t="s">
        <v>1011</v>
      </c>
      <c r="C149" t="s">
        <v>1012</v>
      </c>
      <c r="D149" s="3">
        <f t="shared" si="12"/>
        <v>176</v>
      </c>
      <c r="G149" s="8" t="s">
        <v>1592</v>
      </c>
      <c r="I149" t="s">
        <v>97</v>
      </c>
      <c r="J149" t="s">
        <v>97</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constants'!$B$4:$C$1002,2,FALSE),"")</f>
        <v>Included in base game</v>
      </c>
      <c r="V149" s="43" t="str">
        <f>IF(U149&lt;&gt;"",IF(U149&lt;&gt;"LIBSETS_DROP_MECHANIC_MONSTER_NAME",VLOOKUP(U149,'LibSets constants'!$I$4:$L$1002,3,FALSE),""),"")</f>
        <v/>
      </c>
      <c r="W149" s="39" t="str">
        <f>IF(U149&lt;&gt;"",IF(U149&lt;&gt;"LIBSETS_DROP_MECHANIC_MONSTER_NAME",VLOOKUP(U149,'LibSets constants'!$I$4:$L$1002,4,FALSE),""),"")</f>
        <v/>
      </c>
      <c r="X149" s="3">
        <f>IF(G149&lt;&gt;"LIBSETS_SETTYPE_BATTLEGROUND",IF(G149&lt;&gt;"LIBSETS_SETTYPE_SPECIAL",IF(Y149&lt;&gt;"",VLOOKUP(Y149,'ESO zone constants'!$D$3:$H$4953,5,FALSE),""),""),"")</f>
        <v>584</v>
      </c>
      <c r="Y149" t="str">
        <f>IF(AND(O149&lt;&gt;"",NOT(ISERROR(O149))),"",IF(AND(L149&lt;&gt;"",L149&gt;0,NOT(ISERROR(L149))),VLOOKUP(L149,'ESO dumped WayshrineInfo'!$K$3:$N$9999,4,FALSE),""))</f>
        <v>Imperial City</v>
      </c>
      <c r="Z149" s="44"/>
      <c r="AA149" s="43" t="str">
        <f>IF(Z149&lt;&gt;"",IF(Z149&lt;&gt;"LIBSETS_DROP_MECHANIC_MONSTER_NAME",VLOOKUP(Z149,'LibSets constants'!$I$4:$L$1002,3,FALSE),""),"")</f>
        <v/>
      </c>
      <c r="AB149" s="43" t="str">
        <f>IF(Z149&lt;&gt;"",IF(Z149&lt;&gt;"LIBSETS_DROP_MECHANIC_MONSTER_NAME",VLOOKUP(Z149,'LibSets constants'!$I$4:$L$1002,4,FALSE),""),"")</f>
        <v/>
      </c>
      <c r="AC149" s="3">
        <f>IF(G149&lt;&gt;"LIBSETS_SETTYPE_BATTLEGROUND",IF(G149&lt;&gt;"LIBSETS_SETTYPE_SPECIAL",IF(AD149&lt;&gt;"",VLOOKUP(AD149,'ESO zone constants'!$D$3:$H$4953,5,FALSE),""),""),"")</f>
        <v>584</v>
      </c>
      <c r="AD149" t="str">
        <f>IF(AND(O149&lt;&gt;"",NOT(ISERROR(O149))),"",IF(AND(M149&lt;&gt;"",M149&gt;0,NOT(ISERROR(M149))),VLOOKUP(M149,'ESO dumped WayshrineInfo'!$K$3:$N$9999,4,FALSE),""))</f>
        <v>Imperial City</v>
      </c>
      <c r="AE149" s="44"/>
      <c r="AF149" s="43" t="str">
        <f>IF(AE149&lt;&gt;"",IF(AE149&lt;&gt;"LIBSETS_DROP_MECHANIC_MONSTER_NAME",VLOOKUP(AE149,'LibSets constants'!$I$4:$L$1002,3,FALSE),""),"")</f>
        <v/>
      </c>
      <c r="AG149" s="43" t="str">
        <f>IF(AE149&lt;&gt;"",IF(AE149&lt;&gt;"LIBSETS_DROP_MECHANIC_MONSTER_NAME",VLOOKUP(AE149,'LibSets constants'!$I$4:$L$1002,4,FALSE),""),"")</f>
        <v/>
      </c>
      <c r="AH149" s="3" t="str">
        <f>IF(G149&lt;&gt;"LIBSETS_SETTYPE_BATTLEGROUND",IF(G149&lt;&gt;"LIBSETS_SETTYPE_SPECIAL",IF(AI149&lt;&gt;"",VLOOKUP(AI149,'ESO zone constants'!$D$3:$H$4953,5,FALSE),""),""),"")</f>
        <v/>
      </c>
      <c r="AJ149" s="44"/>
      <c r="AK149" s="43" t="str">
        <f>IF(AJ149&lt;&gt;"",IF(AJ149&lt;&gt;"LIBSETS_DROP_MECHANIC_MONSTER_NAME",VLOOKUP(AJ149,'LibSets constants'!$I$4:$L$1002,3,FALSE),""),"")</f>
        <v/>
      </c>
      <c r="AL149" s="43" t="str">
        <f>IF(AJ149&lt;&gt;"",IF(AJ149&lt;&gt;"LIBSETS_DROP_MECHANIC_MONSTER_NAME",VLOOKUP(AJ149,'LibSets constants'!$I$4:$L$1002,4,FALSE),""),"")</f>
        <v/>
      </c>
      <c r="AM149" s="3" t="str">
        <f>IF(G149&lt;&gt;"LIBSETS_SETTYPE_BATTLEGROUND",IF(G149&lt;&gt;"LIBSETS_SETTYPE_SPECIAL",IF(AN149&lt;&gt;"",VLOOKUP(AN149,'ESO zone constants'!$D$3:$H$4953,5,FALSE),""),""),"")</f>
        <v/>
      </c>
      <c r="AO149" s="44"/>
      <c r="AP149" s="43" t="str">
        <f>IF(AO149&lt;&gt;"",IF(AO149&lt;&gt;"LIBSETS_DROP_MECHANIC_MONSTER_NAME",VLOOKUP(AO149,'LibSets constants'!$I$4:$L$1002,3,FALSE),""),"")</f>
        <v/>
      </c>
      <c r="AQ149" s="43" t="str">
        <f>IF(AO149&lt;&gt;"",IF(AO149&lt;&gt;"LIBSETS_DROP_MECHANIC_MONSTER_NAME",VLOOKUP(AO149,'LibSets constants'!$I$4:$L$1002,4,FALSE),""),"")</f>
        <v/>
      </c>
      <c r="AR149" s="3" t="str">
        <f>IF(G149&lt;&gt;"LIBSETS_SETTYPE_BATTLEGROUND",IF(G149&lt;&gt;"LIBSETS_SETTYPE_SPECIAL",IF(AS149&lt;&gt;"",VLOOKUP(AS149,'ESO zone constants'!$D$3:$H$4953,5,FALSE),""),""),"")</f>
        <v/>
      </c>
      <c r="AT149" s="44"/>
      <c r="AU149" s="43" t="str">
        <f>IF(AT149&lt;&gt;"",IF(AT149&lt;&gt;"LIBSETS_DROP_MECHANIC_MONSTER_NAME",VLOOKUP(AT149,'LibSets constants'!$I$4:$L$1002,3,FALSE),""),"")</f>
        <v/>
      </c>
      <c r="AV149" s="43" t="str">
        <f>IF(AT149&lt;&gt;"",IF(AT149&lt;&gt;"LIBSETS_DROP_MECHANIC_MONSTER_NAME",VLOOKUP(AT149,'LibSets constants'!$I$4:$L$1002,4,FALSE),""),"")</f>
        <v/>
      </c>
      <c r="AW149" s="21" t="str">
        <f t="shared" si="13"/>
        <v>[176] = {wayshrines={199,201,203,}, traitsNeeded=5, dlcId=DLC_BASE_GAME</v>
      </c>
      <c r="AX149" s="21" t="str">
        <f t="shared" si="14"/>
        <v>, zoneIds={584,584,584}, veteran=false</v>
      </c>
      <c r="AY149" s="21" t="str">
        <f t="shared" si="15"/>
        <v>, setType=LIBSETS_SETTYPE_CRAFTED</v>
      </c>
      <c r="AZ149" s="21" t="str">
        <f t="shared" si="16"/>
        <v>},</v>
      </c>
      <c r="BA149" s="21" t="str">
        <f t="shared" si="17"/>
        <v xml:space="preserve"> --Noble's Conquest / Adelssieg   [Imperial City, Imperial City, Imperial City]</v>
      </c>
    </row>
    <row r="150" spans="1:53" x14ac:dyDescent="0.25">
      <c r="A150" s="5">
        <v>177</v>
      </c>
      <c r="B150" t="s">
        <v>1013</v>
      </c>
      <c r="C150" t="s">
        <v>1014</v>
      </c>
      <c r="D150" s="3">
        <f t="shared" si="12"/>
        <v>177</v>
      </c>
      <c r="G150" s="8" t="s">
        <v>1592</v>
      </c>
      <c r="I150" t="s">
        <v>97</v>
      </c>
      <c r="J150" t="s">
        <v>97</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constants'!$B$4:$C$1002,2,FALSE),"")</f>
        <v>Included in base game</v>
      </c>
      <c r="V150" s="3" t="str">
        <f>IF(U150&lt;&gt;"",IF(U150&lt;&gt;"LIBSETS_DROP_MECHANIC_MONSTER_NAME",VLOOKUP(U150,'LibSets constants'!$I$4:$L$1002,3,FALSE),""),"")</f>
        <v/>
      </c>
      <c r="W150" s="39" t="str">
        <f>IF(U150&lt;&gt;"",IF(U150&lt;&gt;"LIBSETS_DROP_MECHANIC_MONSTER_NAME",VLOOKUP(U150,'LibSets constants'!$I$4:$L$1002,4,FALSE),""),"")</f>
        <v/>
      </c>
      <c r="X150" s="3">
        <f>IF(G150&lt;&gt;"LIBSETS_SETTYPE_BATTLEGROUND",IF(G150&lt;&gt;"LIBSETS_SETTYPE_SPECIAL",IF(Y150&lt;&gt;"",VLOOKUP(Y150,'ESO zone constants'!$D$3:$H$4953,5,FALSE),""),""),"")</f>
        <v>584</v>
      </c>
      <c r="Y150" t="str">
        <f>IF(AND(O150&lt;&gt;"",NOT(ISERROR(O150))),"",IF(AND(L150&lt;&gt;"",L150&gt;0,NOT(ISERROR(L150))),VLOOKUP(L150,'ESO dumped WayshrineInfo'!$K$3:$N$9999,4,FALSE),""))</f>
        <v>Imperial City</v>
      </c>
      <c r="AA150" s="3" t="str">
        <f>IF(Z150&lt;&gt;"",IF(Z150&lt;&gt;"LIBSETS_DROP_MECHANIC_MONSTER_NAME",VLOOKUP(Z150,'LibSets constants'!$I$4:$L$1002,3,FALSE),""),"")</f>
        <v/>
      </c>
      <c r="AB150" s="3" t="str">
        <f>IF(Z150&lt;&gt;"",IF(Z150&lt;&gt;"LIBSETS_DROP_MECHANIC_MONSTER_NAME",VLOOKUP(Z150,'LibSets constants'!$I$4:$L$1002,4,FALSE),""),"")</f>
        <v/>
      </c>
      <c r="AC150" s="3">
        <f>IF(G150&lt;&gt;"LIBSETS_SETTYPE_BATTLEGROUND",IF(G150&lt;&gt;"LIBSETS_SETTYPE_SPECIAL",IF(AD150&lt;&gt;"",VLOOKUP(AD150,'ESO zone constants'!$D$3:$H$4953,5,FALSE),""),""),"")</f>
        <v>584</v>
      </c>
      <c r="AD150" t="str">
        <f>IF(AND(O150&lt;&gt;"",NOT(ISERROR(O150))),"",IF(AND(M150&lt;&gt;"",M150&gt;0,NOT(ISERROR(M150))),VLOOKUP(M150,'ESO dumped WayshrineInfo'!$K$3:$N$9999,4,FALSE),""))</f>
        <v>Imperial City</v>
      </c>
      <c r="AF150" s="3" t="str">
        <f>IF(AE150&lt;&gt;"",IF(AE150&lt;&gt;"LIBSETS_DROP_MECHANIC_MONSTER_NAME",VLOOKUP(AE150,'LibSets constants'!$I$4:$L$1002,3,FALSE),""),"")</f>
        <v/>
      </c>
      <c r="AG150" s="3" t="str">
        <f>IF(AE150&lt;&gt;"",IF(AE150&lt;&gt;"LIBSETS_DROP_MECHANIC_MONSTER_NAME",VLOOKUP(AE150,'LibSets constants'!$I$4:$L$1002,4,FALSE),""),"")</f>
        <v/>
      </c>
      <c r="AH150" s="3" t="str">
        <f>IF(G150&lt;&gt;"LIBSETS_SETTYPE_BATTLEGROUND",IF(G150&lt;&gt;"LIBSETS_SETTYPE_SPECIAL",IF(AI150&lt;&gt;"",VLOOKUP(AI150,'ESO zone constants'!$D$3:$H$4953,5,FALSE),""),""),"")</f>
        <v/>
      </c>
      <c r="AK150" s="3" t="str">
        <f>IF(AJ150&lt;&gt;"",IF(AJ150&lt;&gt;"LIBSETS_DROP_MECHANIC_MONSTER_NAME",VLOOKUP(AJ150,'LibSets constants'!$I$4:$L$1002,3,FALSE),""),"")</f>
        <v/>
      </c>
      <c r="AL150" s="3" t="str">
        <f>IF(AJ150&lt;&gt;"",IF(AJ150&lt;&gt;"LIBSETS_DROP_MECHANIC_MONSTER_NAME",VLOOKUP(AJ150,'LibSets constants'!$I$4:$L$1002,4,FALSE),""),"")</f>
        <v/>
      </c>
      <c r="AM150" s="3" t="str">
        <f>IF(G150&lt;&gt;"LIBSETS_SETTYPE_BATTLEGROUND",IF(G150&lt;&gt;"LIBSETS_SETTYPE_SPECIAL",IF(AN150&lt;&gt;"",VLOOKUP(AN150,'ESO zone constants'!$D$3:$H$4953,5,FALSE),""),""),"")</f>
        <v/>
      </c>
      <c r="AP150" s="3" t="str">
        <f>IF(AO150&lt;&gt;"",IF(AO150&lt;&gt;"LIBSETS_DROP_MECHANIC_MONSTER_NAME",VLOOKUP(AO150,'LibSets constants'!$I$4:$L$1002,3,FALSE),""),"")</f>
        <v/>
      </c>
      <c r="AQ150" s="3" t="str">
        <f>IF(AO150&lt;&gt;"",IF(AO150&lt;&gt;"LIBSETS_DROP_MECHANIC_MONSTER_NAME",VLOOKUP(AO150,'LibSets constants'!$I$4:$L$1002,4,FALSE),""),"")</f>
        <v/>
      </c>
      <c r="AR150" s="3" t="str">
        <f>IF(G150&lt;&gt;"LIBSETS_SETTYPE_BATTLEGROUND",IF(G150&lt;&gt;"LIBSETS_SETTYPE_SPECIAL",IF(AS150&lt;&gt;"",VLOOKUP(AS150,'ESO zone constants'!$D$3:$H$4953,5,FALSE),""),""),"")</f>
        <v/>
      </c>
      <c r="AU150" s="3" t="str">
        <f>IF(AT150&lt;&gt;"",IF(AT150&lt;&gt;"LIBSETS_DROP_MECHANIC_MONSTER_NAME",VLOOKUP(AT150,'LibSets constants'!$I$4:$L$1002,3,FALSE),""),"")</f>
        <v/>
      </c>
      <c r="AV150" s="3" t="str">
        <f>IF(AT150&lt;&gt;"",IF(AT150&lt;&gt;"LIBSETS_DROP_MECHANIC_MONSTER_NAME",VLOOKUP(AT150,'LibSets constants'!$I$4:$L$1002,4,FALSE),""),"")</f>
        <v/>
      </c>
      <c r="AW150" s="21" t="str">
        <f t="shared" si="13"/>
        <v>[177] = {wayshrines={199,201,203,}, traitsNeeded=7, dlcId=DLC_BASE_GAME</v>
      </c>
      <c r="AX150" s="21" t="str">
        <f t="shared" si="14"/>
        <v>, zoneIds={584,584,584}, veteran=false</v>
      </c>
      <c r="AY150" s="21" t="str">
        <f t="shared" si="15"/>
        <v>, setType=LIBSETS_SETTYPE_CRAFTED</v>
      </c>
      <c r="AZ150" s="21" t="str">
        <f t="shared" si="16"/>
        <v>},</v>
      </c>
      <c r="BA150" s="21" t="str">
        <f t="shared" si="17"/>
        <v xml:space="preserve"> --Redistributor / Umverteilung   [Imperial City, Imperial City, Imperial City]</v>
      </c>
    </row>
    <row r="151" spans="1:53" x14ac:dyDescent="0.25">
      <c r="A151" s="5">
        <v>178</v>
      </c>
      <c r="B151" t="s">
        <v>1015</v>
      </c>
      <c r="C151" t="s">
        <v>1016</v>
      </c>
      <c r="D151" s="3">
        <f t="shared" si="12"/>
        <v>178</v>
      </c>
      <c r="G151" s="8" t="s">
        <v>1592</v>
      </c>
      <c r="I151" t="s">
        <v>97</v>
      </c>
      <c r="J151" t="s">
        <v>97</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constants'!$B$4:$C$1002,2,FALSE),"")</f>
        <v>Included in base game</v>
      </c>
      <c r="V151" s="3" t="str">
        <f>IF(U151&lt;&gt;"",IF(U151&lt;&gt;"LIBSETS_DROP_MECHANIC_MONSTER_NAME",VLOOKUP(U151,'LibSets constants'!$I$4:$L$1002,3,FALSE),""),"")</f>
        <v/>
      </c>
      <c r="W151" s="39" t="str">
        <f>IF(U151&lt;&gt;"",IF(U151&lt;&gt;"LIBSETS_DROP_MECHANIC_MONSTER_NAME",VLOOKUP(U151,'LibSets constants'!$I$4:$L$1002,4,FALSE),""),"")</f>
        <v/>
      </c>
      <c r="X151" s="3">
        <f>IF(G151&lt;&gt;"LIBSETS_SETTYPE_BATTLEGROUND",IF(G151&lt;&gt;"LIBSETS_SETTYPE_SPECIAL",IF(Y151&lt;&gt;"",VLOOKUP(Y151,'ESO zone constants'!$D$3:$H$4953,5,FALSE),""),""),"")</f>
        <v>584</v>
      </c>
      <c r="Y151" t="str">
        <f>IF(AND(O151&lt;&gt;"",NOT(ISERROR(O151))),"",IF(AND(L151&lt;&gt;"",L151&gt;0,NOT(ISERROR(L151))),VLOOKUP(L151,'ESO dumped WayshrineInfo'!$K$3:$N$9999,4,FALSE),""))</f>
        <v>Imperial City</v>
      </c>
      <c r="AA151" s="3" t="str">
        <f>IF(Z151&lt;&gt;"",IF(Z151&lt;&gt;"LIBSETS_DROP_MECHANIC_MONSTER_NAME",VLOOKUP(Z151,'LibSets constants'!$I$4:$L$1002,3,FALSE),""),"")</f>
        <v/>
      </c>
      <c r="AB151" s="3" t="str">
        <f>IF(Z151&lt;&gt;"",IF(Z151&lt;&gt;"LIBSETS_DROP_MECHANIC_MONSTER_NAME",VLOOKUP(Z151,'LibSets constants'!$I$4:$L$1002,4,FALSE),""),"")</f>
        <v/>
      </c>
      <c r="AC151" s="3">
        <f>IF(G151&lt;&gt;"LIBSETS_SETTYPE_BATTLEGROUND",IF(G151&lt;&gt;"LIBSETS_SETTYPE_SPECIAL",IF(AD151&lt;&gt;"",VLOOKUP(AD151,'ESO zone constants'!$D$3:$H$4953,5,FALSE),""),""),"")</f>
        <v>584</v>
      </c>
      <c r="AD151" t="str">
        <f>IF(AND(O151&lt;&gt;"",NOT(ISERROR(O151))),"",IF(AND(M151&lt;&gt;"",M151&gt;0,NOT(ISERROR(M151))),VLOOKUP(M151,'ESO dumped WayshrineInfo'!$K$3:$N$9999,4,FALSE),""))</f>
        <v>Imperial City</v>
      </c>
      <c r="AF151" s="3" t="str">
        <f>IF(AE151&lt;&gt;"",IF(AE151&lt;&gt;"LIBSETS_DROP_MECHANIC_MONSTER_NAME",VLOOKUP(AE151,'LibSets constants'!$I$4:$L$1002,3,FALSE),""),"")</f>
        <v/>
      </c>
      <c r="AG151" s="3" t="str">
        <f>IF(AE151&lt;&gt;"",IF(AE151&lt;&gt;"LIBSETS_DROP_MECHANIC_MONSTER_NAME",VLOOKUP(AE151,'LibSets constants'!$I$4:$L$1002,4,FALSE),""),"")</f>
        <v/>
      </c>
      <c r="AH151" s="3" t="str">
        <f>IF(G151&lt;&gt;"LIBSETS_SETTYPE_BATTLEGROUND",IF(G151&lt;&gt;"LIBSETS_SETTYPE_SPECIAL",IF(AI151&lt;&gt;"",VLOOKUP(AI151,'ESO zone constants'!$D$3:$H$4953,5,FALSE),""),""),"")</f>
        <v/>
      </c>
      <c r="AK151" s="3" t="str">
        <f>IF(AJ151&lt;&gt;"",IF(AJ151&lt;&gt;"LIBSETS_DROP_MECHANIC_MONSTER_NAME",VLOOKUP(AJ151,'LibSets constants'!$I$4:$L$1002,3,FALSE),""),"")</f>
        <v/>
      </c>
      <c r="AL151" s="3" t="str">
        <f>IF(AJ151&lt;&gt;"",IF(AJ151&lt;&gt;"LIBSETS_DROP_MECHANIC_MONSTER_NAME",VLOOKUP(AJ151,'LibSets constants'!$I$4:$L$1002,4,FALSE),""),"")</f>
        <v/>
      </c>
      <c r="AM151" s="3" t="str">
        <f>IF(G151&lt;&gt;"LIBSETS_SETTYPE_BATTLEGROUND",IF(G151&lt;&gt;"LIBSETS_SETTYPE_SPECIAL",IF(AN151&lt;&gt;"",VLOOKUP(AN151,'ESO zone constants'!$D$3:$H$4953,5,FALSE),""),""),"")</f>
        <v/>
      </c>
      <c r="AP151" s="3" t="str">
        <f>IF(AO151&lt;&gt;"",IF(AO151&lt;&gt;"LIBSETS_DROP_MECHANIC_MONSTER_NAME",VLOOKUP(AO151,'LibSets constants'!$I$4:$L$1002,3,FALSE),""),"")</f>
        <v/>
      </c>
      <c r="AQ151" s="3" t="str">
        <f>IF(AO151&lt;&gt;"",IF(AO151&lt;&gt;"LIBSETS_DROP_MECHANIC_MONSTER_NAME",VLOOKUP(AO151,'LibSets constants'!$I$4:$L$1002,4,FALSE),""),"")</f>
        <v/>
      </c>
      <c r="AR151" s="3" t="str">
        <f>IF(G151&lt;&gt;"LIBSETS_SETTYPE_BATTLEGROUND",IF(G151&lt;&gt;"LIBSETS_SETTYPE_SPECIAL",IF(AS151&lt;&gt;"",VLOOKUP(AS151,'ESO zone constants'!$D$3:$H$4953,5,FALSE),""),""),"")</f>
        <v/>
      </c>
      <c r="AU151" s="3" t="str">
        <f>IF(AT151&lt;&gt;"",IF(AT151&lt;&gt;"LIBSETS_DROP_MECHANIC_MONSTER_NAME",VLOOKUP(AT151,'LibSets constants'!$I$4:$L$1002,3,FALSE),""),"")</f>
        <v/>
      </c>
      <c r="AV151" s="3" t="str">
        <f>IF(AT151&lt;&gt;"",IF(AT151&lt;&gt;"LIBSETS_DROP_MECHANIC_MONSTER_NAME",VLOOKUP(AT151,'LibSets constants'!$I$4:$L$1002,4,FALSE),""),"")</f>
        <v/>
      </c>
      <c r="AW151" s="21" t="str">
        <f t="shared" si="13"/>
        <v>[178] = {wayshrines={199,201,203,}, traitsNeeded=9, dlcId=DLC_BASE_GAME</v>
      </c>
      <c r="AX151" s="21" t="str">
        <f t="shared" si="14"/>
        <v>, zoneIds={584,584,584}, veteran=false</v>
      </c>
      <c r="AY151" s="21" t="str">
        <f t="shared" si="15"/>
        <v>, setType=LIBSETS_SETTYPE_CRAFTED</v>
      </c>
      <c r="AZ151" s="21" t="str">
        <f t="shared" si="16"/>
        <v>},</v>
      </c>
      <c r="BA151" s="21" t="str">
        <f t="shared" si="17"/>
        <v xml:space="preserve"> --Armor Master / Rüstungsmeister   [Imperial City, Imperial City, Imperial City]</v>
      </c>
    </row>
    <row r="152" spans="1:53" x14ac:dyDescent="0.25">
      <c r="A152" s="12">
        <v>179</v>
      </c>
      <c r="B152" t="s">
        <v>1017</v>
      </c>
      <c r="C152" t="s">
        <v>1018</v>
      </c>
      <c r="D152" s="3">
        <f t="shared" si="12"/>
        <v>179</v>
      </c>
      <c r="E152" s="42"/>
      <c r="F152" t="s">
        <v>39</v>
      </c>
      <c r="G152" s="8" t="s">
        <v>1596</v>
      </c>
      <c r="I152" t="s">
        <v>97</v>
      </c>
      <c r="J152" t="s">
        <v>97</v>
      </c>
      <c r="K152">
        <v>-1</v>
      </c>
      <c r="L152">
        <v>-1</v>
      </c>
      <c r="M152">
        <v>-1</v>
      </c>
      <c r="N152">
        <v>0</v>
      </c>
      <c r="O152" s="66" t="s">
        <v>454</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constants'!$B$4:$C$1002,2,FALSE),"")</f>
        <v>Imperial City</v>
      </c>
      <c r="V152" s="3" t="str">
        <f>IF(U152&lt;&gt;"",IF(U152&lt;&gt;"LIBSETS_DROP_MECHANIC_MONSTER_NAME",VLOOKUP(U152,'LibSets constants'!$I$4:$L$1002,3,FALSE),""),"")</f>
        <v/>
      </c>
      <c r="W152" s="39" t="str">
        <f>IF(U152&lt;&gt;"",IF(U152&lt;&gt;"LIBSETS_DROP_MECHANIC_MONSTER_NAME",VLOOKUP(U152,'LibSets constants'!$I$4:$L$1002,4,FALSE),""),"")</f>
        <v/>
      </c>
      <c r="X152" s="3" t="str">
        <f>IF(G152&lt;&gt;"LIBSETS_SETTYPE_BATTLEGROUND",IF(G152&lt;&gt;"LIBSETS_SETTYPE_SPECIAL",IF(Y152&lt;&gt;"",VLOOKUP(Y152,'ESO zone constants'!$D$3:$H$4953,5,FALSE),""),""),"")</f>
        <v/>
      </c>
      <c r="Y152" t="str">
        <f>IF(AND(O152&lt;&gt;"",NOT(ISERROR(O152))),"",IF(AND(L152&lt;&gt;"",L152&gt;0,NOT(ISERROR(L152))),VLOOKUP(L152,'ESO dumped WayshrineInfo'!$K$3:$N$9999,4,FALSE),""))</f>
        <v/>
      </c>
      <c r="AA152" s="3" t="str">
        <f>IF(Z152&lt;&gt;"",IF(Z152&lt;&gt;"LIBSETS_DROP_MECHANIC_MONSTER_NAME",VLOOKUP(Z152,'LibSets constants'!$I$4:$L$1002,3,FALSE),""),"")</f>
        <v/>
      </c>
      <c r="AB152" s="3" t="str">
        <f>IF(Z152&lt;&gt;"",IF(Z152&lt;&gt;"LIBSETS_DROP_MECHANIC_MONSTER_NAME",VLOOKUP(Z152,'LibSets constants'!$I$4:$L$1002,4,FALSE),""),"")</f>
        <v/>
      </c>
      <c r="AC152" s="3" t="str">
        <f>IF(G152&lt;&gt;"LIBSETS_SETTYPE_BATTLEGROUND",IF(G152&lt;&gt;"LIBSETS_SETTYPE_SPECIAL",IF(AD152&lt;&gt;"",VLOOKUP(AD152,'ESO zone constants'!$D$3:$H$4953,5,FALSE),""),""),"")</f>
        <v/>
      </c>
      <c r="AD152" t="str">
        <f>IF(AND(O152&lt;&gt;"",NOT(ISERROR(O152))),"",IF(AND(M152&lt;&gt;"",M152&gt;0,NOT(ISERROR(M152))),VLOOKUP(M152,'ESO dumped WayshrineInfo'!$K$3:$N$9999,4,FALSE),""))</f>
        <v/>
      </c>
      <c r="AF152" s="3" t="str">
        <f>IF(AE152&lt;&gt;"",IF(AE152&lt;&gt;"LIBSETS_DROP_MECHANIC_MONSTER_NAME",VLOOKUP(AE152,'LibSets constants'!$I$4:$L$1002,3,FALSE),""),"")</f>
        <v/>
      </c>
      <c r="AG152" s="3" t="str">
        <f>IF(AE152&lt;&gt;"",IF(AE152&lt;&gt;"LIBSETS_DROP_MECHANIC_MONSTER_NAME",VLOOKUP(AE152,'LibSets constants'!$I$4:$L$1002,4,FALSE),""),"")</f>
        <v/>
      </c>
      <c r="AH152" s="3" t="str">
        <f>IF(G152&lt;&gt;"LIBSETS_SETTYPE_BATTLEGROUND",IF(G152&lt;&gt;"LIBSETS_SETTYPE_SPECIAL",IF(AI152&lt;&gt;"",VLOOKUP(AI152,'ESO zone constants'!$D$3:$H$4953,5,FALSE),""),""),"")</f>
        <v/>
      </c>
      <c r="AK152" s="3" t="str">
        <f>IF(AJ152&lt;&gt;"",IF(AJ152&lt;&gt;"LIBSETS_DROP_MECHANIC_MONSTER_NAME",VLOOKUP(AJ152,'LibSets constants'!$I$4:$L$1002,3,FALSE),""),"")</f>
        <v/>
      </c>
      <c r="AL152" s="3" t="str">
        <f>IF(AJ152&lt;&gt;"",IF(AJ152&lt;&gt;"LIBSETS_DROP_MECHANIC_MONSTER_NAME",VLOOKUP(AJ152,'LibSets constants'!$I$4:$L$1002,4,FALSE),""),"")</f>
        <v/>
      </c>
      <c r="AM152" s="3" t="str">
        <f>IF(G152&lt;&gt;"LIBSETS_SETTYPE_BATTLEGROUND",IF(G152&lt;&gt;"LIBSETS_SETTYPE_SPECIAL",IF(AN152&lt;&gt;"",VLOOKUP(AN152,'ESO zone constants'!$D$3:$H$4953,5,FALSE),""),""),"")</f>
        <v/>
      </c>
      <c r="AP152" s="3" t="str">
        <f>IF(AO152&lt;&gt;"",IF(AO152&lt;&gt;"LIBSETS_DROP_MECHANIC_MONSTER_NAME",VLOOKUP(AO152,'LibSets constants'!$I$4:$L$1002,3,FALSE),""),"")</f>
        <v/>
      </c>
      <c r="AQ152" s="3" t="str">
        <f>IF(AO152&lt;&gt;"",IF(AO152&lt;&gt;"LIBSETS_DROP_MECHANIC_MONSTER_NAME",VLOOKUP(AO152,'LibSets constants'!$I$4:$L$1002,4,FALSE),""),"")</f>
        <v/>
      </c>
      <c r="AR152" s="3" t="str">
        <f>IF(G152&lt;&gt;"LIBSETS_SETTYPE_BATTLEGROUND",IF(G152&lt;&gt;"LIBSETS_SETTYPE_SPECIAL",IF(AS152&lt;&gt;"",VLOOKUP(AS152,'ESO zone constants'!$D$3:$H$4953,5,FALSE),""),""),"")</f>
        <v/>
      </c>
      <c r="AU152" s="3" t="str">
        <f>IF(AT152&lt;&gt;"",IF(AT152&lt;&gt;"LIBSETS_DROP_MECHANIC_MONSTER_NAME",VLOOKUP(AT152,'LibSets constants'!$I$4:$L$1002,3,FALSE),""),"")</f>
        <v/>
      </c>
      <c r="AV152" s="3" t="str">
        <f>IF(AT152&lt;&gt;"",IF(AT152&lt;&gt;"LIBSETS_DROP_MECHANIC_MONSTER_NAME",VLOOKUP(AT152,'LibSets constants'!$I$4:$L$1002,4,FALSE),""),"")</f>
        <v/>
      </c>
      <c r="AW152" s="21" t="str">
        <f t="shared" si="13"/>
        <v>[179] = {wayshrines={-1,-1,-1,}, dlcId=DLC_IMPERIAL_CITY</v>
      </c>
      <c r="AX152" s="21" t="str">
        <f t="shared" si="14"/>
        <v>, zoneIds={643}, veteran=false</v>
      </c>
      <c r="AY152" s="21" t="str">
        <f t="shared" si="15"/>
        <v>, setType=LIBSETS_SETTYPE_IMPERIALCITY</v>
      </c>
      <c r="AZ152" s="21" t="str">
        <f t="shared" si="16"/>
        <v>},</v>
      </c>
      <c r="BA152" s="21" t="str">
        <f t="shared" si="17"/>
        <v xml:space="preserve"> --Black Rose / Schwarze Rose   [Imperial Sewers]</v>
      </c>
    </row>
    <row r="153" spans="1:53" x14ac:dyDescent="0.25">
      <c r="A153" s="12">
        <v>180</v>
      </c>
      <c r="B153" t="s">
        <v>1019</v>
      </c>
      <c r="C153" t="s">
        <v>1020</v>
      </c>
      <c r="D153" s="3">
        <f t="shared" si="12"/>
        <v>180</v>
      </c>
      <c r="F153" t="s">
        <v>39</v>
      </c>
      <c r="G153" s="8" t="s">
        <v>1596</v>
      </c>
      <c r="I153" t="s">
        <v>97</v>
      </c>
      <c r="J153" t="s">
        <v>97</v>
      </c>
      <c r="K153">
        <v>-1</v>
      </c>
      <c r="L153">
        <v>-1</v>
      </c>
      <c r="M153">
        <v>-1</v>
      </c>
      <c r="N153">
        <v>0</v>
      </c>
      <c r="O153" s="66" t="s">
        <v>454</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constants'!$B$4:$C$1002,2,FALSE),"")</f>
        <v>Imperial City</v>
      </c>
      <c r="V153" s="43" t="str">
        <f>IF(U153&lt;&gt;"",IF(U153&lt;&gt;"LIBSETS_DROP_MECHANIC_MONSTER_NAME",VLOOKUP(U153,'LibSets constants'!$I$4:$L$1002,3,FALSE),""),"")</f>
        <v/>
      </c>
      <c r="W153" s="39" t="str">
        <f>IF(U153&lt;&gt;"",IF(U153&lt;&gt;"LIBSETS_DROP_MECHANIC_MONSTER_NAME",VLOOKUP(U153,'LibSets constants'!$I$4:$L$1002,4,FALSE),""),"")</f>
        <v/>
      </c>
      <c r="X153" s="3" t="str">
        <f>IF(G153&lt;&gt;"LIBSETS_SETTYPE_BATTLEGROUND",IF(G153&lt;&gt;"LIBSETS_SETTYPE_SPECIAL",IF(Y153&lt;&gt;"",VLOOKUP(Y153,'ESO zone constants'!$D$3:$H$4953,5,FALSE),""),""),"")</f>
        <v/>
      </c>
      <c r="Y153" t="str">
        <f>IF(AND(O153&lt;&gt;"",NOT(ISERROR(O153))),"",IF(AND(L153&lt;&gt;"",L153&gt;0,NOT(ISERROR(L153))),VLOOKUP(L153,'ESO dumped WayshrineInfo'!$K$3:$N$9999,4,FALSE),""))</f>
        <v/>
      </c>
      <c r="AA153" s="3" t="str">
        <f>IF(Z153&lt;&gt;"",IF(Z153&lt;&gt;"LIBSETS_DROP_MECHANIC_MONSTER_NAME",VLOOKUP(Z153,'LibSets constants'!$I$4:$L$1002,3,FALSE),""),"")</f>
        <v/>
      </c>
      <c r="AB153" s="3" t="str">
        <f>IF(Z153&lt;&gt;"",IF(Z153&lt;&gt;"LIBSETS_DROP_MECHANIC_MONSTER_NAME",VLOOKUP(Z153,'LibSets constants'!$I$4:$L$1002,4,FALSE),""),"")</f>
        <v/>
      </c>
      <c r="AC153" s="3" t="str">
        <f>IF(G153&lt;&gt;"LIBSETS_SETTYPE_BATTLEGROUND",IF(G153&lt;&gt;"LIBSETS_SETTYPE_SPECIAL",IF(AD153&lt;&gt;"",VLOOKUP(AD153,'ESO zone constants'!$D$3:$H$4953,5,FALSE),""),""),"")</f>
        <v/>
      </c>
      <c r="AD153" t="str">
        <f>IF(AND(O153&lt;&gt;"",NOT(ISERROR(O153))),"",IF(AND(M153&lt;&gt;"",M153&gt;0,NOT(ISERROR(M153))),VLOOKUP(M153,'ESO dumped WayshrineInfo'!$K$3:$N$9999,4,FALSE),""))</f>
        <v/>
      </c>
      <c r="AF153" s="3" t="str">
        <f>IF(AE153&lt;&gt;"",IF(AE153&lt;&gt;"LIBSETS_DROP_MECHANIC_MONSTER_NAME",VLOOKUP(AE153,'LibSets constants'!$I$4:$L$1002,3,FALSE),""),"")</f>
        <v/>
      </c>
      <c r="AG153" s="3" t="str">
        <f>IF(AE153&lt;&gt;"",IF(AE153&lt;&gt;"LIBSETS_DROP_MECHANIC_MONSTER_NAME",VLOOKUP(AE153,'LibSets constants'!$I$4:$L$1002,4,FALSE),""),"")</f>
        <v/>
      </c>
      <c r="AH153" s="3" t="str">
        <f>IF(G153&lt;&gt;"LIBSETS_SETTYPE_BATTLEGROUND",IF(G153&lt;&gt;"LIBSETS_SETTYPE_SPECIAL",IF(AI153&lt;&gt;"",VLOOKUP(AI153,'ESO zone constants'!$D$3:$H$4953,5,FALSE),""),""),"")</f>
        <v/>
      </c>
      <c r="AK153" s="3" t="str">
        <f>IF(AJ153&lt;&gt;"",IF(AJ153&lt;&gt;"LIBSETS_DROP_MECHANIC_MONSTER_NAME",VLOOKUP(AJ153,'LibSets constants'!$I$4:$L$1002,3,FALSE),""),"")</f>
        <v/>
      </c>
      <c r="AL153" s="3" t="str">
        <f>IF(AJ153&lt;&gt;"",IF(AJ153&lt;&gt;"LIBSETS_DROP_MECHANIC_MONSTER_NAME",VLOOKUP(AJ153,'LibSets constants'!$I$4:$L$1002,4,FALSE),""),"")</f>
        <v/>
      </c>
      <c r="AM153" s="3" t="str">
        <f>IF(G153&lt;&gt;"LIBSETS_SETTYPE_BATTLEGROUND",IF(G153&lt;&gt;"LIBSETS_SETTYPE_SPECIAL",IF(AN153&lt;&gt;"",VLOOKUP(AN153,'ESO zone constants'!$D$3:$H$4953,5,FALSE),""),""),"")</f>
        <v/>
      </c>
      <c r="AP153" s="3" t="str">
        <f>IF(AO153&lt;&gt;"",IF(AO153&lt;&gt;"LIBSETS_DROP_MECHANIC_MONSTER_NAME",VLOOKUP(AO153,'LibSets constants'!$I$4:$L$1002,3,FALSE),""),"")</f>
        <v/>
      </c>
      <c r="AQ153" s="3" t="str">
        <f>IF(AO153&lt;&gt;"",IF(AO153&lt;&gt;"LIBSETS_DROP_MECHANIC_MONSTER_NAME",VLOOKUP(AO153,'LibSets constants'!$I$4:$L$1002,4,FALSE),""),"")</f>
        <v/>
      </c>
      <c r="AR153" s="3" t="str">
        <f>IF(G153&lt;&gt;"LIBSETS_SETTYPE_BATTLEGROUND",IF(G153&lt;&gt;"LIBSETS_SETTYPE_SPECIAL",IF(AS153&lt;&gt;"",VLOOKUP(AS153,'ESO zone constants'!$D$3:$H$4953,5,FALSE),""),""),"")</f>
        <v/>
      </c>
      <c r="AU153" s="3" t="str">
        <f>IF(AT153&lt;&gt;"",IF(AT153&lt;&gt;"LIBSETS_DROP_MECHANIC_MONSTER_NAME",VLOOKUP(AT153,'LibSets constants'!$I$4:$L$1002,3,FALSE),""),"")</f>
        <v/>
      </c>
      <c r="AV153" s="3" t="str">
        <f>IF(AT153&lt;&gt;"",IF(AT153&lt;&gt;"LIBSETS_DROP_MECHANIC_MONSTER_NAME",VLOOKUP(AT153,'LibSets constants'!$I$4:$L$1002,4,FALSE),""),"")</f>
        <v/>
      </c>
      <c r="AW153" s="21" t="str">
        <f t="shared" si="13"/>
        <v>[180] = {wayshrines={-1,-1,-1,}, dlcId=DLC_IMPERIAL_CITY</v>
      </c>
      <c r="AX153" s="21" t="str">
        <f t="shared" si="14"/>
        <v>, zoneIds={643}, veteran=false</v>
      </c>
      <c r="AY153" s="21" t="str">
        <f t="shared" si="15"/>
        <v>, setType=LIBSETS_SETTYPE_IMPERIALCITY</v>
      </c>
      <c r="AZ153" s="21" t="str">
        <f t="shared" si="16"/>
        <v>},</v>
      </c>
      <c r="BA153" s="21" t="str">
        <f t="shared" si="17"/>
        <v xml:space="preserve"> --Powerful Assault / Kraftvoller Ansturm   [Imperial Sewers]</v>
      </c>
    </row>
    <row r="154" spans="1:53" x14ac:dyDescent="0.25">
      <c r="A154" s="12">
        <v>181</v>
      </c>
      <c r="B154" t="s">
        <v>1021</v>
      </c>
      <c r="C154" t="s">
        <v>1022</v>
      </c>
      <c r="D154" s="3">
        <f t="shared" si="12"/>
        <v>181</v>
      </c>
      <c r="F154" t="s">
        <v>39</v>
      </c>
      <c r="G154" s="8" t="s">
        <v>1596</v>
      </c>
      <c r="I154" t="s">
        <v>97</v>
      </c>
      <c r="J154" t="s">
        <v>97</v>
      </c>
      <c r="K154">
        <v>-1</v>
      </c>
      <c r="L154">
        <v>-1</v>
      </c>
      <c r="M154">
        <v>-1</v>
      </c>
      <c r="N154">
        <v>0</v>
      </c>
      <c r="O154" s="66" t="s">
        <v>454</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constants'!$B$4:$C$1002,2,FALSE),"")</f>
        <v>Imperial City</v>
      </c>
      <c r="V154" s="43" t="str">
        <f>IF(U154&lt;&gt;"",IF(U154&lt;&gt;"LIBSETS_DROP_MECHANIC_MONSTER_NAME",VLOOKUP(U154,'LibSets constants'!$I$4:$L$1002,3,FALSE),""),"")</f>
        <v/>
      </c>
      <c r="W154" s="39" t="str">
        <f>IF(U154&lt;&gt;"",IF(U154&lt;&gt;"LIBSETS_DROP_MECHANIC_MONSTER_NAME",VLOOKUP(U154,'LibSets constants'!$I$4:$L$1002,4,FALSE),""),"")</f>
        <v/>
      </c>
      <c r="X154" s="3" t="str">
        <f>IF(G154&lt;&gt;"LIBSETS_SETTYPE_BATTLEGROUND",IF(G154&lt;&gt;"LIBSETS_SETTYPE_SPECIAL",IF(Y154&lt;&gt;"",VLOOKUP(Y154,'ESO zone constants'!$D$3:$H$4953,5,FALSE),""),""),"")</f>
        <v/>
      </c>
      <c r="Y154" t="str">
        <f>IF(AND(O154&lt;&gt;"",NOT(ISERROR(O154))),"",IF(AND(L154&lt;&gt;"",L154&gt;0,NOT(ISERROR(L154))),VLOOKUP(L154,'ESO dumped WayshrineInfo'!$K$3:$N$9999,4,FALSE),""))</f>
        <v/>
      </c>
      <c r="Z154" s="44"/>
      <c r="AA154" s="43" t="str">
        <f>IF(Z154&lt;&gt;"",IF(Z154&lt;&gt;"LIBSETS_DROP_MECHANIC_MONSTER_NAME",VLOOKUP(Z154,'LibSets constants'!$I$4:$L$1002,3,FALSE),""),"")</f>
        <v/>
      </c>
      <c r="AB154" s="43" t="str">
        <f>IF(Z154&lt;&gt;"",IF(Z154&lt;&gt;"LIBSETS_DROP_MECHANIC_MONSTER_NAME",VLOOKUP(Z154,'LibSets constants'!$I$4:$L$1002,4,FALSE),""),"")</f>
        <v/>
      </c>
      <c r="AC154" s="3" t="str">
        <f>IF(G154&lt;&gt;"LIBSETS_SETTYPE_BATTLEGROUND",IF(G154&lt;&gt;"LIBSETS_SETTYPE_SPECIAL",IF(AD154&lt;&gt;"",VLOOKUP(AD154,'ESO zone constants'!$D$3:$H$4953,5,FALSE),""),""),"")</f>
        <v/>
      </c>
      <c r="AD154" t="str">
        <f>IF(AND(O154&lt;&gt;"",NOT(ISERROR(O154))),"",IF(AND(M154&lt;&gt;"",M154&gt;0,NOT(ISERROR(M154))),VLOOKUP(M154,'ESO dumped WayshrineInfo'!$K$3:$N$9999,4,FALSE),""))</f>
        <v/>
      </c>
      <c r="AE154" s="44"/>
      <c r="AF154" s="43" t="str">
        <f>IF(AE154&lt;&gt;"",IF(AE154&lt;&gt;"LIBSETS_DROP_MECHANIC_MONSTER_NAME",VLOOKUP(AE154,'LibSets constants'!$I$4:$L$1002,3,FALSE),""),"")</f>
        <v/>
      </c>
      <c r="AG154" s="43" t="str">
        <f>IF(AE154&lt;&gt;"",IF(AE154&lt;&gt;"LIBSETS_DROP_MECHANIC_MONSTER_NAME",VLOOKUP(AE154,'LibSets constants'!$I$4:$L$1002,4,FALSE),""),"")</f>
        <v/>
      </c>
      <c r="AH154" s="3" t="str">
        <f>IF(G154&lt;&gt;"LIBSETS_SETTYPE_BATTLEGROUND",IF(G154&lt;&gt;"LIBSETS_SETTYPE_SPECIAL",IF(AI154&lt;&gt;"",VLOOKUP(AI154,'ESO zone constants'!$D$3:$H$4953,5,FALSE),""),""),"")</f>
        <v/>
      </c>
      <c r="AJ154" s="44"/>
      <c r="AK154" s="43" t="str">
        <f>IF(AJ154&lt;&gt;"",IF(AJ154&lt;&gt;"LIBSETS_DROP_MECHANIC_MONSTER_NAME",VLOOKUP(AJ154,'LibSets constants'!$I$4:$L$1002,3,FALSE),""),"")</f>
        <v/>
      </c>
      <c r="AL154" s="43" t="str">
        <f>IF(AJ154&lt;&gt;"",IF(AJ154&lt;&gt;"LIBSETS_DROP_MECHANIC_MONSTER_NAME",VLOOKUP(AJ154,'LibSets constants'!$I$4:$L$1002,4,FALSE),""),"")</f>
        <v/>
      </c>
      <c r="AM154" s="3" t="str">
        <f>IF(G154&lt;&gt;"LIBSETS_SETTYPE_BATTLEGROUND",IF(G154&lt;&gt;"LIBSETS_SETTYPE_SPECIAL",IF(AN154&lt;&gt;"",VLOOKUP(AN154,'ESO zone constants'!$D$3:$H$4953,5,FALSE),""),""),"")</f>
        <v/>
      </c>
      <c r="AO154" s="44"/>
      <c r="AP154" s="43" t="str">
        <f>IF(AO154&lt;&gt;"",IF(AO154&lt;&gt;"LIBSETS_DROP_MECHANIC_MONSTER_NAME",VLOOKUP(AO154,'LibSets constants'!$I$4:$L$1002,3,FALSE),""),"")</f>
        <v/>
      </c>
      <c r="AQ154" s="43" t="str">
        <f>IF(AO154&lt;&gt;"",IF(AO154&lt;&gt;"LIBSETS_DROP_MECHANIC_MONSTER_NAME",VLOOKUP(AO154,'LibSets constants'!$I$4:$L$1002,4,FALSE),""),"")</f>
        <v/>
      </c>
      <c r="AR154" s="3" t="str">
        <f>IF(G154&lt;&gt;"LIBSETS_SETTYPE_BATTLEGROUND",IF(G154&lt;&gt;"LIBSETS_SETTYPE_SPECIAL",IF(AS154&lt;&gt;"",VLOOKUP(AS154,'ESO zone constants'!$D$3:$H$4953,5,FALSE),""),""),"")</f>
        <v/>
      </c>
      <c r="AT154" s="44"/>
      <c r="AU154" s="43" t="str">
        <f>IF(AT154&lt;&gt;"",IF(AT154&lt;&gt;"LIBSETS_DROP_MECHANIC_MONSTER_NAME",VLOOKUP(AT154,'LibSets constants'!$I$4:$L$1002,3,FALSE),""),"")</f>
        <v/>
      </c>
      <c r="AV154" s="43" t="str">
        <f>IF(AT154&lt;&gt;"",IF(AT154&lt;&gt;"LIBSETS_DROP_MECHANIC_MONSTER_NAME",VLOOKUP(AT154,'LibSets constants'!$I$4:$L$1002,4,FALSE),""),"")</f>
        <v/>
      </c>
      <c r="AW154" s="21" t="str">
        <f t="shared" si="13"/>
        <v>[181] = {wayshrines={-1,-1,-1,}, dlcId=DLC_IMPERIAL_CITY</v>
      </c>
      <c r="AX154" s="21" t="str">
        <f t="shared" si="14"/>
        <v>, zoneIds={643}, veteran=false</v>
      </c>
      <c r="AY154" s="21" t="str">
        <f t="shared" si="15"/>
        <v>, setType=LIBSETS_SETTYPE_IMPERIALCITY</v>
      </c>
      <c r="AZ154" s="21" t="str">
        <f t="shared" si="16"/>
        <v>},</v>
      </c>
      <c r="BA154" s="21" t="str">
        <f t="shared" si="17"/>
        <v xml:space="preserve"> --Meritorious Service / Meritorischer Dienst   [Imperial Sewers]</v>
      </c>
    </row>
    <row r="155" spans="1:53" x14ac:dyDescent="0.25">
      <c r="A155" s="5">
        <v>183</v>
      </c>
      <c r="B155" t="s">
        <v>14</v>
      </c>
      <c r="C155" t="s">
        <v>14</v>
      </c>
      <c r="D155" s="3">
        <f t="shared" si="12"/>
        <v>183</v>
      </c>
      <c r="G155" s="8" t="s">
        <v>1597</v>
      </c>
      <c r="H155">
        <v>3</v>
      </c>
      <c r="I155" t="s">
        <v>1584</v>
      </c>
      <c r="J155" t="s">
        <v>97</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constants'!$B$4:$C$1002,2,FALSE),"")</f>
        <v>Imperial City</v>
      </c>
      <c r="U155" s="33" t="s">
        <v>1668</v>
      </c>
      <c r="V155" s="39" t="s">
        <v>14</v>
      </c>
      <c r="W155" s="39" t="s">
        <v>14</v>
      </c>
      <c r="X155" s="3" t="str">
        <f>IF(G155&lt;&gt;"LIBSETS_SETTYPE_BATTLEGROUND",IF(G155&lt;&gt;"LIBSETS_SETTYPE_SPECIAL",IF(Y155&lt;&gt;"",VLOOKUP(Y155,'ESO zone constants'!$D$3:$H$4953,5,FALSE),""),""),"")</f>
        <v/>
      </c>
      <c r="Y155" t="str">
        <f>IF(AND(O155&lt;&gt;"",NOT(ISERROR(O155))),"",IF(AND(L155&lt;&gt;"",L155&gt;0,NOT(ISERROR(L155))),VLOOKUP(L155,'ESO dumped WayshrineInfo'!$K$3:$N$9999,4,FALSE),""))</f>
        <v/>
      </c>
      <c r="Z155" s="39"/>
      <c r="AA155" s="39"/>
      <c r="AB155" s="39"/>
      <c r="AC155" s="3" t="str">
        <f>IF(G155&lt;&gt;"LIBSETS_SETTYPE_BATTLEGROUND",IF(G155&lt;&gt;"LIBSETS_SETTYPE_SPECIAL",IF(AD155&lt;&gt;"",VLOOKUP(AD155,'ESO zone constants'!$D$3:$H$4953,5,FALSE),""),""),"")</f>
        <v/>
      </c>
      <c r="AD155" t="str">
        <f>IF(AND(O155&lt;&gt;"",NOT(ISERROR(O155))),"",IF(AND(M155&lt;&gt;"",M155&gt;0,NOT(ISERROR(M155))),VLOOKUP(M155,'ESO dumped WayshrineInfo'!$K$3:$N$9999,4,FALSE),""))</f>
        <v/>
      </c>
      <c r="AE155" s="39"/>
      <c r="AF155" s="39"/>
      <c r="AG155" s="39"/>
      <c r="AH155" s="3" t="str">
        <f>IF(G155&lt;&gt;"LIBSETS_SETTYPE_BATTLEGROUND",IF(G155&lt;&gt;"LIBSETS_SETTYPE_SPECIAL",IF(AI155&lt;&gt;"",VLOOKUP(AI155,'ESO zone constants'!$D$3:$H$4953,5,FALSE),""),""),"")</f>
        <v/>
      </c>
      <c r="AJ155" s="39"/>
      <c r="AK155" s="39"/>
      <c r="AL155" s="39"/>
      <c r="AM155" s="3" t="str">
        <f>IF(G155&lt;&gt;"LIBSETS_SETTYPE_BATTLEGROUND",IF(G155&lt;&gt;"LIBSETS_SETTYPE_SPECIAL",IF(AN155&lt;&gt;"",VLOOKUP(AN155,'ESO zone constants'!$D$3:$H$4953,5,FALSE),""),""),"")</f>
        <v/>
      </c>
      <c r="AO155" s="39"/>
      <c r="AP155" s="39"/>
      <c r="AQ155" s="39"/>
      <c r="AR155" s="3" t="str">
        <f>IF(G155&lt;&gt;"LIBSETS_SETTYPE_BATTLEGROUND",IF(G155&lt;&gt;"LIBSETS_SETTYPE_SPECIAL",IF(AS155&lt;&gt;"",VLOOKUP(AS155,'ESO zone constants'!$D$3:$H$4953,5,FALSE),""),""),"")</f>
        <v/>
      </c>
      <c r="AT155" s="39"/>
      <c r="AU155" s="39"/>
      <c r="AV155" s="39"/>
      <c r="AW155" s="21" t="str">
        <f t="shared" si="13"/>
        <v>[183] = {wayshrines={247,247,247,}, dlcId=DLC_IMPERIAL_CITY</v>
      </c>
      <c r="AX155" s="21" t="str">
        <f t="shared" si="14"/>
        <v>, zoneIds={688}, veteran={[EQUIP_TYPE_HEAD]=true, [EQUIP_TYPE_SHOULDERS]=false}</v>
      </c>
      <c r="AY155" s="21" t="str">
        <f t="shared" si="15"/>
        <v>, setType=LIBSETS_SETTYPE_MONSTER</v>
      </c>
      <c r="AZ155" s="21" t="str">
        <f t="shared" si="16"/>
        <v>, dropMechanic={LIBSETS_DROP_MECHANIC_MONSTER_NAME}, dropMechanicNames={['en']='Molag Kena', ['de']='Molag Kena'}},</v>
      </c>
      <c r="BA155" s="21" t="str">
        <f t="shared" si="17"/>
        <v xml:space="preserve"> --Molag Kena / Molag Kena   [White-Gold Tower]</v>
      </c>
    </row>
    <row r="156" spans="1:53" x14ac:dyDescent="0.25">
      <c r="A156" s="12">
        <v>184</v>
      </c>
      <c r="B156" t="s">
        <v>1023</v>
      </c>
      <c r="C156" t="s">
        <v>1024</v>
      </c>
      <c r="D156" s="3">
        <f t="shared" si="12"/>
        <v>184</v>
      </c>
      <c r="E156" s="42"/>
      <c r="G156" s="8" t="s">
        <v>1595</v>
      </c>
      <c r="I156" t="s">
        <v>97</v>
      </c>
      <c r="J156" t="s">
        <v>97</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constants'!$B$4:$C$1002,2,FALSE),"")</f>
        <v>Imperial City</v>
      </c>
      <c r="V156" s="43" t="str">
        <f>IF(U156&lt;&gt;"",IF(U156&lt;&gt;"LIBSETS_DROP_MECHANIC_MONSTER_NAME",VLOOKUP(U156,'LibSets constants'!$I$4:$L$1002,3,FALSE),""),"")</f>
        <v/>
      </c>
      <c r="W156" s="39" t="str">
        <f>IF(U156&lt;&gt;"",IF(U156&lt;&gt;"LIBSETS_DROP_MECHANIC_MONSTER_NAME",VLOOKUP(U156,'LibSets constants'!$I$4:$L$1002,4,FALSE),""),"")</f>
        <v/>
      </c>
      <c r="X156" s="3" t="str">
        <f>IF(G156&lt;&gt;"LIBSETS_SETTYPE_BATTLEGROUND",IF(G156&lt;&gt;"LIBSETS_SETTYPE_SPECIAL",IF(Y156&lt;&gt;"",VLOOKUP(Y156,'ESO zone constants'!$D$3:$H$4953,5,FALSE),""),""),"")</f>
        <v/>
      </c>
      <c r="Y156" t="str">
        <f>IF(AND(O156&lt;&gt;"",NOT(ISERROR(O156))),"",IF(AND(L156&lt;&gt;"",L156&gt;0,NOT(ISERROR(L156))),VLOOKUP(L156,'ESO dumped WayshrineInfo'!$K$3:$N$9999,4,FALSE),""))</f>
        <v/>
      </c>
      <c r="AA156" s="3" t="str">
        <f>IF(Z156&lt;&gt;"",IF(Z156&lt;&gt;"LIBSETS_DROP_MECHANIC_MONSTER_NAME",VLOOKUP(Z156,'LibSets constants'!$I$4:$L$1002,3,FALSE),""),"")</f>
        <v/>
      </c>
      <c r="AB156" s="3" t="str">
        <f>IF(Z156&lt;&gt;"",IF(Z156&lt;&gt;"LIBSETS_DROP_MECHANIC_MONSTER_NAME",VLOOKUP(Z156,'LibSets constants'!$I$4:$L$1002,4,FALSE),""),"")</f>
        <v/>
      </c>
      <c r="AC156" s="3" t="str">
        <f>IF(G156&lt;&gt;"LIBSETS_SETTYPE_BATTLEGROUND",IF(G156&lt;&gt;"LIBSETS_SETTYPE_SPECIAL",IF(AD156&lt;&gt;"",VLOOKUP(AD156,'ESO zone constants'!$D$3:$H$4953,5,FALSE),""),""),"")</f>
        <v/>
      </c>
      <c r="AD156" t="str">
        <f>IF(AND(O156&lt;&gt;"",NOT(ISERROR(O156))),"",IF(AND(M156&lt;&gt;"",M156&gt;0,NOT(ISERROR(M156))),VLOOKUP(M156,'ESO dumped WayshrineInfo'!$K$3:$N$9999,4,FALSE),""))</f>
        <v/>
      </c>
      <c r="AF156" s="3" t="str">
        <f>IF(AE156&lt;&gt;"",IF(AE156&lt;&gt;"LIBSETS_DROP_MECHANIC_MONSTER_NAME",VLOOKUP(AE156,'LibSets constants'!$I$4:$L$1002,3,FALSE),""),"")</f>
        <v/>
      </c>
      <c r="AG156" s="3" t="str">
        <f>IF(AE156&lt;&gt;"",IF(AE156&lt;&gt;"LIBSETS_DROP_MECHANIC_MONSTER_NAME",VLOOKUP(AE156,'LibSets constants'!$I$4:$L$1002,4,FALSE),""),"")</f>
        <v/>
      </c>
      <c r="AH156" s="3" t="str">
        <f>IF(G156&lt;&gt;"LIBSETS_SETTYPE_BATTLEGROUND",IF(G156&lt;&gt;"LIBSETS_SETTYPE_SPECIAL",IF(AI156&lt;&gt;"",VLOOKUP(AI156,'ESO zone constants'!$D$3:$H$4953,5,FALSE),""),""),"")</f>
        <v/>
      </c>
      <c r="AK156" s="3" t="str">
        <f>IF(AJ156&lt;&gt;"",IF(AJ156&lt;&gt;"LIBSETS_DROP_MECHANIC_MONSTER_NAME",VLOOKUP(AJ156,'LibSets constants'!$I$4:$L$1002,3,FALSE),""),"")</f>
        <v/>
      </c>
      <c r="AL156" s="3" t="str">
        <f>IF(AJ156&lt;&gt;"",IF(AJ156&lt;&gt;"LIBSETS_DROP_MECHANIC_MONSTER_NAME",VLOOKUP(AJ156,'LibSets constants'!$I$4:$L$1002,4,FALSE),""),"")</f>
        <v/>
      </c>
      <c r="AM156" s="3" t="str">
        <f>IF(G156&lt;&gt;"LIBSETS_SETTYPE_BATTLEGROUND",IF(G156&lt;&gt;"LIBSETS_SETTYPE_SPECIAL",IF(AN156&lt;&gt;"",VLOOKUP(AN156,'ESO zone constants'!$D$3:$H$4953,5,FALSE),""),""),"")</f>
        <v/>
      </c>
      <c r="AP156" s="3" t="str">
        <f>IF(AO156&lt;&gt;"",IF(AO156&lt;&gt;"LIBSETS_DROP_MECHANIC_MONSTER_NAME",VLOOKUP(AO156,'LibSets constants'!$I$4:$L$1002,3,FALSE),""),"")</f>
        <v/>
      </c>
      <c r="AQ156" s="3" t="str">
        <f>IF(AO156&lt;&gt;"",IF(AO156&lt;&gt;"LIBSETS_DROP_MECHANIC_MONSTER_NAME",VLOOKUP(AO156,'LibSets constants'!$I$4:$L$1002,4,FALSE),""),"")</f>
        <v/>
      </c>
      <c r="AR156" s="3" t="str">
        <f>IF(G156&lt;&gt;"LIBSETS_SETTYPE_BATTLEGROUND",IF(G156&lt;&gt;"LIBSETS_SETTYPE_SPECIAL",IF(AS156&lt;&gt;"",VLOOKUP(AS156,'ESO zone constants'!$D$3:$H$4953,5,FALSE),""),""),"")</f>
        <v/>
      </c>
      <c r="AU156" s="3" t="str">
        <f>IF(AT156&lt;&gt;"",IF(AT156&lt;&gt;"LIBSETS_DROP_MECHANIC_MONSTER_NAME",VLOOKUP(AT156,'LibSets constants'!$I$4:$L$1002,3,FALSE),""),"")</f>
        <v/>
      </c>
      <c r="AV156" s="3" t="str">
        <f>IF(AT156&lt;&gt;"",IF(AT156&lt;&gt;"LIBSETS_DROP_MECHANIC_MONSTER_NAME",VLOOKUP(AT156,'LibSets constants'!$I$4:$L$1002,4,FALSE),""),"")</f>
        <v/>
      </c>
      <c r="AW156" s="21" t="str">
        <f t="shared" si="13"/>
        <v>[184] = {wayshrines={247,247,247,}, dlcId=DLC_IMPERIAL_CITY</v>
      </c>
      <c r="AX156" s="21" t="str">
        <f t="shared" si="14"/>
        <v>, zoneIds={688}, veteran=false</v>
      </c>
      <c r="AY156" s="21" t="str">
        <f t="shared" si="15"/>
        <v>, setType=LIBSETS_SETTYPE_DUNGEON</v>
      </c>
      <c r="AZ156" s="21" t="str">
        <f t="shared" si="16"/>
        <v>},</v>
      </c>
      <c r="BA156" s="21" t="str">
        <f t="shared" si="17"/>
        <v xml:space="preserve"> --Brands of Imperium / Male des Kaiserreichs   [White-Gold Tower]</v>
      </c>
    </row>
    <row r="157" spans="1:53" x14ac:dyDescent="0.25">
      <c r="A157" s="12">
        <v>185</v>
      </c>
      <c r="B157" t="s">
        <v>1025</v>
      </c>
      <c r="C157" t="s">
        <v>1026</v>
      </c>
      <c r="D157" s="3">
        <f t="shared" si="12"/>
        <v>185</v>
      </c>
      <c r="G157" s="8" t="s">
        <v>1595</v>
      </c>
      <c r="I157" t="s">
        <v>97</v>
      </c>
      <c r="J157" t="s">
        <v>97</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constants'!$B$4:$C$1002,2,FALSE),"")</f>
        <v>Imperial City</v>
      </c>
      <c r="V157" s="43" t="str">
        <f>IF(U157&lt;&gt;"",IF(U157&lt;&gt;"LIBSETS_DROP_MECHANIC_MONSTER_NAME",VLOOKUP(U157,'LibSets constants'!$I$4:$L$1002,3,FALSE),""),"")</f>
        <v/>
      </c>
      <c r="W157" s="39" t="str">
        <f>IF(U157&lt;&gt;"",IF(U157&lt;&gt;"LIBSETS_DROP_MECHANIC_MONSTER_NAME",VLOOKUP(U157,'LibSets constants'!$I$4:$L$1002,4,FALSE),""),"")</f>
        <v/>
      </c>
      <c r="X157" s="3" t="str">
        <f>IF(G157&lt;&gt;"LIBSETS_SETTYPE_BATTLEGROUND",IF(G157&lt;&gt;"LIBSETS_SETTYPE_SPECIAL",IF(Y157&lt;&gt;"",VLOOKUP(Y157,'ESO zone constants'!$D$3:$H$4953,5,FALSE),""),""),"")</f>
        <v/>
      </c>
      <c r="Y157" t="str">
        <f>IF(AND(O157&lt;&gt;"",NOT(ISERROR(O157))),"",IF(AND(L157&lt;&gt;"",L157&gt;0,NOT(ISERROR(L157))),VLOOKUP(L157,'ESO dumped WayshrineInfo'!$K$3:$N$9999,4,FALSE),""))</f>
        <v/>
      </c>
      <c r="AA157" s="3" t="str">
        <f>IF(Z157&lt;&gt;"",IF(Z157&lt;&gt;"LIBSETS_DROP_MECHANIC_MONSTER_NAME",VLOOKUP(Z157,'LibSets constants'!$I$4:$L$1002,3,FALSE),""),"")</f>
        <v/>
      </c>
      <c r="AB157" s="3" t="str">
        <f>IF(Z157&lt;&gt;"",IF(Z157&lt;&gt;"LIBSETS_DROP_MECHANIC_MONSTER_NAME",VLOOKUP(Z157,'LibSets constants'!$I$4:$L$1002,4,FALSE),""),"")</f>
        <v/>
      </c>
      <c r="AC157" s="3" t="str">
        <f>IF(G157&lt;&gt;"LIBSETS_SETTYPE_BATTLEGROUND",IF(G157&lt;&gt;"LIBSETS_SETTYPE_SPECIAL",IF(AD157&lt;&gt;"",VLOOKUP(AD157,'ESO zone constants'!$D$3:$H$4953,5,FALSE),""),""),"")</f>
        <v/>
      </c>
      <c r="AD157" t="str">
        <f>IF(AND(O157&lt;&gt;"",NOT(ISERROR(O157))),"",IF(AND(M157&lt;&gt;"",M157&gt;0,NOT(ISERROR(M157))),VLOOKUP(M157,'ESO dumped WayshrineInfo'!$K$3:$N$9999,4,FALSE),""))</f>
        <v/>
      </c>
      <c r="AF157" s="3" t="str">
        <f>IF(AE157&lt;&gt;"",IF(AE157&lt;&gt;"LIBSETS_DROP_MECHANIC_MONSTER_NAME",VLOOKUP(AE157,'LibSets constants'!$I$4:$L$1002,3,FALSE),""),"")</f>
        <v/>
      </c>
      <c r="AG157" s="3" t="str">
        <f>IF(AE157&lt;&gt;"",IF(AE157&lt;&gt;"LIBSETS_DROP_MECHANIC_MONSTER_NAME",VLOOKUP(AE157,'LibSets constants'!$I$4:$L$1002,4,FALSE),""),"")</f>
        <v/>
      </c>
      <c r="AH157" s="3" t="str">
        <f>IF(G157&lt;&gt;"LIBSETS_SETTYPE_BATTLEGROUND",IF(G157&lt;&gt;"LIBSETS_SETTYPE_SPECIAL",IF(AI157&lt;&gt;"",VLOOKUP(AI157,'ESO zone constants'!$D$3:$H$4953,5,FALSE),""),""),"")</f>
        <v/>
      </c>
      <c r="AK157" s="3" t="str">
        <f>IF(AJ157&lt;&gt;"",IF(AJ157&lt;&gt;"LIBSETS_DROP_MECHANIC_MONSTER_NAME",VLOOKUP(AJ157,'LibSets constants'!$I$4:$L$1002,3,FALSE),""),"")</f>
        <v/>
      </c>
      <c r="AL157" s="3" t="str">
        <f>IF(AJ157&lt;&gt;"",IF(AJ157&lt;&gt;"LIBSETS_DROP_MECHANIC_MONSTER_NAME",VLOOKUP(AJ157,'LibSets constants'!$I$4:$L$1002,4,FALSE),""),"")</f>
        <v/>
      </c>
      <c r="AM157" s="3" t="str">
        <f>IF(G157&lt;&gt;"LIBSETS_SETTYPE_BATTLEGROUND",IF(G157&lt;&gt;"LIBSETS_SETTYPE_SPECIAL",IF(AN157&lt;&gt;"",VLOOKUP(AN157,'ESO zone constants'!$D$3:$H$4953,5,FALSE),""),""),"")</f>
        <v/>
      </c>
      <c r="AP157" s="3" t="str">
        <f>IF(AO157&lt;&gt;"",IF(AO157&lt;&gt;"LIBSETS_DROP_MECHANIC_MONSTER_NAME",VLOOKUP(AO157,'LibSets constants'!$I$4:$L$1002,3,FALSE),""),"")</f>
        <v/>
      </c>
      <c r="AQ157" s="3" t="str">
        <f>IF(AO157&lt;&gt;"",IF(AO157&lt;&gt;"LIBSETS_DROP_MECHANIC_MONSTER_NAME",VLOOKUP(AO157,'LibSets constants'!$I$4:$L$1002,4,FALSE),""),"")</f>
        <v/>
      </c>
      <c r="AR157" s="3" t="str">
        <f>IF(G157&lt;&gt;"LIBSETS_SETTYPE_BATTLEGROUND",IF(G157&lt;&gt;"LIBSETS_SETTYPE_SPECIAL",IF(AS157&lt;&gt;"",VLOOKUP(AS157,'ESO zone constants'!$D$3:$H$4953,5,FALSE),""),""),"")</f>
        <v/>
      </c>
      <c r="AU157" s="3" t="str">
        <f>IF(AT157&lt;&gt;"",IF(AT157&lt;&gt;"LIBSETS_DROP_MECHANIC_MONSTER_NAME",VLOOKUP(AT157,'LibSets constants'!$I$4:$L$1002,3,FALSE),""),"")</f>
        <v/>
      </c>
      <c r="AV157" s="3" t="str">
        <f>IF(AT157&lt;&gt;"",IF(AT157&lt;&gt;"LIBSETS_DROP_MECHANIC_MONSTER_NAME",VLOOKUP(AT157,'LibSets constants'!$I$4:$L$1002,4,FALSE),""),"")</f>
        <v/>
      </c>
      <c r="AW157" s="21" t="str">
        <f t="shared" si="13"/>
        <v>[185] = {wayshrines={247,247,247,}, dlcId=DLC_IMPERIAL_CITY</v>
      </c>
      <c r="AX157" s="21" t="str">
        <f t="shared" si="14"/>
        <v>, zoneIds={688}, veteran=false</v>
      </c>
      <c r="AY157" s="21" t="str">
        <f t="shared" si="15"/>
        <v>, setType=LIBSETS_SETTYPE_DUNGEON</v>
      </c>
      <c r="AZ157" s="21" t="str">
        <f t="shared" si="16"/>
        <v>},</v>
      </c>
      <c r="BA157" s="21" t="str">
        <f t="shared" si="17"/>
        <v xml:space="preserve"> --Spell Power Cure / Magiekraftheilung   [White-Gold Tower]</v>
      </c>
    </row>
    <row r="158" spans="1:53" x14ac:dyDescent="0.25">
      <c r="A158" s="12">
        <v>186</v>
      </c>
      <c r="B158" t="s">
        <v>1027</v>
      </c>
      <c r="C158" t="s">
        <v>1028</v>
      </c>
      <c r="D158" s="3">
        <f t="shared" si="12"/>
        <v>186</v>
      </c>
      <c r="G158" s="8" t="s">
        <v>1595</v>
      </c>
      <c r="I158" t="s">
        <v>97</v>
      </c>
      <c r="J158" t="s">
        <v>97</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constants'!$B$4:$C$1002,2,FALSE),"")</f>
        <v>Included in base game</v>
      </c>
      <c r="V158" s="43" t="str">
        <f>IF(U158&lt;&gt;"",IF(U158&lt;&gt;"LIBSETS_DROP_MECHANIC_MONSTER_NAME",VLOOKUP(U158,'LibSets constants'!$I$4:$L$1002,3,FALSE),""),"")</f>
        <v/>
      </c>
      <c r="W158" s="39" t="str">
        <f>IF(U158&lt;&gt;"",IF(U158&lt;&gt;"LIBSETS_DROP_MECHANIC_MONSTER_NAME",VLOOKUP(U158,'LibSets constants'!$I$4:$L$1002,4,FALSE),""),"")</f>
        <v/>
      </c>
      <c r="X158" s="3" t="str">
        <f>IF(G158&lt;&gt;"LIBSETS_SETTYPE_BATTLEGROUND",IF(G158&lt;&gt;"LIBSETS_SETTYPE_SPECIAL",IF(Y158&lt;&gt;"",VLOOKUP(Y158,'ESO zone constants'!$D$3:$H$4953,5,FALSE),""),""),"")</f>
        <v/>
      </c>
      <c r="Y158" t="str">
        <f>IF(AND(O158&lt;&gt;"",NOT(ISERROR(O158))),"",IF(AND(L158&lt;&gt;"",L158&gt;0,NOT(ISERROR(L158))),VLOOKUP(L158,'ESO dumped WayshrineInfo'!$K$3:$N$9999,4,FALSE),""))</f>
        <v/>
      </c>
      <c r="Z158" s="44"/>
      <c r="AA158" s="43" t="str">
        <f>IF(Z158&lt;&gt;"",IF(Z158&lt;&gt;"LIBSETS_DROP_MECHANIC_MONSTER_NAME",VLOOKUP(Z158,'LibSets constants'!$I$4:$L$1002,3,FALSE),""),"")</f>
        <v/>
      </c>
      <c r="AB158" s="43" t="str">
        <f>IF(Z158&lt;&gt;"",IF(Z158&lt;&gt;"LIBSETS_DROP_MECHANIC_MONSTER_NAME",VLOOKUP(Z158,'LibSets constants'!$I$4:$L$1002,4,FALSE),""),"")</f>
        <v/>
      </c>
      <c r="AC158" s="3" t="str">
        <f>IF(G158&lt;&gt;"LIBSETS_SETTYPE_BATTLEGROUND",IF(G158&lt;&gt;"LIBSETS_SETTYPE_SPECIAL",IF(AD158&lt;&gt;"",VLOOKUP(AD158,'ESO zone constants'!$D$3:$H$4953,5,FALSE),""),""),"")</f>
        <v/>
      </c>
      <c r="AD158" t="str">
        <f>IF(AND(O158&lt;&gt;"",NOT(ISERROR(O158))),"",IF(AND(M158&lt;&gt;"",M158&gt;0,NOT(ISERROR(M158))),VLOOKUP(M158,'ESO dumped WayshrineInfo'!$K$3:$N$9999,4,FALSE),""))</f>
        <v/>
      </c>
      <c r="AE158" s="44"/>
      <c r="AF158" s="43" t="str">
        <f>IF(AE158&lt;&gt;"",IF(AE158&lt;&gt;"LIBSETS_DROP_MECHANIC_MONSTER_NAME",VLOOKUP(AE158,'LibSets constants'!$I$4:$L$1002,3,FALSE),""),"")</f>
        <v/>
      </c>
      <c r="AG158" s="43" t="str">
        <f>IF(AE158&lt;&gt;"",IF(AE158&lt;&gt;"LIBSETS_DROP_MECHANIC_MONSTER_NAME",VLOOKUP(AE158,'LibSets constants'!$I$4:$L$1002,4,FALSE),""),"")</f>
        <v/>
      </c>
      <c r="AH158" s="3" t="str">
        <f>IF(G158&lt;&gt;"LIBSETS_SETTYPE_BATTLEGROUND",IF(G158&lt;&gt;"LIBSETS_SETTYPE_SPECIAL",IF(AI158&lt;&gt;"",VLOOKUP(AI158,'ESO zone constants'!$D$3:$H$4953,5,FALSE),""),""),"")</f>
        <v/>
      </c>
      <c r="AJ158" s="44"/>
      <c r="AK158" s="43" t="str">
        <f>IF(AJ158&lt;&gt;"",IF(AJ158&lt;&gt;"LIBSETS_DROP_MECHANIC_MONSTER_NAME",VLOOKUP(AJ158,'LibSets constants'!$I$4:$L$1002,3,FALSE),""),"")</f>
        <v/>
      </c>
      <c r="AL158" s="43" t="str">
        <f>IF(AJ158&lt;&gt;"",IF(AJ158&lt;&gt;"LIBSETS_DROP_MECHANIC_MONSTER_NAME",VLOOKUP(AJ158,'LibSets constants'!$I$4:$L$1002,4,FALSE),""),"")</f>
        <v/>
      </c>
      <c r="AM158" s="3" t="str">
        <f>IF(G158&lt;&gt;"LIBSETS_SETTYPE_BATTLEGROUND",IF(G158&lt;&gt;"LIBSETS_SETTYPE_SPECIAL",IF(AN158&lt;&gt;"",VLOOKUP(AN158,'ESO zone constants'!$D$3:$H$4953,5,FALSE),""),""),"")</f>
        <v/>
      </c>
      <c r="AO158" s="44"/>
      <c r="AP158" s="43" t="str">
        <f>IF(AO158&lt;&gt;"",IF(AO158&lt;&gt;"LIBSETS_DROP_MECHANIC_MONSTER_NAME",VLOOKUP(AO158,'LibSets constants'!$I$4:$L$1002,3,FALSE),""),"")</f>
        <v/>
      </c>
      <c r="AQ158" s="43" t="str">
        <f>IF(AO158&lt;&gt;"",IF(AO158&lt;&gt;"LIBSETS_DROP_MECHANIC_MONSTER_NAME",VLOOKUP(AO158,'LibSets constants'!$I$4:$L$1002,4,FALSE),""),"")</f>
        <v/>
      </c>
      <c r="AR158" s="3" t="str">
        <f>IF(G158&lt;&gt;"LIBSETS_SETTYPE_BATTLEGROUND",IF(G158&lt;&gt;"LIBSETS_SETTYPE_SPECIAL",IF(AS158&lt;&gt;"",VLOOKUP(AS158,'ESO zone constants'!$D$3:$H$4953,5,FALSE),""),""),"")</f>
        <v/>
      </c>
      <c r="AT158" s="44"/>
      <c r="AU158" s="43" t="str">
        <f>IF(AT158&lt;&gt;"",IF(AT158&lt;&gt;"LIBSETS_DROP_MECHANIC_MONSTER_NAME",VLOOKUP(AT158,'LibSets constants'!$I$4:$L$1002,3,FALSE),""),"")</f>
        <v/>
      </c>
      <c r="AV158" s="43" t="str">
        <f>IF(AT158&lt;&gt;"",IF(AT158&lt;&gt;"LIBSETS_DROP_MECHANIC_MONSTER_NAME",VLOOKUP(AT158,'LibSets constants'!$I$4:$L$1002,4,FALSE),""),"")</f>
        <v/>
      </c>
      <c r="AW158" s="21" t="str">
        <f t="shared" si="13"/>
        <v>[186] = {wayshrines={188,188,188,}, dlcId=DLC_BASE_GAME</v>
      </c>
      <c r="AX158" s="21" t="str">
        <f t="shared" si="14"/>
        <v>, zoneIds={131}, veteran=false</v>
      </c>
      <c r="AY158" s="21" t="str">
        <f t="shared" si="15"/>
        <v>, setType=LIBSETS_SETTYPE_DUNGEON</v>
      </c>
      <c r="AZ158" s="21" t="str">
        <f t="shared" si="16"/>
        <v>},</v>
      </c>
      <c r="BA158" s="21" t="str">
        <f t="shared" si="17"/>
        <v xml:space="preserve"> --Jolting Arms / Rüttelnde Rüstung   [Tempest Island]</v>
      </c>
    </row>
    <row r="159" spans="1:53" x14ac:dyDescent="0.25">
      <c r="A159" s="12">
        <v>187</v>
      </c>
      <c r="B159" t="s">
        <v>1029</v>
      </c>
      <c r="C159" t="s">
        <v>1030</v>
      </c>
      <c r="D159" s="3">
        <f t="shared" si="12"/>
        <v>187</v>
      </c>
      <c r="G159" s="8" t="s">
        <v>1598</v>
      </c>
      <c r="I159" t="s">
        <v>97</v>
      </c>
      <c r="J159" t="s">
        <v>97</v>
      </c>
      <c r="K159">
        <v>-1</v>
      </c>
      <c r="L159">
        <v>-1</v>
      </c>
      <c r="M159">
        <v>-1</v>
      </c>
      <c r="N159">
        <v>0</v>
      </c>
      <c r="O159" s="66" t="s">
        <v>120</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constants'!$B$4:$C$1002,2,FALSE),"")</f>
        <v>Included in base game</v>
      </c>
      <c r="U159" s="33" t="s">
        <v>1684</v>
      </c>
      <c r="V159" s="43" t="str">
        <f>IF(U159&lt;&gt;"",IF(U159&lt;&gt;"LIBSETS_DROP_MECHANIC_MONSTER_NAME",VLOOKUP(U159,'LibSets constants'!$I$4:$L$1002,3,FALSE),""),"")</f>
        <v>Delve bosses have a chance to drop a waist or feet.</v>
      </c>
      <c r="W159" s="43" t="str">
        <f>IF(U159&lt;&gt;"",IF(U159&lt;&gt;"LIBSETS_DROP_MECHANIC_MONSTER_NAME",VLOOKUP(U159,'LibSets constants'!$I$4:$L$1002,4,FALSE),""),"")</f>
        <v>Bosse in Gewölben haben die Chance, eine Taille oder Füße fallen zu lassen.</v>
      </c>
      <c r="X159" s="3" t="str">
        <f>IF(G159&lt;&gt;"LIBSETS_SETTYPE_BATTLEGROUND",IF(G159&lt;&gt;"LIBSETS_SETTYPE_SPECIAL",IF(Y159&lt;&gt;"",VLOOKUP(Y159,'ESO zone constants'!$D$3:$H$4953,5,FALSE),""),""),"")</f>
        <v/>
      </c>
      <c r="Y159" t="str">
        <f>IF(AND(O159&lt;&gt;"",NOT(ISERROR(O159))),"",IF(AND(L159&lt;&gt;"",L159&gt;0,NOT(ISERROR(L159))),VLOOKUP(L159,'ESO dumped WayshrineInfo'!$K$3:$N$9999,4,FALSE),""))</f>
        <v/>
      </c>
      <c r="Z159" s="44" t="s">
        <v>1685</v>
      </c>
      <c r="AA159" s="43" t="str">
        <f>IF(Z159&lt;&gt;"",IF(Z159&lt;&gt;"LIBSETS_DROP_MECHANIC_MONSTER_NAME",VLOOKUP(Z159,'LibSets constants'!$I$4:$L$1002,3,FALSE),""),"")</f>
        <v>Overland group bosses have a 100% chance to drop head, chest, legs, or weapon.</v>
      </c>
      <c r="AB159" s="43" t="str">
        <f>IF(Z159&lt;&gt;"",IF(Z159&lt;&gt;"LIBSETS_DROP_MECHANIC_MONSTER_NAME",VLOOKUP(Z159,'LibSets constants'!$I$4:$L$1002,4,FALSE),""),"")</f>
        <v>Überland Gruppenbosse haben eine Chance von 100%, Kopf, Brust, Beine oder Waffen fallen zu lassen.</v>
      </c>
      <c r="AC159" s="3" t="str">
        <f>IF(G159&lt;&gt;"LIBSETS_SETTYPE_BATTLEGROUND",IF(G159&lt;&gt;"LIBSETS_SETTYPE_SPECIAL",IF(AD159&lt;&gt;"",VLOOKUP(AD159,'ESO zone constants'!$D$3:$H$4953,5,FALSE),""),""),"")</f>
        <v/>
      </c>
      <c r="AD159" t="str">
        <f>IF(AND(O159&lt;&gt;"",NOT(ISERROR(O159))),"",IF(AND(M159&lt;&gt;"",M159&gt;0,NOT(ISERROR(M159))),VLOOKUP(M159,'ESO dumped WayshrineInfo'!$K$3:$N$9999,4,FALSE),""))</f>
        <v/>
      </c>
      <c r="AE159" s="44" t="s">
        <v>1686</v>
      </c>
      <c r="AF159" s="43" t="str">
        <f>IF(AE159&lt;&gt;"",IF(AE159&lt;&gt;"LIBSETS_DROP_MECHANIC_MONSTER_NAME",VLOOKUP(AE159,'LibSets constants'!$I$4:$L$1002,3,FALSE),""),"")</f>
        <v>Public dungeon bosses have a chance to drop a shoulder, hand, or weapon.</v>
      </c>
      <c r="AG159" s="43" t="str">
        <f>IF(AE159&lt;&gt;"",IF(AE159&lt;&gt;"LIBSETS_DROP_MECHANIC_MONSTER_NAME",VLOOKUP(AE159,'LibSets constants'!$I$4:$L$1002,4,FALSE),""),"")</f>
        <v>Öffentliche Dungeon-Bosse haben die Möglichkeit, eine Schulter, Handschuhe oder eine Waffe fallen zu lassen.</v>
      </c>
      <c r="AH159" s="3" t="str">
        <f>IF(G159&lt;&gt;"LIBSETS_SETTYPE_BATTLEGROUND",IF(G159&lt;&gt;"LIBSETS_SETTYPE_SPECIAL",IF(AI159&lt;&gt;"",VLOOKUP(AI159,'ESO zone constants'!$D$3:$H$4953,5,FALSE),""),""),"")</f>
        <v/>
      </c>
      <c r="AJ159" s="44" t="s">
        <v>1687</v>
      </c>
      <c r="AK159" s="43" t="str">
        <f>IF(AJ159&lt;&gt;"",IF(AJ159&lt;&gt;"LIBSETS_DROP_MECHANIC_MONSTER_NAME",VLOOKUP(AJ159,'LibSets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43" t="str">
        <f>IF(AJ159&lt;&gt;"",IF(AJ159&lt;&gt;"LIBSETS_DROP_MECHANIC_MONSTER_NAME",VLOOKUP(AJ159,'LibSets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constants'!$D$3:$H$4953,5,FALSE),""),""),"")</f>
        <v/>
      </c>
      <c r="AO159" s="44"/>
      <c r="AP159" s="43" t="str">
        <f>IF(AO159&lt;&gt;"",IF(AO159&lt;&gt;"LIBSETS_DROP_MECHANIC_MONSTER_NAME",VLOOKUP(AO159,'LibSets constants'!$I$4:$L$1002,3,FALSE),""),"")</f>
        <v/>
      </c>
      <c r="AQ159" s="43" t="str">
        <f>IF(AO159&lt;&gt;"",IF(AO159&lt;&gt;"LIBSETS_DROP_MECHANIC_MONSTER_NAME",VLOOKUP(AO159,'LibSets constants'!$I$4:$L$1002,4,FALSE),""),"")</f>
        <v/>
      </c>
      <c r="AR159" s="3" t="str">
        <f>IF(G159&lt;&gt;"LIBSETS_SETTYPE_BATTLEGROUND",IF(G159&lt;&gt;"LIBSETS_SETTYPE_SPECIAL",IF(AS159&lt;&gt;"",VLOOKUP(AS159,'ESO zone constants'!$D$3:$H$4953,5,FALSE),""),""),"")</f>
        <v/>
      </c>
      <c r="AT159" s="44"/>
      <c r="AU159" s="43" t="str">
        <f>IF(AT159&lt;&gt;"",IF(AT159&lt;&gt;"LIBSETS_DROP_MECHANIC_MONSTER_NAME",VLOOKUP(AT159,'LibSets constants'!$I$4:$L$1002,3,FALSE),""),"")</f>
        <v/>
      </c>
      <c r="AV159" s="43" t="str">
        <f>IF(AT159&lt;&gt;"",IF(AT159&lt;&gt;"LIBSETS_DROP_MECHANIC_MONSTER_NAME",VLOOKUP(AT159,'LibSets constants'!$I$4:$L$1002,4,FALSE),""),"")</f>
        <v/>
      </c>
      <c r="AW159" s="21" t="str">
        <f t="shared" si="13"/>
        <v>[187] = {wayshrines={-1,-1,-1,}, dlcId=DLC_BASE_GAME</v>
      </c>
      <c r="AX159" s="21" t="str">
        <f t="shared" si="14"/>
        <v>, zoneIds={117}, veteran=false</v>
      </c>
      <c r="AY159" s="21" t="str">
        <f t="shared" si="15"/>
        <v>, setType=LIBSETS_SETTYPE_OVERLAND</v>
      </c>
      <c r="AZ159" s="21" t="str">
        <f t="shared" si="16"/>
        <v>, dropMechanic={LIBSETS_DROP_MECHANIC_OVERLAND_BOSS_DELVE,LIBSETS_DROP_MECHANIC_OVERLAND_WORLDBOSS,LIBSETS_DROP_MECHANIC_OVERLAND_BOSS_PUBLIC_DUNGEON,LIBSETS_DROP_MECHANIC_OVERLAND_CHEST}},</v>
      </c>
      <c r="BA159" s="21" t="str">
        <f t="shared" si="17"/>
        <v xml:space="preserve"> --Swamp Raider / Sumpfräuber   [Shadowfen]</v>
      </c>
    </row>
    <row r="160" spans="1:53" x14ac:dyDescent="0.25">
      <c r="A160" s="12">
        <v>188</v>
      </c>
      <c r="B160" t="s">
        <v>1031</v>
      </c>
      <c r="C160" t="s">
        <v>1032</v>
      </c>
      <c r="D160" s="3">
        <f t="shared" si="12"/>
        <v>188</v>
      </c>
      <c r="G160" s="8" t="s">
        <v>1595</v>
      </c>
      <c r="I160" t="s">
        <v>97</v>
      </c>
      <c r="J160" t="s">
        <v>97</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constants'!$B$4:$C$1002,2,FALSE),"")</f>
        <v>Included in base game</v>
      </c>
      <c r="V160" s="43" t="str">
        <f>IF(U160&lt;&gt;"",IF(U160&lt;&gt;"LIBSETS_DROP_MECHANIC_MONSTER_NAME",VLOOKUP(U160,'LibSets constants'!$I$4:$L$1002,3,FALSE),""),"")</f>
        <v/>
      </c>
      <c r="W160" s="39" t="str">
        <f>IF(U160&lt;&gt;"",IF(U160&lt;&gt;"LIBSETS_DROP_MECHANIC_MONSTER_NAME",VLOOKUP(U160,'LibSets constants'!$I$4:$L$1002,4,FALSE),""),"")</f>
        <v/>
      </c>
      <c r="X160" s="3" t="str">
        <f>IF(G160&lt;&gt;"LIBSETS_SETTYPE_BATTLEGROUND",IF(G160&lt;&gt;"LIBSETS_SETTYPE_SPECIAL",IF(Y160&lt;&gt;"",VLOOKUP(Y160,'ESO zone constants'!$D$3:$H$4953,5,FALSE),""),""),"")</f>
        <v/>
      </c>
      <c r="Y160" t="str">
        <f>IF(AND(O160&lt;&gt;"",NOT(ISERROR(O160))),"",IF(AND(L160&lt;&gt;"",L160&gt;0,NOT(ISERROR(L160))),VLOOKUP(L160,'ESO dumped WayshrineInfo'!$K$3:$N$9999,4,FALSE),""))</f>
        <v/>
      </c>
      <c r="Z160" s="44"/>
      <c r="AA160" s="43" t="str">
        <f>IF(Z160&lt;&gt;"",IF(Z160&lt;&gt;"LIBSETS_DROP_MECHANIC_MONSTER_NAME",VLOOKUP(Z160,'LibSets constants'!$I$4:$L$1002,3,FALSE),""),"")</f>
        <v/>
      </c>
      <c r="AB160" s="43" t="str">
        <f>IF(Z160&lt;&gt;"",IF(Z160&lt;&gt;"LIBSETS_DROP_MECHANIC_MONSTER_NAME",VLOOKUP(Z160,'LibSets constants'!$I$4:$L$1002,4,FALSE),""),"")</f>
        <v/>
      </c>
      <c r="AC160" s="3" t="str">
        <f>IF(G160&lt;&gt;"LIBSETS_SETTYPE_BATTLEGROUND",IF(G160&lt;&gt;"LIBSETS_SETTYPE_SPECIAL",IF(AD160&lt;&gt;"",VLOOKUP(AD160,'ESO zone constants'!$D$3:$H$4953,5,FALSE),""),""),"")</f>
        <v/>
      </c>
      <c r="AD160" t="str">
        <f>IF(AND(O160&lt;&gt;"",NOT(ISERROR(O160))),"",IF(AND(M160&lt;&gt;"",M160&gt;0,NOT(ISERROR(M160))),VLOOKUP(M160,'ESO dumped WayshrineInfo'!$K$3:$N$9999,4,FALSE),""))</f>
        <v/>
      </c>
      <c r="AE160" s="44"/>
      <c r="AF160" s="43" t="str">
        <f>IF(AE160&lt;&gt;"",IF(AE160&lt;&gt;"LIBSETS_DROP_MECHANIC_MONSTER_NAME",VLOOKUP(AE160,'LibSets constants'!$I$4:$L$1002,3,FALSE),""),"")</f>
        <v/>
      </c>
      <c r="AG160" s="43" t="str">
        <f>IF(AE160&lt;&gt;"",IF(AE160&lt;&gt;"LIBSETS_DROP_MECHANIC_MONSTER_NAME",VLOOKUP(AE160,'LibSets constants'!$I$4:$L$1002,4,FALSE),""),"")</f>
        <v/>
      </c>
      <c r="AH160" s="3" t="str">
        <f>IF(G160&lt;&gt;"LIBSETS_SETTYPE_BATTLEGROUND",IF(G160&lt;&gt;"LIBSETS_SETTYPE_SPECIAL",IF(AI160&lt;&gt;"",VLOOKUP(AI160,'ESO zone constants'!$D$3:$H$4953,5,FALSE),""),""),"")</f>
        <v/>
      </c>
      <c r="AJ160" s="44"/>
      <c r="AK160" s="43" t="str">
        <f>IF(AJ160&lt;&gt;"",IF(AJ160&lt;&gt;"LIBSETS_DROP_MECHANIC_MONSTER_NAME",VLOOKUP(AJ160,'LibSets constants'!$I$4:$L$1002,3,FALSE),""),"")</f>
        <v/>
      </c>
      <c r="AL160" s="43" t="str">
        <f>IF(AJ160&lt;&gt;"",IF(AJ160&lt;&gt;"LIBSETS_DROP_MECHANIC_MONSTER_NAME",VLOOKUP(AJ160,'LibSets constants'!$I$4:$L$1002,4,FALSE),""),"")</f>
        <v/>
      </c>
      <c r="AM160" s="3" t="str">
        <f>IF(G160&lt;&gt;"LIBSETS_SETTYPE_BATTLEGROUND",IF(G160&lt;&gt;"LIBSETS_SETTYPE_SPECIAL",IF(AN160&lt;&gt;"",VLOOKUP(AN160,'ESO zone constants'!$D$3:$H$4953,5,FALSE),""),""),"")</f>
        <v/>
      </c>
      <c r="AO160" s="44"/>
      <c r="AP160" s="43" t="str">
        <f>IF(AO160&lt;&gt;"",IF(AO160&lt;&gt;"LIBSETS_DROP_MECHANIC_MONSTER_NAME",VLOOKUP(AO160,'LibSets constants'!$I$4:$L$1002,3,FALSE),""),"")</f>
        <v/>
      </c>
      <c r="AQ160" s="43" t="str">
        <f>IF(AO160&lt;&gt;"",IF(AO160&lt;&gt;"LIBSETS_DROP_MECHANIC_MONSTER_NAME",VLOOKUP(AO160,'LibSets constants'!$I$4:$L$1002,4,FALSE),""),"")</f>
        <v/>
      </c>
      <c r="AR160" s="3" t="str">
        <f>IF(G160&lt;&gt;"LIBSETS_SETTYPE_BATTLEGROUND",IF(G160&lt;&gt;"LIBSETS_SETTYPE_SPECIAL",IF(AS160&lt;&gt;"",VLOOKUP(AS160,'ESO zone constants'!$D$3:$H$4953,5,FALSE),""),""),"")</f>
        <v/>
      </c>
      <c r="AT160" s="44"/>
      <c r="AU160" s="43" t="str">
        <f>IF(AT160&lt;&gt;"",IF(AT160&lt;&gt;"LIBSETS_DROP_MECHANIC_MONSTER_NAME",VLOOKUP(AT160,'LibSets constants'!$I$4:$L$1002,3,FALSE),""),"")</f>
        <v/>
      </c>
      <c r="AV160" s="43" t="str">
        <f>IF(AT160&lt;&gt;"",IF(AT160&lt;&gt;"LIBSETS_DROP_MECHANIC_MONSTER_NAME",VLOOKUP(AT160,'LibSets constants'!$I$4:$L$1002,4,FALSE),""),"")</f>
        <v/>
      </c>
      <c r="AW160" s="21" t="str">
        <f t="shared" si="13"/>
        <v>[188] = {wayshrines={188,188,188,}, dlcId=DLC_BASE_GAME</v>
      </c>
      <c r="AX160" s="21" t="str">
        <f t="shared" si="14"/>
        <v>, zoneIds={131}, veteran=false</v>
      </c>
      <c r="AY160" s="21" t="str">
        <f t="shared" si="15"/>
        <v>, setType=LIBSETS_SETTYPE_DUNGEON</v>
      </c>
      <c r="AZ160" s="21" t="str">
        <f t="shared" si="16"/>
        <v>},</v>
      </c>
      <c r="BA160" s="21" t="str">
        <f t="shared" si="17"/>
        <v xml:space="preserve"> --Storm Master / Sturmmeister   [Tempest Island]</v>
      </c>
    </row>
    <row r="161" spans="1:53" x14ac:dyDescent="0.25">
      <c r="A161" s="12">
        <v>190</v>
      </c>
      <c r="B161" t="s">
        <v>1033</v>
      </c>
      <c r="C161" t="s">
        <v>1034</v>
      </c>
      <c r="D161" s="3">
        <f t="shared" si="12"/>
        <v>190</v>
      </c>
      <c r="G161" s="8" t="s">
        <v>1595</v>
      </c>
      <c r="I161" t="s">
        <v>97</v>
      </c>
      <c r="J161" t="s">
        <v>97</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constants'!$B$4:$C$1002,2,FALSE),"")</f>
        <v>Imperial City</v>
      </c>
      <c r="V161" s="3" t="str">
        <f>IF(U161&lt;&gt;"",IF(U161&lt;&gt;"LIBSETS_DROP_MECHANIC_MONSTER_NAME",VLOOKUP(U161,'LibSets constants'!$I$4:$L$1002,3,FALSE),""),"")</f>
        <v/>
      </c>
      <c r="W161" s="39" t="str">
        <f>IF(U161&lt;&gt;"",IF(U161&lt;&gt;"LIBSETS_DROP_MECHANIC_MONSTER_NAME",VLOOKUP(U161,'LibSets constants'!$I$4:$L$1002,4,FALSE),""),"")</f>
        <v/>
      </c>
      <c r="X161" s="3" t="str">
        <f>IF(G161&lt;&gt;"LIBSETS_SETTYPE_BATTLEGROUND",IF(G161&lt;&gt;"LIBSETS_SETTYPE_SPECIAL",IF(Y161&lt;&gt;"",VLOOKUP(Y161,'ESO zone constants'!$D$3:$H$4953,5,FALSE),""),""),"")</f>
        <v/>
      </c>
      <c r="Y161" t="str">
        <f>IF(AND(O161&lt;&gt;"",NOT(ISERROR(O161))),"",IF(AND(L161&lt;&gt;"",L161&gt;0,NOT(ISERROR(L161))),VLOOKUP(L161,'ESO dumped WayshrineInfo'!$K$3:$N$9999,4,FALSE),""))</f>
        <v/>
      </c>
      <c r="AA161" s="3" t="str">
        <f>IF(Z161&lt;&gt;"",IF(Z161&lt;&gt;"LIBSETS_DROP_MECHANIC_MONSTER_NAME",VLOOKUP(Z161,'LibSets constants'!$I$4:$L$1002,3,FALSE),""),"")</f>
        <v/>
      </c>
      <c r="AB161" s="3" t="str">
        <f>IF(Z161&lt;&gt;"",IF(Z161&lt;&gt;"LIBSETS_DROP_MECHANIC_MONSTER_NAME",VLOOKUP(Z161,'LibSets constants'!$I$4:$L$1002,4,FALSE),""),"")</f>
        <v/>
      </c>
      <c r="AC161" s="3" t="str">
        <f>IF(G161&lt;&gt;"LIBSETS_SETTYPE_BATTLEGROUND",IF(G161&lt;&gt;"LIBSETS_SETTYPE_SPECIAL",IF(AD161&lt;&gt;"",VLOOKUP(AD161,'ESO zone constants'!$D$3:$H$4953,5,FALSE),""),""),"")</f>
        <v/>
      </c>
      <c r="AD161" t="str">
        <f>IF(AND(O161&lt;&gt;"",NOT(ISERROR(O161))),"",IF(AND(M161&lt;&gt;"",M161&gt;0,NOT(ISERROR(M161))),VLOOKUP(M161,'ESO dumped WayshrineInfo'!$K$3:$N$9999,4,FALSE),""))</f>
        <v/>
      </c>
      <c r="AF161" s="3" t="str">
        <f>IF(AE161&lt;&gt;"",IF(AE161&lt;&gt;"LIBSETS_DROP_MECHANIC_MONSTER_NAME",VLOOKUP(AE161,'LibSets constants'!$I$4:$L$1002,3,FALSE),""),"")</f>
        <v/>
      </c>
      <c r="AG161" s="3" t="str">
        <f>IF(AE161&lt;&gt;"",IF(AE161&lt;&gt;"LIBSETS_DROP_MECHANIC_MONSTER_NAME",VLOOKUP(AE161,'LibSets constants'!$I$4:$L$1002,4,FALSE),""),"")</f>
        <v/>
      </c>
      <c r="AH161" s="3" t="str">
        <f>IF(G161&lt;&gt;"LIBSETS_SETTYPE_BATTLEGROUND",IF(G161&lt;&gt;"LIBSETS_SETTYPE_SPECIAL",IF(AI161&lt;&gt;"",VLOOKUP(AI161,'ESO zone constants'!$D$3:$H$4953,5,FALSE),""),""),"")</f>
        <v/>
      </c>
      <c r="AK161" s="3" t="str">
        <f>IF(AJ161&lt;&gt;"",IF(AJ161&lt;&gt;"LIBSETS_DROP_MECHANIC_MONSTER_NAME",VLOOKUP(AJ161,'LibSets constants'!$I$4:$L$1002,3,FALSE),""),"")</f>
        <v/>
      </c>
      <c r="AL161" s="3" t="str">
        <f>IF(AJ161&lt;&gt;"",IF(AJ161&lt;&gt;"LIBSETS_DROP_MECHANIC_MONSTER_NAME",VLOOKUP(AJ161,'LibSets constants'!$I$4:$L$1002,4,FALSE),""),"")</f>
        <v/>
      </c>
      <c r="AM161" s="3" t="str">
        <f>IF(G161&lt;&gt;"LIBSETS_SETTYPE_BATTLEGROUND",IF(G161&lt;&gt;"LIBSETS_SETTYPE_SPECIAL",IF(AN161&lt;&gt;"",VLOOKUP(AN161,'ESO zone constants'!$D$3:$H$4953,5,FALSE),""),""),"")</f>
        <v/>
      </c>
      <c r="AP161" s="3" t="str">
        <f>IF(AO161&lt;&gt;"",IF(AO161&lt;&gt;"LIBSETS_DROP_MECHANIC_MONSTER_NAME",VLOOKUP(AO161,'LibSets constants'!$I$4:$L$1002,3,FALSE),""),"")</f>
        <v/>
      </c>
      <c r="AQ161" s="3" t="str">
        <f>IF(AO161&lt;&gt;"",IF(AO161&lt;&gt;"LIBSETS_DROP_MECHANIC_MONSTER_NAME",VLOOKUP(AO161,'LibSets constants'!$I$4:$L$1002,4,FALSE),""),"")</f>
        <v/>
      </c>
      <c r="AR161" s="3" t="str">
        <f>IF(G161&lt;&gt;"LIBSETS_SETTYPE_BATTLEGROUND",IF(G161&lt;&gt;"LIBSETS_SETTYPE_SPECIAL",IF(AS161&lt;&gt;"",VLOOKUP(AS161,'ESO zone constants'!$D$3:$H$4953,5,FALSE),""),""),"")</f>
        <v/>
      </c>
      <c r="AU161" s="3" t="str">
        <f>IF(AT161&lt;&gt;"",IF(AT161&lt;&gt;"LIBSETS_DROP_MECHANIC_MONSTER_NAME",VLOOKUP(AT161,'LibSets constants'!$I$4:$L$1002,3,FALSE),""),"")</f>
        <v/>
      </c>
      <c r="AV161" s="3" t="str">
        <f>IF(AT161&lt;&gt;"",IF(AT161&lt;&gt;"LIBSETS_DROP_MECHANIC_MONSTER_NAME",VLOOKUP(AT161,'LibSets constants'!$I$4:$L$1002,4,FALSE),""),"")</f>
        <v/>
      </c>
      <c r="AW161" s="21" t="str">
        <f t="shared" si="13"/>
        <v>[190] = {wayshrines={236,236,236,}, dlcId=DLC_IMPERIAL_CITY</v>
      </c>
      <c r="AX161" s="21" t="str">
        <f t="shared" si="14"/>
        <v>, zoneIds={678}, veteran=false</v>
      </c>
      <c r="AY161" s="21" t="str">
        <f t="shared" si="15"/>
        <v>, setType=LIBSETS_SETTYPE_DUNGEON</v>
      </c>
      <c r="AZ161" s="21" t="str">
        <f t="shared" si="16"/>
        <v>},</v>
      </c>
      <c r="BA161" s="21" t="str">
        <f t="shared" si="17"/>
        <v xml:space="preserve"> --Scathing Mage / Verletzender Magier   [Imperial City Prison]</v>
      </c>
    </row>
    <row r="162" spans="1:53" x14ac:dyDescent="0.25">
      <c r="A162" s="12">
        <v>193</v>
      </c>
      <c r="B162" t="s">
        <v>1035</v>
      </c>
      <c r="C162" t="s">
        <v>1036</v>
      </c>
      <c r="D162" s="3">
        <f t="shared" si="12"/>
        <v>193</v>
      </c>
      <c r="G162" s="8" t="s">
        <v>1595</v>
      </c>
      <c r="I162" t="s">
        <v>97</v>
      </c>
      <c r="J162" t="s">
        <v>97</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constants'!$B$4:$C$1002,2,FALSE),"")</f>
        <v>Included in base game</v>
      </c>
      <c r="V162" s="43" t="str">
        <f>IF(U162&lt;&gt;"",IF(U162&lt;&gt;"LIBSETS_DROP_MECHANIC_MONSTER_NAME",VLOOKUP(U162,'LibSets constants'!$I$4:$L$1002,3,FALSE),""),"")</f>
        <v/>
      </c>
      <c r="W162" s="39" t="str">
        <f>IF(U162&lt;&gt;"",IF(U162&lt;&gt;"LIBSETS_DROP_MECHANIC_MONSTER_NAME",VLOOKUP(U162,'LibSets constants'!$I$4:$L$1002,4,FALSE),""),"")</f>
        <v/>
      </c>
      <c r="X162" s="3" t="str">
        <f>IF(G162&lt;&gt;"LIBSETS_SETTYPE_BATTLEGROUND",IF(G162&lt;&gt;"LIBSETS_SETTYPE_SPECIAL",IF(Y162&lt;&gt;"",VLOOKUP(Y162,'ESO zone constants'!$D$3:$H$4953,5,FALSE),""),""),"")</f>
        <v/>
      </c>
      <c r="Y162" t="str">
        <f>IF(AND(O162&lt;&gt;"",NOT(ISERROR(O162))),"",IF(AND(L162&lt;&gt;"",L162&gt;0,NOT(ISERROR(L162))),VLOOKUP(L162,'ESO dumped WayshrineInfo'!$K$3:$N$9999,4,FALSE),""))</f>
        <v/>
      </c>
      <c r="Z162" s="44"/>
      <c r="AA162" s="43" t="str">
        <f>IF(Z162&lt;&gt;"",IF(Z162&lt;&gt;"LIBSETS_DROP_MECHANIC_MONSTER_NAME",VLOOKUP(Z162,'LibSets constants'!$I$4:$L$1002,3,FALSE),""),"")</f>
        <v/>
      </c>
      <c r="AB162" s="43" t="str">
        <f>IF(Z162&lt;&gt;"",IF(Z162&lt;&gt;"LIBSETS_DROP_MECHANIC_MONSTER_NAME",VLOOKUP(Z162,'LibSets constants'!$I$4:$L$1002,4,FALSE),""),"")</f>
        <v/>
      </c>
      <c r="AC162" s="3" t="str">
        <f>IF(G162&lt;&gt;"LIBSETS_SETTYPE_BATTLEGROUND",IF(G162&lt;&gt;"LIBSETS_SETTYPE_SPECIAL",IF(AD162&lt;&gt;"",VLOOKUP(AD162,'ESO zone constants'!$D$3:$H$4953,5,FALSE),""),""),"")</f>
        <v/>
      </c>
      <c r="AD162" t="str">
        <f>IF(AND(O162&lt;&gt;"",NOT(ISERROR(O162))),"",IF(AND(M162&lt;&gt;"",M162&gt;0,NOT(ISERROR(M162))),VLOOKUP(M162,'ESO dumped WayshrineInfo'!$K$3:$N$9999,4,FALSE),""))</f>
        <v/>
      </c>
      <c r="AE162" s="44"/>
      <c r="AF162" s="43" t="str">
        <f>IF(AE162&lt;&gt;"",IF(AE162&lt;&gt;"LIBSETS_DROP_MECHANIC_MONSTER_NAME",VLOOKUP(AE162,'LibSets constants'!$I$4:$L$1002,3,FALSE),""),"")</f>
        <v/>
      </c>
      <c r="AG162" s="43" t="str">
        <f>IF(AE162&lt;&gt;"",IF(AE162&lt;&gt;"LIBSETS_DROP_MECHANIC_MONSTER_NAME",VLOOKUP(AE162,'LibSets constants'!$I$4:$L$1002,4,FALSE),""),"")</f>
        <v/>
      </c>
      <c r="AH162" s="3" t="str">
        <f>IF(G162&lt;&gt;"LIBSETS_SETTYPE_BATTLEGROUND",IF(G162&lt;&gt;"LIBSETS_SETTYPE_SPECIAL",IF(AI162&lt;&gt;"",VLOOKUP(AI162,'ESO zone constants'!$D$3:$H$4953,5,FALSE),""),""),"")</f>
        <v/>
      </c>
      <c r="AJ162" s="44"/>
      <c r="AK162" s="43" t="str">
        <f>IF(AJ162&lt;&gt;"",IF(AJ162&lt;&gt;"LIBSETS_DROP_MECHANIC_MONSTER_NAME",VLOOKUP(AJ162,'LibSets constants'!$I$4:$L$1002,3,FALSE),""),"")</f>
        <v/>
      </c>
      <c r="AL162" s="43" t="str">
        <f>IF(AJ162&lt;&gt;"",IF(AJ162&lt;&gt;"LIBSETS_DROP_MECHANIC_MONSTER_NAME",VLOOKUP(AJ162,'LibSets constants'!$I$4:$L$1002,4,FALSE),""),"")</f>
        <v/>
      </c>
      <c r="AM162" s="3" t="str">
        <f>IF(G162&lt;&gt;"LIBSETS_SETTYPE_BATTLEGROUND",IF(G162&lt;&gt;"LIBSETS_SETTYPE_SPECIAL",IF(AN162&lt;&gt;"",VLOOKUP(AN162,'ESO zone constants'!$D$3:$H$4953,5,FALSE),""),""),"")</f>
        <v/>
      </c>
      <c r="AO162" s="44"/>
      <c r="AP162" s="43" t="str">
        <f>IF(AO162&lt;&gt;"",IF(AO162&lt;&gt;"LIBSETS_DROP_MECHANIC_MONSTER_NAME",VLOOKUP(AO162,'LibSets constants'!$I$4:$L$1002,3,FALSE),""),"")</f>
        <v/>
      </c>
      <c r="AQ162" s="43" t="str">
        <f>IF(AO162&lt;&gt;"",IF(AO162&lt;&gt;"LIBSETS_DROP_MECHANIC_MONSTER_NAME",VLOOKUP(AO162,'LibSets constants'!$I$4:$L$1002,4,FALSE),""),"")</f>
        <v/>
      </c>
      <c r="AR162" s="3" t="str">
        <f>IF(G162&lt;&gt;"LIBSETS_SETTYPE_BATTLEGROUND",IF(G162&lt;&gt;"LIBSETS_SETTYPE_SPECIAL",IF(AS162&lt;&gt;"",VLOOKUP(AS162,'ESO zone constants'!$D$3:$H$4953,5,FALSE),""),""),"")</f>
        <v/>
      </c>
      <c r="AT162" s="44"/>
      <c r="AU162" s="43" t="str">
        <f>IF(AT162&lt;&gt;"",IF(AT162&lt;&gt;"LIBSETS_DROP_MECHANIC_MONSTER_NAME",VLOOKUP(AT162,'LibSets constants'!$I$4:$L$1002,3,FALSE),""),"")</f>
        <v/>
      </c>
      <c r="AV162" s="43" t="str">
        <f>IF(AT162&lt;&gt;"",IF(AT162&lt;&gt;"LIBSETS_DROP_MECHANIC_MONSTER_NAME",VLOOKUP(AT162,'LibSets constants'!$I$4:$L$1002,4,FALSE),""),"")</f>
        <v/>
      </c>
      <c r="AW162" s="21" t="str">
        <f t="shared" si="13"/>
        <v>[193] = {wayshrines={188,188,188,}, dlcId=DLC_BASE_GAME</v>
      </c>
      <c r="AX162" s="21" t="str">
        <f t="shared" si="14"/>
        <v>, zoneIds={131}, veteran=false</v>
      </c>
      <c r="AY162" s="21" t="str">
        <f t="shared" si="15"/>
        <v>, setType=LIBSETS_SETTYPE_DUNGEON</v>
      </c>
      <c r="AZ162" s="21" t="str">
        <f t="shared" si="16"/>
        <v>},</v>
      </c>
      <c r="BA162" s="21" t="str">
        <f t="shared" si="17"/>
        <v xml:space="preserve"> --Overwhelming Surge / Überwältigende Woge   [Tempest Island]</v>
      </c>
    </row>
    <row r="163" spans="1:53" x14ac:dyDescent="0.25">
      <c r="A163" s="12">
        <v>194</v>
      </c>
      <c r="B163" t="s">
        <v>1037</v>
      </c>
      <c r="C163" t="s">
        <v>1038</v>
      </c>
      <c r="D163" s="3">
        <f t="shared" si="12"/>
        <v>194</v>
      </c>
      <c r="G163" s="8" t="s">
        <v>1595</v>
      </c>
      <c r="I163" t="s">
        <v>97</v>
      </c>
      <c r="J163" t="s">
        <v>97</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constants'!$B$4:$C$1002,2,FALSE),"")</f>
        <v>Included in base game</v>
      </c>
      <c r="V163" s="43" t="str">
        <f>IF(U163&lt;&gt;"",IF(U163&lt;&gt;"LIBSETS_DROP_MECHANIC_MONSTER_NAME",VLOOKUP(U163,'LibSets constants'!$I$4:$L$1002,3,FALSE),""),"")</f>
        <v/>
      </c>
      <c r="W163" s="39" t="str">
        <f>IF(U163&lt;&gt;"",IF(U163&lt;&gt;"LIBSETS_DROP_MECHANIC_MONSTER_NAME",VLOOKUP(U163,'LibSets constants'!$I$4:$L$1002,4,FALSE),""),"")</f>
        <v/>
      </c>
      <c r="X163" s="3" t="str">
        <f>IF(G163&lt;&gt;"LIBSETS_SETTYPE_BATTLEGROUND",IF(G163&lt;&gt;"LIBSETS_SETTYPE_SPECIAL",IF(Y163&lt;&gt;"",VLOOKUP(Y163,'ESO zone constants'!$D$3:$H$4953,5,FALSE),""),""),"")</f>
        <v/>
      </c>
      <c r="Y163" t="str">
        <f>IF(AND(O163&lt;&gt;"",NOT(ISERROR(O163))),"",IF(AND(L163&lt;&gt;"",L163&gt;0,NOT(ISERROR(L163))),VLOOKUP(L163,'ESO dumped WayshrineInfo'!$K$3:$N$9999,4,FALSE),""))</f>
        <v/>
      </c>
      <c r="Z163" s="44"/>
      <c r="AA163" s="43" t="str">
        <f>IF(Z163&lt;&gt;"",IF(Z163&lt;&gt;"LIBSETS_DROP_MECHANIC_MONSTER_NAME",VLOOKUP(Z163,'LibSets constants'!$I$4:$L$1002,3,FALSE),""),"")</f>
        <v/>
      </c>
      <c r="AB163" s="43" t="str">
        <f>IF(Z163&lt;&gt;"",IF(Z163&lt;&gt;"LIBSETS_DROP_MECHANIC_MONSTER_NAME",VLOOKUP(Z163,'LibSets constants'!$I$4:$L$1002,4,FALSE),""),"")</f>
        <v/>
      </c>
      <c r="AC163" s="3" t="str">
        <f>IF(G163&lt;&gt;"LIBSETS_SETTYPE_BATTLEGROUND",IF(G163&lt;&gt;"LIBSETS_SETTYPE_SPECIAL",IF(AD163&lt;&gt;"",VLOOKUP(AD163,'ESO zone constants'!$D$3:$H$4953,5,FALSE),""),""),"")</f>
        <v/>
      </c>
      <c r="AD163" t="str">
        <f>IF(AND(O163&lt;&gt;"",NOT(ISERROR(O163))),"",IF(AND(M163&lt;&gt;"",M163&gt;0,NOT(ISERROR(M163))),VLOOKUP(M163,'ESO dumped WayshrineInfo'!$K$3:$N$9999,4,FALSE),""))</f>
        <v/>
      </c>
      <c r="AE163" s="44"/>
      <c r="AF163" s="43" t="str">
        <f>IF(AE163&lt;&gt;"",IF(AE163&lt;&gt;"LIBSETS_DROP_MECHANIC_MONSTER_NAME",VLOOKUP(AE163,'LibSets constants'!$I$4:$L$1002,3,FALSE),""),"")</f>
        <v/>
      </c>
      <c r="AG163" s="43" t="str">
        <f>IF(AE163&lt;&gt;"",IF(AE163&lt;&gt;"LIBSETS_DROP_MECHANIC_MONSTER_NAME",VLOOKUP(AE163,'LibSets constants'!$I$4:$L$1002,4,FALSE),""),"")</f>
        <v/>
      </c>
      <c r="AH163" s="3" t="str">
        <f>IF(G163&lt;&gt;"LIBSETS_SETTYPE_BATTLEGROUND",IF(G163&lt;&gt;"LIBSETS_SETTYPE_SPECIAL",IF(AI163&lt;&gt;"",VLOOKUP(AI163,'ESO zone constants'!$D$3:$H$4953,5,FALSE),""),""),"")</f>
        <v/>
      </c>
      <c r="AJ163" s="44"/>
      <c r="AK163" s="43" t="str">
        <f>IF(AJ163&lt;&gt;"",IF(AJ163&lt;&gt;"LIBSETS_DROP_MECHANIC_MONSTER_NAME",VLOOKUP(AJ163,'LibSets constants'!$I$4:$L$1002,3,FALSE),""),"")</f>
        <v/>
      </c>
      <c r="AL163" s="43" t="str">
        <f>IF(AJ163&lt;&gt;"",IF(AJ163&lt;&gt;"LIBSETS_DROP_MECHANIC_MONSTER_NAME",VLOOKUP(AJ163,'LibSets constants'!$I$4:$L$1002,4,FALSE),""),"")</f>
        <v/>
      </c>
      <c r="AM163" s="3" t="str">
        <f>IF(G163&lt;&gt;"LIBSETS_SETTYPE_BATTLEGROUND",IF(G163&lt;&gt;"LIBSETS_SETTYPE_SPECIAL",IF(AN163&lt;&gt;"",VLOOKUP(AN163,'ESO zone constants'!$D$3:$H$4953,5,FALSE),""),""),"")</f>
        <v/>
      </c>
      <c r="AO163" s="44"/>
      <c r="AP163" s="43" t="str">
        <f>IF(AO163&lt;&gt;"",IF(AO163&lt;&gt;"LIBSETS_DROP_MECHANIC_MONSTER_NAME",VLOOKUP(AO163,'LibSets constants'!$I$4:$L$1002,3,FALSE),""),"")</f>
        <v/>
      </c>
      <c r="AQ163" s="43" t="str">
        <f>IF(AO163&lt;&gt;"",IF(AO163&lt;&gt;"LIBSETS_DROP_MECHANIC_MONSTER_NAME",VLOOKUP(AO163,'LibSets constants'!$I$4:$L$1002,4,FALSE),""),"")</f>
        <v/>
      </c>
      <c r="AR163" s="3" t="str">
        <f>IF(G163&lt;&gt;"LIBSETS_SETTYPE_BATTLEGROUND",IF(G163&lt;&gt;"LIBSETS_SETTYPE_SPECIAL",IF(AS163&lt;&gt;"",VLOOKUP(AS163,'ESO zone constants'!$D$3:$H$4953,5,FALSE),""),""),"")</f>
        <v/>
      </c>
      <c r="AT163" s="44"/>
      <c r="AU163" s="43" t="str">
        <f>IF(AT163&lt;&gt;"",IF(AT163&lt;&gt;"LIBSETS_DROP_MECHANIC_MONSTER_NAME",VLOOKUP(AT163,'LibSets constants'!$I$4:$L$1002,3,FALSE),""),"")</f>
        <v/>
      </c>
      <c r="AV163" s="43" t="str">
        <f>IF(AT163&lt;&gt;"",IF(AT163&lt;&gt;"LIBSETS_DROP_MECHANIC_MONSTER_NAME",VLOOKUP(AT163,'LibSets constants'!$I$4:$L$1002,4,FALSE),""),"")</f>
        <v/>
      </c>
      <c r="AW163" s="21" t="str">
        <f t="shared" si="13"/>
        <v>[194] = {wayshrines={189,189,189,}, dlcId=DLC_BASE_GAME</v>
      </c>
      <c r="AX163" s="21" t="str">
        <f t="shared" si="14"/>
        <v>, zoneIds={146}, veteran=false</v>
      </c>
      <c r="AY163" s="21" t="str">
        <f t="shared" si="15"/>
        <v>, setType=LIBSETS_SETTYPE_DUNGEON</v>
      </c>
      <c r="AZ163" s="21" t="str">
        <f t="shared" si="16"/>
        <v>},</v>
      </c>
      <c r="BA163" s="21" t="str">
        <f t="shared" si="17"/>
        <v xml:space="preserve"> --Combat Physician / Feldarzt   [Wayrest Sewers I]</v>
      </c>
    </row>
    <row r="164" spans="1:53" x14ac:dyDescent="0.25">
      <c r="A164" s="12">
        <v>195</v>
      </c>
      <c r="B164" t="s">
        <v>1039</v>
      </c>
      <c r="C164" t="s">
        <v>1040</v>
      </c>
      <c r="D164" s="3">
        <f t="shared" si="12"/>
        <v>195</v>
      </c>
      <c r="G164" s="8" t="s">
        <v>1595</v>
      </c>
      <c r="I164" t="s">
        <v>97</v>
      </c>
      <c r="J164" t="s">
        <v>97</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constants'!$B$4:$C$1002,2,FALSE),"")</f>
        <v>Imperial City</v>
      </c>
      <c r="V164" s="43" t="str">
        <f>IF(U164&lt;&gt;"",IF(U164&lt;&gt;"LIBSETS_DROP_MECHANIC_MONSTER_NAME",VLOOKUP(U164,'LibSets constants'!$I$4:$L$1002,3,FALSE),""),"")</f>
        <v/>
      </c>
      <c r="W164" s="39" t="str">
        <f>IF(U164&lt;&gt;"",IF(U164&lt;&gt;"LIBSETS_DROP_MECHANIC_MONSTER_NAME",VLOOKUP(U164,'LibSets constants'!$I$4:$L$1002,4,FALSE),""),"")</f>
        <v/>
      </c>
      <c r="X164" s="3" t="str">
        <f>IF(G164&lt;&gt;"LIBSETS_SETTYPE_BATTLEGROUND",IF(G164&lt;&gt;"LIBSETS_SETTYPE_SPECIAL",IF(Y164&lt;&gt;"",VLOOKUP(Y164,'ESO zone constants'!$D$3:$H$4953,5,FALSE),""),""),"")</f>
        <v/>
      </c>
      <c r="Y164" t="str">
        <f>IF(AND(O164&lt;&gt;"",NOT(ISERROR(O164))),"",IF(AND(L164&lt;&gt;"",L164&gt;0,NOT(ISERROR(L164))),VLOOKUP(L164,'ESO dumped WayshrineInfo'!$K$3:$N$9999,4,FALSE),""))</f>
        <v/>
      </c>
      <c r="Z164" s="44"/>
      <c r="AA164" s="43" t="str">
        <f>IF(Z164&lt;&gt;"",IF(Z164&lt;&gt;"LIBSETS_DROP_MECHANIC_MONSTER_NAME",VLOOKUP(Z164,'LibSets constants'!$I$4:$L$1002,3,FALSE),""),"")</f>
        <v/>
      </c>
      <c r="AB164" s="43" t="str">
        <f>IF(Z164&lt;&gt;"",IF(Z164&lt;&gt;"LIBSETS_DROP_MECHANIC_MONSTER_NAME",VLOOKUP(Z164,'LibSets constants'!$I$4:$L$1002,4,FALSE),""),"")</f>
        <v/>
      </c>
      <c r="AC164" s="3" t="str">
        <f>IF(G164&lt;&gt;"LIBSETS_SETTYPE_BATTLEGROUND",IF(G164&lt;&gt;"LIBSETS_SETTYPE_SPECIAL",IF(AD164&lt;&gt;"",VLOOKUP(AD164,'ESO zone constants'!$D$3:$H$4953,5,FALSE),""),""),"")</f>
        <v/>
      </c>
      <c r="AD164" t="str">
        <f>IF(AND(O164&lt;&gt;"",NOT(ISERROR(O164))),"",IF(AND(M164&lt;&gt;"",M164&gt;0,NOT(ISERROR(M164))),VLOOKUP(M164,'ESO dumped WayshrineInfo'!$K$3:$N$9999,4,FALSE),""))</f>
        <v/>
      </c>
      <c r="AE164" s="44"/>
      <c r="AF164" s="43" t="str">
        <f>IF(AE164&lt;&gt;"",IF(AE164&lt;&gt;"LIBSETS_DROP_MECHANIC_MONSTER_NAME",VLOOKUP(AE164,'LibSets constants'!$I$4:$L$1002,3,FALSE),""),"")</f>
        <v/>
      </c>
      <c r="AG164" s="43" t="str">
        <f>IF(AE164&lt;&gt;"",IF(AE164&lt;&gt;"LIBSETS_DROP_MECHANIC_MONSTER_NAME",VLOOKUP(AE164,'LibSets constants'!$I$4:$L$1002,4,FALSE),""),"")</f>
        <v/>
      </c>
      <c r="AH164" s="3" t="str">
        <f>IF(G164&lt;&gt;"LIBSETS_SETTYPE_BATTLEGROUND",IF(G164&lt;&gt;"LIBSETS_SETTYPE_SPECIAL",IF(AI164&lt;&gt;"",VLOOKUP(AI164,'ESO zone constants'!$D$3:$H$4953,5,FALSE),""),""),"")</f>
        <v/>
      </c>
      <c r="AJ164" s="44"/>
      <c r="AK164" s="43" t="str">
        <f>IF(AJ164&lt;&gt;"",IF(AJ164&lt;&gt;"LIBSETS_DROP_MECHANIC_MONSTER_NAME",VLOOKUP(AJ164,'LibSets constants'!$I$4:$L$1002,3,FALSE),""),"")</f>
        <v/>
      </c>
      <c r="AL164" s="43" t="str">
        <f>IF(AJ164&lt;&gt;"",IF(AJ164&lt;&gt;"LIBSETS_DROP_MECHANIC_MONSTER_NAME",VLOOKUP(AJ164,'LibSets constants'!$I$4:$L$1002,4,FALSE),""),"")</f>
        <v/>
      </c>
      <c r="AM164" s="3" t="str">
        <f>IF(G164&lt;&gt;"LIBSETS_SETTYPE_BATTLEGROUND",IF(G164&lt;&gt;"LIBSETS_SETTYPE_SPECIAL",IF(AN164&lt;&gt;"",VLOOKUP(AN164,'ESO zone constants'!$D$3:$H$4953,5,FALSE),""),""),"")</f>
        <v/>
      </c>
      <c r="AO164" s="44"/>
      <c r="AP164" s="43" t="str">
        <f>IF(AO164&lt;&gt;"",IF(AO164&lt;&gt;"LIBSETS_DROP_MECHANIC_MONSTER_NAME",VLOOKUP(AO164,'LibSets constants'!$I$4:$L$1002,3,FALSE),""),"")</f>
        <v/>
      </c>
      <c r="AQ164" s="43" t="str">
        <f>IF(AO164&lt;&gt;"",IF(AO164&lt;&gt;"LIBSETS_DROP_MECHANIC_MONSTER_NAME",VLOOKUP(AO164,'LibSets constants'!$I$4:$L$1002,4,FALSE),""),"")</f>
        <v/>
      </c>
      <c r="AR164" s="3" t="str">
        <f>IF(G164&lt;&gt;"LIBSETS_SETTYPE_BATTLEGROUND",IF(G164&lt;&gt;"LIBSETS_SETTYPE_SPECIAL",IF(AS164&lt;&gt;"",VLOOKUP(AS164,'ESO zone constants'!$D$3:$H$4953,5,FALSE),""),""),"")</f>
        <v/>
      </c>
      <c r="AT164" s="44"/>
      <c r="AU164" s="43" t="str">
        <f>IF(AT164&lt;&gt;"",IF(AT164&lt;&gt;"LIBSETS_DROP_MECHANIC_MONSTER_NAME",VLOOKUP(AT164,'LibSets constants'!$I$4:$L$1002,3,FALSE),""),"")</f>
        <v/>
      </c>
      <c r="AV164" s="43" t="str">
        <f>IF(AT164&lt;&gt;"",IF(AT164&lt;&gt;"LIBSETS_DROP_MECHANIC_MONSTER_NAME",VLOOKUP(AT164,'LibSets constants'!$I$4:$L$1002,4,FALSE),""),"")</f>
        <v/>
      </c>
      <c r="AW164" s="21" t="str">
        <f t="shared" si="13"/>
        <v>[195] = {wayshrines={236,236,236,}, dlcId=DLC_IMPERIAL_CITY</v>
      </c>
      <c r="AX164" s="21" t="str">
        <f t="shared" si="14"/>
        <v>, zoneIds={678}, veteran=false</v>
      </c>
      <c r="AY164" s="21" t="str">
        <f t="shared" si="15"/>
        <v>, setType=LIBSETS_SETTYPE_DUNGEON</v>
      </c>
      <c r="AZ164" s="21" t="str">
        <f t="shared" si="16"/>
        <v>},</v>
      </c>
      <c r="BA164" s="21" t="str">
        <f t="shared" si="17"/>
        <v xml:space="preserve"> --Sheer Venom / Reingift   [Imperial City Prison]</v>
      </c>
    </row>
    <row r="165" spans="1:53" x14ac:dyDescent="0.25">
      <c r="A165" s="12">
        <v>196</v>
      </c>
      <c r="B165" t="s">
        <v>1041</v>
      </c>
      <c r="C165" t="s">
        <v>1042</v>
      </c>
      <c r="D165" s="3">
        <f t="shared" si="12"/>
        <v>196</v>
      </c>
      <c r="G165" s="8" t="s">
        <v>1595</v>
      </c>
      <c r="I165" t="s">
        <v>97</v>
      </c>
      <c r="J165" t="s">
        <v>97</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constants'!$B$4:$C$1002,2,FALSE),"")</f>
        <v>Imperial City</v>
      </c>
      <c r="V165" s="43" t="str">
        <f>IF(U165&lt;&gt;"",IF(U165&lt;&gt;"LIBSETS_DROP_MECHANIC_MONSTER_NAME",VLOOKUP(U165,'LibSets constants'!$I$4:$L$1002,3,FALSE),""),"")</f>
        <v/>
      </c>
      <c r="W165" s="39" t="str">
        <f>IF(U165&lt;&gt;"",IF(U165&lt;&gt;"LIBSETS_DROP_MECHANIC_MONSTER_NAME",VLOOKUP(U165,'LibSets constants'!$I$4:$L$1002,4,FALSE),""),"")</f>
        <v/>
      </c>
      <c r="X165" s="3" t="str">
        <f>IF(G165&lt;&gt;"LIBSETS_SETTYPE_BATTLEGROUND",IF(G165&lt;&gt;"LIBSETS_SETTYPE_SPECIAL",IF(Y165&lt;&gt;"",VLOOKUP(Y165,'ESO zone constants'!$D$3:$H$4953,5,FALSE),""),""),"")</f>
        <v/>
      </c>
      <c r="Y165" t="str">
        <f>IF(AND(O165&lt;&gt;"",NOT(ISERROR(O165))),"",IF(AND(L165&lt;&gt;"",L165&gt;0,NOT(ISERROR(L165))),VLOOKUP(L165,'ESO dumped WayshrineInfo'!$K$3:$N$9999,4,FALSE),""))</f>
        <v/>
      </c>
      <c r="Z165" s="44"/>
      <c r="AA165" s="43" t="str">
        <f>IF(Z165&lt;&gt;"",IF(Z165&lt;&gt;"LIBSETS_DROP_MECHANIC_MONSTER_NAME",VLOOKUP(Z165,'LibSets constants'!$I$4:$L$1002,3,FALSE),""),"")</f>
        <v/>
      </c>
      <c r="AB165" s="43" t="str">
        <f>IF(Z165&lt;&gt;"",IF(Z165&lt;&gt;"LIBSETS_DROP_MECHANIC_MONSTER_NAME",VLOOKUP(Z165,'LibSets constants'!$I$4:$L$1002,4,FALSE),""),"")</f>
        <v/>
      </c>
      <c r="AC165" s="3" t="str">
        <f>IF(G165&lt;&gt;"LIBSETS_SETTYPE_BATTLEGROUND",IF(G165&lt;&gt;"LIBSETS_SETTYPE_SPECIAL",IF(AD165&lt;&gt;"",VLOOKUP(AD165,'ESO zone constants'!$D$3:$H$4953,5,FALSE),""),""),"")</f>
        <v/>
      </c>
      <c r="AD165" t="str">
        <f>IF(AND(O165&lt;&gt;"",NOT(ISERROR(O165))),"",IF(AND(M165&lt;&gt;"",M165&gt;0,NOT(ISERROR(M165))),VLOOKUP(M165,'ESO dumped WayshrineInfo'!$K$3:$N$9999,4,FALSE),""))</f>
        <v/>
      </c>
      <c r="AE165" s="44"/>
      <c r="AF165" s="43" t="str">
        <f>IF(AE165&lt;&gt;"",IF(AE165&lt;&gt;"LIBSETS_DROP_MECHANIC_MONSTER_NAME",VLOOKUP(AE165,'LibSets constants'!$I$4:$L$1002,3,FALSE),""),"")</f>
        <v/>
      </c>
      <c r="AG165" s="43" t="str">
        <f>IF(AE165&lt;&gt;"",IF(AE165&lt;&gt;"LIBSETS_DROP_MECHANIC_MONSTER_NAME",VLOOKUP(AE165,'LibSets constants'!$I$4:$L$1002,4,FALSE),""),"")</f>
        <v/>
      </c>
      <c r="AH165" s="3" t="str">
        <f>IF(G165&lt;&gt;"LIBSETS_SETTYPE_BATTLEGROUND",IF(G165&lt;&gt;"LIBSETS_SETTYPE_SPECIAL",IF(AI165&lt;&gt;"",VLOOKUP(AI165,'ESO zone constants'!$D$3:$H$4953,5,FALSE),""),""),"")</f>
        <v/>
      </c>
      <c r="AJ165" s="44"/>
      <c r="AK165" s="43" t="str">
        <f>IF(AJ165&lt;&gt;"",IF(AJ165&lt;&gt;"LIBSETS_DROP_MECHANIC_MONSTER_NAME",VLOOKUP(AJ165,'LibSets constants'!$I$4:$L$1002,3,FALSE),""),"")</f>
        <v/>
      </c>
      <c r="AL165" s="43" t="str">
        <f>IF(AJ165&lt;&gt;"",IF(AJ165&lt;&gt;"LIBSETS_DROP_MECHANIC_MONSTER_NAME",VLOOKUP(AJ165,'LibSets constants'!$I$4:$L$1002,4,FALSE),""),"")</f>
        <v/>
      </c>
      <c r="AM165" s="3" t="str">
        <f>IF(G165&lt;&gt;"LIBSETS_SETTYPE_BATTLEGROUND",IF(G165&lt;&gt;"LIBSETS_SETTYPE_SPECIAL",IF(AN165&lt;&gt;"",VLOOKUP(AN165,'ESO zone constants'!$D$3:$H$4953,5,FALSE),""),""),"")</f>
        <v/>
      </c>
      <c r="AO165" s="44"/>
      <c r="AP165" s="43" t="str">
        <f>IF(AO165&lt;&gt;"",IF(AO165&lt;&gt;"LIBSETS_DROP_MECHANIC_MONSTER_NAME",VLOOKUP(AO165,'LibSets constants'!$I$4:$L$1002,3,FALSE),""),"")</f>
        <v/>
      </c>
      <c r="AQ165" s="43" t="str">
        <f>IF(AO165&lt;&gt;"",IF(AO165&lt;&gt;"LIBSETS_DROP_MECHANIC_MONSTER_NAME",VLOOKUP(AO165,'LibSets constants'!$I$4:$L$1002,4,FALSE),""),"")</f>
        <v/>
      </c>
      <c r="AR165" s="3" t="str">
        <f>IF(G165&lt;&gt;"LIBSETS_SETTYPE_BATTLEGROUND",IF(G165&lt;&gt;"LIBSETS_SETTYPE_SPECIAL",IF(AS165&lt;&gt;"",VLOOKUP(AS165,'ESO zone constants'!$D$3:$H$4953,5,FALSE),""),""),"")</f>
        <v/>
      </c>
      <c r="AT165" s="44"/>
      <c r="AU165" s="43" t="str">
        <f>IF(AT165&lt;&gt;"",IF(AT165&lt;&gt;"LIBSETS_DROP_MECHANIC_MONSTER_NAME",VLOOKUP(AT165,'LibSets constants'!$I$4:$L$1002,3,FALSE),""),"")</f>
        <v/>
      </c>
      <c r="AV165" s="43" t="str">
        <f>IF(AT165&lt;&gt;"",IF(AT165&lt;&gt;"LIBSETS_DROP_MECHANIC_MONSTER_NAME",VLOOKUP(AT165,'LibSets constants'!$I$4:$L$1002,4,FALSE),""),"")</f>
        <v/>
      </c>
      <c r="AW165" s="21" t="str">
        <f t="shared" si="13"/>
        <v>[196] = {wayshrines={236,236,236,}, dlcId=DLC_IMPERIAL_CITY</v>
      </c>
      <c r="AX165" s="21" t="str">
        <f t="shared" si="14"/>
        <v>, zoneIds={678}, veteran=false</v>
      </c>
      <c r="AY165" s="21" t="str">
        <f t="shared" si="15"/>
        <v>, setType=LIBSETS_SETTYPE_DUNGEON</v>
      </c>
      <c r="AZ165" s="21" t="str">
        <f t="shared" si="16"/>
        <v>},</v>
      </c>
      <c r="BA165" s="21" t="str">
        <f t="shared" si="17"/>
        <v xml:space="preserve"> --Leeching Plate / Auslaugende Rüstung   [Imperial City Prison]</v>
      </c>
    </row>
    <row r="166" spans="1:53" x14ac:dyDescent="0.25">
      <c r="A166" s="12">
        <v>197</v>
      </c>
      <c r="B166" t="s">
        <v>1043</v>
      </c>
      <c r="C166" t="s">
        <v>1044</v>
      </c>
      <c r="D166" s="3">
        <f t="shared" si="12"/>
        <v>197</v>
      </c>
      <c r="G166" s="8" t="s">
        <v>1595</v>
      </c>
      <c r="I166" t="s">
        <v>97</v>
      </c>
      <c r="J166" t="s">
        <v>97</v>
      </c>
      <c r="K166">
        <v>194</v>
      </c>
      <c r="L166">
        <v>194</v>
      </c>
      <c r="M166">
        <v>194</v>
      </c>
      <c r="N166">
        <v>0</v>
      </c>
      <c r="O166" s="66" t="s">
        <v>102</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constants'!$B$4:$C$1002,2,FALSE),"")</f>
        <v>Included in base game</v>
      </c>
      <c r="V166" s="43" t="str">
        <f>IF(U166&lt;&gt;"",IF(U166&lt;&gt;"LIBSETS_DROP_MECHANIC_MONSTER_NAME",VLOOKUP(U166,'LibSets constants'!$I$4:$L$1002,3,FALSE),""),"")</f>
        <v/>
      </c>
      <c r="W166" s="39" t="str">
        <f>IF(U166&lt;&gt;"",IF(U166&lt;&gt;"LIBSETS_DROP_MECHANIC_MONSTER_NAME",VLOOKUP(U166,'LibSets constants'!$I$4:$L$1002,4,FALSE),""),"")</f>
        <v/>
      </c>
      <c r="X166" s="3" t="str">
        <f>IF(G166&lt;&gt;"LIBSETS_SETTYPE_BATTLEGROUND",IF(G166&lt;&gt;"LIBSETS_SETTYPE_SPECIAL",IF(Y166&lt;&gt;"",VLOOKUP(Y166,'ESO zone constants'!$D$3:$H$4953,5,FALSE),""),""),"")</f>
        <v/>
      </c>
      <c r="Y166" t="str">
        <f>IF(AND(O166&lt;&gt;"",NOT(ISERROR(O166))),"",IF(AND(L166&lt;&gt;"",L166&gt;0,NOT(ISERROR(L166))),VLOOKUP(L166,'ESO dumped WayshrineInfo'!$K$3:$N$9999,4,FALSE),""))</f>
        <v/>
      </c>
      <c r="Z166" s="44"/>
      <c r="AA166" s="43" t="str">
        <f>IF(Z166&lt;&gt;"",IF(Z166&lt;&gt;"LIBSETS_DROP_MECHANIC_MONSTER_NAME",VLOOKUP(Z166,'LibSets constants'!$I$4:$L$1002,3,FALSE),""),"")</f>
        <v/>
      </c>
      <c r="AB166" s="43" t="str">
        <f>IF(Z166&lt;&gt;"",IF(Z166&lt;&gt;"LIBSETS_DROP_MECHANIC_MONSTER_NAME",VLOOKUP(Z166,'LibSets constants'!$I$4:$L$1002,4,FALSE),""),"")</f>
        <v/>
      </c>
      <c r="AC166" s="3" t="str">
        <f>IF(G166&lt;&gt;"LIBSETS_SETTYPE_BATTLEGROUND",IF(G166&lt;&gt;"LIBSETS_SETTYPE_SPECIAL",IF(AD166&lt;&gt;"",VLOOKUP(AD166,'ESO zone constants'!$D$3:$H$4953,5,FALSE),""),""),"")</f>
        <v/>
      </c>
      <c r="AD166" t="str">
        <f>IF(AND(O166&lt;&gt;"",NOT(ISERROR(O166))),"",IF(AND(M166&lt;&gt;"",M166&gt;0,NOT(ISERROR(M166))),VLOOKUP(M166,'ESO dumped WayshrineInfo'!$K$3:$N$9999,4,FALSE),""))</f>
        <v/>
      </c>
      <c r="AE166" s="44"/>
      <c r="AF166" s="43" t="str">
        <f>IF(AE166&lt;&gt;"",IF(AE166&lt;&gt;"LIBSETS_DROP_MECHANIC_MONSTER_NAME",VLOOKUP(AE166,'LibSets constants'!$I$4:$L$1002,3,FALSE),""),"")</f>
        <v/>
      </c>
      <c r="AG166" s="43" t="str">
        <f>IF(AE166&lt;&gt;"",IF(AE166&lt;&gt;"LIBSETS_DROP_MECHANIC_MONSTER_NAME",VLOOKUP(AE166,'LibSets constants'!$I$4:$L$1002,4,FALSE),""),"")</f>
        <v/>
      </c>
      <c r="AH166" s="3" t="str">
        <f>IF(G166&lt;&gt;"LIBSETS_SETTYPE_BATTLEGROUND",IF(G166&lt;&gt;"LIBSETS_SETTYPE_SPECIAL",IF(AI166&lt;&gt;"",VLOOKUP(AI166,'ESO zone constants'!$D$3:$H$4953,5,FALSE),""),""),"")</f>
        <v/>
      </c>
      <c r="AJ166" s="44"/>
      <c r="AK166" s="43" t="str">
        <f>IF(AJ166&lt;&gt;"",IF(AJ166&lt;&gt;"LIBSETS_DROP_MECHANIC_MONSTER_NAME",VLOOKUP(AJ166,'LibSets constants'!$I$4:$L$1002,3,FALSE),""),"")</f>
        <v/>
      </c>
      <c r="AL166" s="43" t="str">
        <f>IF(AJ166&lt;&gt;"",IF(AJ166&lt;&gt;"LIBSETS_DROP_MECHANIC_MONSTER_NAME",VLOOKUP(AJ166,'LibSets constants'!$I$4:$L$1002,4,FALSE),""),"")</f>
        <v/>
      </c>
      <c r="AM166" s="3" t="str">
        <f>IF(G166&lt;&gt;"LIBSETS_SETTYPE_BATTLEGROUND",IF(G166&lt;&gt;"LIBSETS_SETTYPE_SPECIAL",IF(AN166&lt;&gt;"",VLOOKUP(AN166,'ESO zone constants'!$D$3:$H$4953,5,FALSE),""),""),"")</f>
        <v/>
      </c>
      <c r="AO166" s="44"/>
      <c r="AP166" s="43" t="str">
        <f>IF(AO166&lt;&gt;"",IF(AO166&lt;&gt;"LIBSETS_DROP_MECHANIC_MONSTER_NAME",VLOOKUP(AO166,'LibSets constants'!$I$4:$L$1002,3,FALSE),""),"")</f>
        <v/>
      </c>
      <c r="AQ166" s="43" t="str">
        <f>IF(AO166&lt;&gt;"",IF(AO166&lt;&gt;"LIBSETS_DROP_MECHANIC_MONSTER_NAME",VLOOKUP(AO166,'LibSets constants'!$I$4:$L$1002,4,FALSE),""),"")</f>
        <v/>
      </c>
      <c r="AR166" s="3" t="str">
        <f>IF(G166&lt;&gt;"LIBSETS_SETTYPE_BATTLEGROUND",IF(G166&lt;&gt;"LIBSETS_SETTYPE_SPECIAL",IF(AS166&lt;&gt;"",VLOOKUP(AS166,'ESO zone constants'!$D$3:$H$4953,5,FALSE),""),""),"")</f>
        <v/>
      </c>
      <c r="AT166" s="44"/>
      <c r="AU166" s="43" t="str">
        <f>IF(AT166&lt;&gt;"",IF(AT166&lt;&gt;"LIBSETS_DROP_MECHANIC_MONSTER_NAME",VLOOKUP(AT166,'LibSets constants'!$I$4:$L$1002,3,FALSE),""),"")</f>
        <v/>
      </c>
      <c r="AV166" s="43" t="str">
        <f>IF(AT166&lt;&gt;"",IF(AT166&lt;&gt;"LIBSETS_DROP_MECHANIC_MONSTER_NAME",VLOOKUP(AT166,'LibSets constants'!$I$4:$L$1002,4,FALSE),""),"")</f>
        <v/>
      </c>
      <c r="AW166" s="21" t="str">
        <f t="shared" si="13"/>
        <v>[197] = {wayshrines={194,194,194,}, dlcId=DLC_BASE_GAME</v>
      </c>
      <c r="AX166" s="21" t="str">
        <f t="shared" si="14"/>
        <v>, zoneIds={380}, veteran=false</v>
      </c>
      <c r="AY166" s="21" t="str">
        <f t="shared" si="15"/>
        <v>, setType=LIBSETS_SETTYPE_DUNGEON</v>
      </c>
      <c r="AZ166" s="21" t="str">
        <f t="shared" si="16"/>
        <v>},</v>
      </c>
      <c r="BA166" s="21" t="str">
        <f t="shared" si="17"/>
        <v xml:space="preserve"> --Tormentor / Quälender   [The Banished Cells I]</v>
      </c>
    </row>
    <row r="167" spans="1:53" x14ac:dyDescent="0.25">
      <c r="A167" s="12">
        <v>198</v>
      </c>
      <c r="B167" t="s">
        <v>1045</v>
      </c>
      <c r="C167" t="s">
        <v>1046</v>
      </c>
      <c r="D167" s="3">
        <f t="shared" si="12"/>
        <v>198</v>
      </c>
      <c r="G167" s="8" t="s">
        <v>1595</v>
      </c>
      <c r="I167" t="s">
        <v>97</v>
      </c>
      <c r="J167" t="s">
        <v>97</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constants'!$B$4:$C$1002,2,FALSE),"")</f>
        <v>Imperial City</v>
      </c>
      <c r="V167" s="43" t="str">
        <f>IF(U167&lt;&gt;"",IF(U167&lt;&gt;"LIBSETS_DROP_MECHANIC_MONSTER_NAME",VLOOKUP(U167,'LibSets constants'!$I$4:$L$1002,3,FALSE),""),"")</f>
        <v/>
      </c>
      <c r="W167" s="39" t="str">
        <f>IF(U167&lt;&gt;"",IF(U167&lt;&gt;"LIBSETS_DROP_MECHANIC_MONSTER_NAME",VLOOKUP(U167,'LibSets constants'!$I$4:$L$1002,4,FALSE),""),"")</f>
        <v/>
      </c>
      <c r="X167" s="3" t="str">
        <f>IF(G167&lt;&gt;"LIBSETS_SETTYPE_BATTLEGROUND",IF(G167&lt;&gt;"LIBSETS_SETTYPE_SPECIAL",IF(Y167&lt;&gt;"",VLOOKUP(Y167,'ESO zone constants'!$D$3:$H$4953,5,FALSE),""),""),"")</f>
        <v/>
      </c>
      <c r="Y167" t="str">
        <f>IF(AND(O167&lt;&gt;"",NOT(ISERROR(O167))),"",IF(AND(L167&lt;&gt;"",L167&gt;0,NOT(ISERROR(L167))),VLOOKUP(L167,'ESO dumped WayshrineInfo'!$K$3:$N$9999,4,FALSE),""))</f>
        <v/>
      </c>
      <c r="Z167" s="44"/>
      <c r="AA167" s="43" t="str">
        <f>IF(Z167&lt;&gt;"",IF(Z167&lt;&gt;"LIBSETS_DROP_MECHANIC_MONSTER_NAME",VLOOKUP(Z167,'LibSets constants'!$I$4:$L$1002,3,FALSE),""),"")</f>
        <v/>
      </c>
      <c r="AB167" s="43" t="str">
        <f>IF(Z167&lt;&gt;"",IF(Z167&lt;&gt;"LIBSETS_DROP_MECHANIC_MONSTER_NAME",VLOOKUP(Z167,'LibSets constants'!$I$4:$L$1002,4,FALSE),""),"")</f>
        <v/>
      </c>
      <c r="AC167" s="3" t="str">
        <f>IF(G167&lt;&gt;"LIBSETS_SETTYPE_BATTLEGROUND",IF(G167&lt;&gt;"LIBSETS_SETTYPE_SPECIAL",IF(AD167&lt;&gt;"",VLOOKUP(AD167,'ESO zone constants'!$D$3:$H$4953,5,FALSE),""),""),"")</f>
        <v/>
      </c>
      <c r="AD167" t="str">
        <f>IF(AND(O167&lt;&gt;"",NOT(ISERROR(O167))),"",IF(AND(M167&lt;&gt;"",M167&gt;0,NOT(ISERROR(M167))),VLOOKUP(M167,'ESO dumped WayshrineInfo'!$K$3:$N$9999,4,FALSE),""))</f>
        <v/>
      </c>
      <c r="AE167" s="44"/>
      <c r="AF167" s="43" t="str">
        <f>IF(AE167&lt;&gt;"",IF(AE167&lt;&gt;"LIBSETS_DROP_MECHANIC_MONSTER_NAME",VLOOKUP(AE167,'LibSets constants'!$I$4:$L$1002,3,FALSE),""),"")</f>
        <v/>
      </c>
      <c r="AG167" s="43" t="str">
        <f>IF(AE167&lt;&gt;"",IF(AE167&lt;&gt;"LIBSETS_DROP_MECHANIC_MONSTER_NAME",VLOOKUP(AE167,'LibSets constants'!$I$4:$L$1002,4,FALSE),""),"")</f>
        <v/>
      </c>
      <c r="AH167" s="3" t="str">
        <f>IF(G167&lt;&gt;"LIBSETS_SETTYPE_BATTLEGROUND",IF(G167&lt;&gt;"LIBSETS_SETTYPE_SPECIAL",IF(AI167&lt;&gt;"",VLOOKUP(AI167,'ESO zone constants'!$D$3:$H$4953,5,FALSE),""),""),"")</f>
        <v/>
      </c>
      <c r="AJ167" s="44"/>
      <c r="AK167" s="43" t="str">
        <f>IF(AJ167&lt;&gt;"",IF(AJ167&lt;&gt;"LIBSETS_DROP_MECHANIC_MONSTER_NAME",VLOOKUP(AJ167,'LibSets constants'!$I$4:$L$1002,3,FALSE),""),"")</f>
        <v/>
      </c>
      <c r="AL167" s="43" t="str">
        <f>IF(AJ167&lt;&gt;"",IF(AJ167&lt;&gt;"LIBSETS_DROP_MECHANIC_MONSTER_NAME",VLOOKUP(AJ167,'LibSets constants'!$I$4:$L$1002,4,FALSE),""),"")</f>
        <v/>
      </c>
      <c r="AM167" s="3" t="str">
        <f>IF(G167&lt;&gt;"LIBSETS_SETTYPE_BATTLEGROUND",IF(G167&lt;&gt;"LIBSETS_SETTYPE_SPECIAL",IF(AN167&lt;&gt;"",VLOOKUP(AN167,'ESO zone constants'!$D$3:$H$4953,5,FALSE),""),""),"")</f>
        <v/>
      </c>
      <c r="AO167" s="44"/>
      <c r="AP167" s="43" t="str">
        <f>IF(AO167&lt;&gt;"",IF(AO167&lt;&gt;"LIBSETS_DROP_MECHANIC_MONSTER_NAME",VLOOKUP(AO167,'LibSets constants'!$I$4:$L$1002,3,FALSE),""),"")</f>
        <v/>
      </c>
      <c r="AQ167" s="43" t="str">
        <f>IF(AO167&lt;&gt;"",IF(AO167&lt;&gt;"LIBSETS_DROP_MECHANIC_MONSTER_NAME",VLOOKUP(AO167,'LibSets constants'!$I$4:$L$1002,4,FALSE),""),"")</f>
        <v/>
      </c>
      <c r="AR167" s="3" t="str">
        <f>IF(G167&lt;&gt;"LIBSETS_SETTYPE_BATTLEGROUND",IF(G167&lt;&gt;"LIBSETS_SETTYPE_SPECIAL",IF(AS167&lt;&gt;"",VLOOKUP(AS167,'ESO zone constants'!$D$3:$H$4953,5,FALSE),""),""),"")</f>
        <v/>
      </c>
      <c r="AT167" s="44"/>
      <c r="AU167" s="43" t="str">
        <f>IF(AT167&lt;&gt;"",IF(AT167&lt;&gt;"LIBSETS_DROP_MECHANIC_MONSTER_NAME",VLOOKUP(AT167,'LibSets constants'!$I$4:$L$1002,3,FALSE),""),"")</f>
        <v/>
      </c>
      <c r="AV167" s="43" t="str">
        <f>IF(AT167&lt;&gt;"",IF(AT167&lt;&gt;"LIBSETS_DROP_MECHANIC_MONSTER_NAME",VLOOKUP(AT167,'LibSets constants'!$I$4:$L$1002,4,FALSE),""),"")</f>
        <v/>
      </c>
      <c r="AW167" s="21" t="str">
        <f t="shared" si="13"/>
        <v>[198] = {wayshrines={247,247,247,}, dlcId=DLC_IMPERIAL_CITY</v>
      </c>
      <c r="AX167" s="21" t="str">
        <f t="shared" si="14"/>
        <v>, zoneIds={688}, veteran=false</v>
      </c>
      <c r="AY167" s="21" t="str">
        <f t="shared" si="15"/>
        <v>, setType=LIBSETS_SETTYPE_DUNGEON</v>
      </c>
      <c r="AZ167" s="21" t="str">
        <f t="shared" si="16"/>
        <v>},</v>
      </c>
      <c r="BA167" s="21" t="str">
        <f t="shared" si="17"/>
        <v xml:space="preserve"> --Essence Thief / Essenzdieb   [White-Gold Tower]</v>
      </c>
    </row>
    <row r="168" spans="1:53" x14ac:dyDescent="0.25">
      <c r="A168" s="12">
        <v>199</v>
      </c>
      <c r="B168" t="s">
        <v>1047</v>
      </c>
      <c r="C168" t="s">
        <v>1048</v>
      </c>
      <c r="D168" s="3">
        <f t="shared" si="12"/>
        <v>199</v>
      </c>
      <c r="F168" t="s">
        <v>39</v>
      </c>
      <c r="G168" s="8" t="s">
        <v>1596</v>
      </c>
      <c r="I168" t="s">
        <v>97</v>
      </c>
      <c r="J168" t="s">
        <v>97</v>
      </c>
      <c r="K168">
        <v>-1</v>
      </c>
      <c r="L168">
        <v>-1</v>
      </c>
      <c r="M168">
        <v>-1</v>
      </c>
      <c r="N168">
        <v>0</v>
      </c>
      <c r="O168" s="66" t="s">
        <v>454</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constants'!$B$4:$C$1002,2,FALSE),"")</f>
        <v>Imperial City</v>
      </c>
      <c r="V168" s="3" t="str">
        <f>IF(U168&lt;&gt;"",IF(U168&lt;&gt;"LIBSETS_DROP_MECHANIC_MONSTER_NAME",VLOOKUP(U168,'LibSets constants'!$I$4:$L$1002,3,FALSE),""),"")</f>
        <v/>
      </c>
      <c r="W168" s="39" t="str">
        <f>IF(U168&lt;&gt;"",IF(U168&lt;&gt;"LIBSETS_DROP_MECHANIC_MONSTER_NAME",VLOOKUP(U168,'LibSets constants'!$I$4:$L$1002,4,FALSE),""),"")</f>
        <v/>
      </c>
      <c r="X168" s="3" t="str">
        <f>IF(G168&lt;&gt;"LIBSETS_SETTYPE_BATTLEGROUND",IF(G168&lt;&gt;"LIBSETS_SETTYPE_SPECIAL",IF(Y168&lt;&gt;"",VLOOKUP(Y168,'ESO zone constants'!$D$3:$H$4953,5,FALSE),""),""),"")</f>
        <v/>
      </c>
      <c r="Y168" t="str">
        <f>IF(AND(O168&lt;&gt;"",NOT(ISERROR(O168))),"",IF(AND(L168&lt;&gt;"",L168&gt;0,NOT(ISERROR(L168))),VLOOKUP(L168,'ESO dumped WayshrineInfo'!$K$3:$N$9999,4,FALSE),""))</f>
        <v/>
      </c>
      <c r="AA168" s="3" t="str">
        <f>IF(Z168&lt;&gt;"",IF(Z168&lt;&gt;"LIBSETS_DROP_MECHANIC_MONSTER_NAME",VLOOKUP(Z168,'LibSets constants'!$I$4:$L$1002,3,FALSE),""),"")</f>
        <v/>
      </c>
      <c r="AB168" s="3" t="str">
        <f>IF(Z168&lt;&gt;"",IF(Z168&lt;&gt;"LIBSETS_DROP_MECHANIC_MONSTER_NAME",VLOOKUP(Z168,'LibSets constants'!$I$4:$L$1002,4,FALSE),""),"")</f>
        <v/>
      </c>
      <c r="AC168" s="3" t="str">
        <f>IF(G168&lt;&gt;"LIBSETS_SETTYPE_BATTLEGROUND",IF(G168&lt;&gt;"LIBSETS_SETTYPE_SPECIAL",IF(AD168&lt;&gt;"",VLOOKUP(AD168,'ESO zone constants'!$D$3:$H$4953,5,FALSE),""),""),"")</f>
        <v/>
      </c>
      <c r="AD168" t="str">
        <f>IF(AND(O168&lt;&gt;"",NOT(ISERROR(O168))),"",IF(AND(M168&lt;&gt;"",M168&gt;0,NOT(ISERROR(M168))),VLOOKUP(M168,'ESO dumped WayshrineInfo'!$K$3:$N$9999,4,FALSE),""))</f>
        <v/>
      </c>
      <c r="AF168" s="3" t="str">
        <f>IF(AE168&lt;&gt;"",IF(AE168&lt;&gt;"LIBSETS_DROP_MECHANIC_MONSTER_NAME",VLOOKUP(AE168,'LibSets constants'!$I$4:$L$1002,3,FALSE),""),"")</f>
        <v/>
      </c>
      <c r="AG168" s="3" t="str">
        <f>IF(AE168&lt;&gt;"",IF(AE168&lt;&gt;"LIBSETS_DROP_MECHANIC_MONSTER_NAME",VLOOKUP(AE168,'LibSets constants'!$I$4:$L$1002,4,FALSE),""),"")</f>
        <v/>
      </c>
      <c r="AH168" s="3" t="str">
        <f>IF(G168&lt;&gt;"LIBSETS_SETTYPE_BATTLEGROUND",IF(G168&lt;&gt;"LIBSETS_SETTYPE_SPECIAL",IF(AI168&lt;&gt;"",VLOOKUP(AI168,'ESO zone constants'!$D$3:$H$4953,5,FALSE),""),""),"")</f>
        <v/>
      </c>
      <c r="AK168" s="3" t="str">
        <f>IF(AJ168&lt;&gt;"",IF(AJ168&lt;&gt;"LIBSETS_DROP_MECHANIC_MONSTER_NAME",VLOOKUP(AJ168,'LibSets constants'!$I$4:$L$1002,3,FALSE),""),"")</f>
        <v/>
      </c>
      <c r="AL168" s="3" t="str">
        <f>IF(AJ168&lt;&gt;"",IF(AJ168&lt;&gt;"LIBSETS_DROP_MECHANIC_MONSTER_NAME",VLOOKUP(AJ168,'LibSets constants'!$I$4:$L$1002,4,FALSE),""),"")</f>
        <v/>
      </c>
      <c r="AM168" s="3" t="str">
        <f>IF(G168&lt;&gt;"LIBSETS_SETTYPE_BATTLEGROUND",IF(G168&lt;&gt;"LIBSETS_SETTYPE_SPECIAL",IF(AN168&lt;&gt;"",VLOOKUP(AN168,'ESO zone constants'!$D$3:$H$4953,5,FALSE),""),""),"")</f>
        <v/>
      </c>
      <c r="AP168" s="3" t="str">
        <f>IF(AO168&lt;&gt;"",IF(AO168&lt;&gt;"LIBSETS_DROP_MECHANIC_MONSTER_NAME",VLOOKUP(AO168,'LibSets constants'!$I$4:$L$1002,3,FALSE),""),"")</f>
        <v/>
      </c>
      <c r="AQ168" s="3" t="str">
        <f>IF(AO168&lt;&gt;"",IF(AO168&lt;&gt;"LIBSETS_DROP_MECHANIC_MONSTER_NAME",VLOOKUP(AO168,'LibSets constants'!$I$4:$L$1002,4,FALSE),""),"")</f>
        <v/>
      </c>
      <c r="AR168" s="3" t="str">
        <f>IF(G168&lt;&gt;"LIBSETS_SETTYPE_BATTLEGROUND",IF(G168&lt;&gt;"LIBSETS_SETTYPE_SPECIAL",IF(AS168&lt;&gt;"",VLOOKUP(AS168,'ESO zone constants'!$D$3:$H$4953,5,FALSE),""),""),"")</f>
        <v/>
      </c>
      <c r="AU168" s="3" t="str">
        <f>IF(AT168&lt;&gt;"",IF(AT168&lt;&gt;"LIBSETS_DROP_MECHANIC_MONSTER_NAME",VLOOKUP(AT168,'LibSets constants'!$I$4:$L$1002,3,FALSE),""),"")</f>
        <v/>
      </c>
      <c r="AV168" s="3" t="str">
        <f>IF(AT168&lt;&gt;"",IF(AT168&lt;&gt;"LIBSETS_DROP_MECHANIC_MONSTER_NAME",VLOOKUP(AT168,'LibSets constants'!$I$4:$L$1002,4,FALSE),""),"")</f>
        <v/>
      </c>
      <c r="AW168" s="21" t="str">
        <f t="shared" si="13"/>
        <v>[199] = {wayshrines={-1,-1,-1,}, dlcId=DLC_IMPERIAL_CITY</v>
      </c>
      <c r="AX168" s="21" t="str">
        <f t="shared" si="14"/>
        <v>, zoneIds={643}, veteran=false</v>
      </c>
      <c r="AY168" s="21" t="str">
        <f t="shared" si="15"/>
        <v>, setType=LIBSETS_SETTYPE_IMPERIALCITY</v>
      </c>
      <c r="AZ168" s="21" t="str">
        <f t="shared" si="16"/>
        <v>},</v>
      </c>
      <c r="BA168" s="21" t="str">
        <f t="shared" si="17"/>
        <v xml:space="preserve"> --Shield Breaker / Schildbrecher   [Imperial Sewers]</v>
      </c>
    </row>
    <row r="169" spans="1:53" x14ac:dyDescent="0.25">
      <c r="A169" s="12">
        <v>200</v>
      </c>
      <c r="B169" t="s">
        <v>1049</v>
      </c>
      <c r="C169" t="s">
        <v>1050</v>
      </c>
      <c r="D169" s="3">
        <f t="shared" si="12"/>
        <v>200</v>
      </c>
      <c r="F169" t="s">
        <v>39</v>
      </c>
      <c r="G169" s="8" t="s">
        <v>1596</v>
      </c>
      <c r="I169" t="s">
        <v>97</v>
      </c>
      <c r="J169" t="s">
        <v>97</v>
      </c>
      <c r="K169">
        <v>-1</v>
      </c>
      <c r="L169">
        <v>-1</v>
      </c>
      <c r="M169">
        <v>-1</v>
      </c>
      <c r="N169">
        <v>0</v>
      </c>
      <c r="O169" s="66" t="s">
        <v>454</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constants'!$B$4:$C$1002,2,FALSE),"")</f>
        <v>Imperial City</v>
      </c>
      <c r="V169" s="43" t="str">
        <f>IF(U169&lt;&gt;"",IF(U169&lt;&gt;"LIBSETS_DROP_MECHANIC_MONSTER_NAME",VLOOKUP(U169,'LibSets constants'!$I$4:$L$1002,3,FALSE),""),"")</f>
        <v/>
      </c>
      <c r="W169" s="39" t="str">
        <f>IF(U169&lt;&gt;"",IF(U169&lt;&gt;"LIBSETS_DROP_MECHANIC_MONSTER_NAME",VLOOKUP(U169,'LibSets constants'!$I$4:$L$1002,4,FALSE),""),"")</f>
        <v/>
      </c>
      <c r="X169" s="3" t="str">
        <f>IF(G169&lt;&gt;"LIBSETS_SETTYPE_BATTLEGROUND",IF(G169&lt;&gt;"LIBSETS_SETTYPE_SPECIAL",IF(Y169&lt;&gt;"",VLOOKUP(Y169,'ESO zone constants'!$D$3:$H$4953,5,FALSE),""),""),"")</f>
        <v/>
      </c>
      <c r="Y169" t="str">
        <f>IF(AND(O169&lt;&gt;"",NOT(ISERROR(O169))),"",IF(AND(L169&lt;&gt;"",L169&gt;0,NOT(ISERROR(L169))),VLOOKUP(L169,'ESO dumped WayshrineInfo'!$K$3:$N$9999,4,FALSE),""))</f>
        <v/>
      </c>
      <c r="Z169" s="44"/>
      <c r="AA169" s="43" t="str">
        <f>IF(Z169&lt;&gt;"",IF(Z169&lt;&gt;"LIBSETS_DROP_MECHANIC_MONSTER_NAME",VLOOKUP(Z169,'LibSets constants'!$I$4:$L$1002,3,FALSE),""),"")</f>
        <v/>
      </c>
      <c r="AB169" s="43" t="str">
        <f>IF(Z169&lt;&gt;"",IF(Z169&lt;&gt;"LIBSETS_DROP_MECHANIC_MONSTER_NAME",VLOOKUP(Z169,'LibSets constants'!$I$4:$L$1002,4,FALSE),""),"")</f>
        <v/>
      </c>
      <c r="AC169" s="3" t="str">
        <f>IF(G169&lt;&gt;"LIBSETS_SETTYPE_BATTLEGROUND",IF(G169&lt;&gt;"LIBSETS_SETTYPE_SPECIAL",IF(AD169&lt;&gt;"",VLOOKUP(AD169,'ESO zone constants'!$D$3:$H$4953,5,FALSE),""),""),"")</f>
        <v/>
      </c>
      <c r="AD169" t="str">
        <f>IF(AND(O169&lt;&gt;"",NOT(ISERROR(O169))),"",IF(AND(M169&lt;&gt;"",M169&gt;0,NOT(ISERROR(M169))),VLOOKUP(M169,'ESO dumped WayshrineInfo'!$K$3:$N$9999,4,FALSE),""))</f>
        <v/>
      </c>
      <c r="AE169" s="44"/>
      <c r="AF169" s="43" t="str">
        <f>IF(AE169&lt;&gt;"",IF(AE169&lt;&gt;"LIBSETS_DROP_MECHANIC_MONSTER_NAME",VLOOKUP(AE169,'LibSets constants'!$I$4:$L$1002,3,FALSE),""),"")</f>
        <v/>
      </c>
      <c r="AG169" s="43" t="str">
        <f>IF(AE169&lt;&gt;"",IF(AE169&lt;&gt;"LIBSETS_DROP_MECHANIC_MONSTER_NAME",VLOOKUP(AE169,'LibSets constants'!$I$4:$L$1002,4,FALSE),""),"")</f>
        <v/>
      </c>
      <c r="AH169" s="3" t="str">
        <f>IF(G169&lt;&gt;"LIBSETS_SETTYPE_BATTLEGROUND",IF(G169&lt;&gt;"LIBSETS_SETTYPE_SPECIAL",IF(AI169&lt;&gt;"",VLOOKUP(AI169,'ESO zone constants'!$D$3:$H$4953,5,FALSE),""),""),"")</f>
        <v/>
      </c>
      <c r="AJ169" s="44"/>
      <c r="AK169" s="43" t="str">
        <f>IF(AJ169&lt;&gt;"",IF(AJ169&lt;&gt;"LIBSETS_DROP_MECHANIC_MONSTER_NAME",VLOOKUP(AJ169,'LibSets constants'!$I$4:$L$1002,3,FALSE),""),"")</f>
        <v/>
      </c>
      <c r="AL169" s="43" t="str">
        <f>IF(AJ169&lt;&gt;"",IF(AJ169&lt;&gt;"LIBSETS_DROP_MECHANIC_MONSTER_NAME",VLOOKUP(AJ169,'LibSets constants'!$I$4:$L$1002,4,FALSE),""),"")</f>
        <v/>
      </c>
      <c r="AM169" s="3" t="str">
        <f>IF(G169&lt;&gt;"LIBSETS_SETTYPE_BATTLEGROUND",IF(G169&lt;&gt;"LIBSETS_SETTYPE_SPECIAL",IF(AN169&lt;&gt;"",VLOOKUP(AN169,'ESO zone constants'!$D$3:$H$4953,5,FALSE),""),""),"")</f>
        <v/>
      </c>
      <c r="AO169" s="44"/>
      <c r="AP169" s="43" t="str">
        <f>IF(AO169&lt;&gt;"",IF(AO169&lt;&gt;"LIBSETS_DROP_MECHANIC_MONSTER_NAME",VLOOKUP(AO169,'LibSets constants'!$I$4:$L$1002,3,FALSE),""),"")</f>
        <v/>
      </c>
      <c r="AQ169" s="43" t="str">
        <f>IF(AO169&lt;&gt;"",IF(AO169&lt;&gt;"LIBSETS_DROP_MECHANIC_MONSTER_NAME",VLOOKUP(AO169,'LibSets constants'!$I$4:$L$1002,4,FALSE),""),"")</f>
        <v/>
      </c>
      <c r="AR169" s="3" t="str">
        <f>IF(G169&lt;&gt;"LIBSETS_SETTYPE_BATTLEGROUND",IF(G169&lt;&gt;"LIBSETS_SETTYPE_SPECIAL",IF(AS169&lt;&gt;"",VLOOKUP(AS169,'ESO zone constants'!$D$3:$H$4953,5,FALSE),""),""),"")</f>
        <v/>
      </c>
      <c r="AT169" s="44"/>
      <c r="AU169" s="43" t="str">
        <f>IF(AT169&lt;&gt;"",IF(AT169&lt;&gt;"LIBSETS_DROP_MECHANIC_MONSTER_NAME",VLOOKUP(AT169,'LibSets constants'!$I$4:$L$1002,3,FALSE),""),"")</f>
        <v/>
      </c>
      <c r="AV169" s="43" t="str">
        <f>IF(AT169&lt;&gt;"",IF(AT169&lt;&gt;"LIBSETS_DROP_MECHANIC_MONSTER_NAME",VLOOKUP(AT169,'LibSets constants'!$I$4:$L$1002,4,FALSE),""),"")</f>
        <v/>
      </c>
      <c r="AW169" s="21" t="str">
        <f t="shared" si="13"/>
        <v>[200] = {wayshrines={-1,-1,-1,}, dlcId=DLC_IMPERIAL_CITY</v>
      </c>
      <c r="AX169" s="21" t="str">
        <f t="shared" si="14"/>
        <v>, zoneIds={643}, veteran=false</v>
      </c>
      <c r="AY169" s="21" t="str">
        <f t="shared" si="15"/>
        <v>, setType=LIBSETS_SETTYPE_IMPERIALCITY</v>
      </c>
      <c r="AZ169" s="21" t="str">
        <f t="shared" si="16"/>
        <v>},</v>
      </c>
      <c r="BA169" s="21" t="str">
        <f t="shared" si="17"/>
        <v xml:space="preserve"> --Phoenix / Phönix   [Imperial Sewers]</v>
      </c>
    </row>
    <row r="170" spans="1:53" x14ac:dyDescent="0.25">
      <c r="A170" s="12">
        <v>201</v>
      </c>
      <c r="B170" t="s">
        <v>1051</v>
      </c>
      <c r="C170" t="s">
        <v>1052</v>
      </c>
      <c r="D170" s="3">
        <f t="shared" si="12"/>
        <v>201</v>
      </c>
      <c r="F170" t="s">
        <v>39</v>
      </c>
      <c r="G170" s="8" t="s">
        <v>1596</v>
      </c>
      <c r="I170" t="s">
        <v>97</v>
      </c>
      <c r="J170" t="s">
        <v>97</v>
      </c>
      <c r="K170">
        <v>-1</v>
      </c>
      <c r="L170">
        <v>-1</v>
      </c>
      <c r="M170">
        <v>-1</v>
      </c>
      <c r="N170">
        <v>0</v>
      </c>
      <c r="O170" s="66" t="s">
        <v>454</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constants'!$B$4:$C$1002,2,FALSE),"")</f>
        <v>Imperial City</v>
      </c>
      <c r="V170" s="3" t="str">
        <f>IF(U170&lt;&gt;"",IF(U170&lt;&gt;"LIBSETS_DROP_MECHANIC_MONSTER_NAME",VLOOKUP(U170,'LibSets constants'!$I$4:$L$1002,3,FALSE),""),"")</f>
        <v/>
      </c>
      <c r="W170" s="39" t="str">
        <f>IF(U170&lt;&gt;"",IF(U170&lt;&gt;"LIBSETS_DROP_MECHANIC_MONSTER_NAME",VLOOKUP(U170,'LibSets constants'!$I$4:$L$1002,4,FALSE),""),"")</f>
        <v/>
      </c>
      <c r="X170" s="3" t="str">
        <f>IF(G170&lt;&gt;"LIBSETS_SETTYPE_BATTLEGROUND",IF(G170&lt;&gt;"LIBSETS_SETTYPE_SPECIAL",IF(Y170&lt;&gt;"",VLOOKUP(Y170,'ESO zone constants'!$D$3:$H$4953,5,FALSE),""),""),"")</f>
        <v/>
      </c>
      <c r="Y170" t="str">
        <f>IF(AND(O170&lt;&gt;"",NOT(ISERROR(O170))),"",IF(AND(L170&lt;&gt;"",L170&gt;0,NOT(ISERROR(L170))),VLOOKUP(L170,'ESO dumped WayshrineInfo'!$K$3:$N$9999,4,FALSE),""))</f>
        <v/>
      </c>
      <c r="AA170" s="3" t="str">
        <f>IF(Z170&lt;&gt;"",IF(Z170&lt;&gt;"LIBSETS_DROP_MECHANIC_MONSTER_NAME",VLOOKUP(Z170,'LibSets constants'!$I$4:$L$1002,3,FALSE),""),"")</f>
        <v/>
      </c>
      <c r="AB170" s="3" t="str">
        <f>IF(Z170&lt;&gt;"",IF(Z170&lt;&gt;"LIBSETS_DROP_MECHANIC_MONSTER_NAME",VLOOKUP(Z170,'LibSets constants'!$I$4:$L$1002,4,FALSE),""),"")</f>
        <v/>
      </c>
      <c r="AC170" s="3" t="str">
        <f>IF(G170&lt;&gt;"LIBSETS_SETTYPE_BATTLEGROUND",IF(G170&lt;&gt;"LIBSETS_SETTYPE_SPECIAL",IF(AD170&lt;&gt;"",VLOOKUP(AD170,'ESO zone constants'!$D$3:$H$4953,5,FALSE),""),""),"")</f>
        <v/>
      </c>
      <c r="AD170" t="str">
        <f>IF(AND(O170&lt;&gt;"",NOT(ISERROR(O170))),"",IF(AND(M170&lt;&gt;"",M170&gt;0,NOT(ISERROR(M170))),VLOOKUP(M170,'ESO dumped WayshrineInfo'!$K$3:$N$9999,4,FALSE),""))</f>
        <v/>
      </c>
      <c r="AF170" s="3" t="str">
        <f>IF(AE170&lt;&gt;"",IF(AE170&lt;&gt;"LIBSETS_DROP_MECHANIC_MONSTER_NAME",VLOOKUP(AE170,'LibSets constants'!$I$4:$L$1002,3,FALSE),""),"")</f>
        <v/>
      </c>
      <c r="AG170" s="3" t="str">
        <f>IF(AE170&lt;&gt;"",IF(AE170&lt;&gt;"LIBSETS_DROP_MECHANIC_MONSTER_NAME",VLOOKUP(AE170,'LibSets constants'!$I$4:$L$1002,4,FALSE),""),"")</f>
        <v/>
      </c>
      <c r="AH170" s="3" t="str">
        <f>IF(G170&lt;&gt;"LIBSETS_SETTYPE_BATTLEGROUND",IF(G170&lt;&gt;"LIBSETS_SETTYPE_SPECIAL",IF(AI170&lt;&gt;"",VLOOKUP(AI170,'ESO zone constants'!$D$3:$H$4953,5,FALSE),""),""),"")</f>
        <v/>
      </c>
      <c r="AK170" s="3" t="str">
        <f>IF(AJ170&lt;&gt;"",IF(AJ170&lt;&gt;"LIBSETS_DROP_MECHANIC_MONSTER_NAME",VLOOKUP(AJ170,'LibSets constants'!$I$4:$L$1002,3,FALSE),""),"")</f>
        <v/>
      </c>
      <c r="AL170" s="3" t="str">
        <f>IF(AJ170&lt;&gt;"",IF(AJ170&lt;&gt;"LIBSETS_DROP_MECHANIC_MONSTER_NAME",VLOOKUP(AJ170,'LibSets constants'!$I$4:$L$1002,4,FALSE),""),"")</f>
        <v/>
      </c>
      <c r="AM170" s="3" t="str">
        <f>IF(G170&lt;&gt;"LIBSETS_SETTYPE_BATTLEGROUND",IF(G170&lt;&gt;"LIBSETS_SETTYPE_SPECIAL",IF(AN170&lt;&gt;"",VLOOKUP(AN170,'ESO zone constants'!$D$3:$H$4953,5,FALSE),""),""),"")</f>
        <v/>
      </c>
      <c r="AP170" s="3" t="str">
        <f>IF(AO170&lt;&gt;"",IF(AO170&lt;&gt;"LIBSETS_DROP_MECHANIC_MONSTER_NAME",VLOOKUP(AO170,'LibSets constants'!$I$4:$L$1002,3,FALSE),""),"")</f>
        <v/>
      </c>
      <c r="AQ170" s="3" t="str">
        <f>IF(AO170&lt;&gt;"",IF(AO170&lt;&gt;"LIBSETS_DROP_MECHANIC_MONSTER_NAME",VLOOKUP(AO170,'LibSets constants'!$I$4:$L$1002,4,FALSE),""),"")</f>
        <v/>
      </c>
      <c r="AR170" s="3" t="str">
        <f>IF(G170&lt;&gt;"LIBSETS_SETTYPE_BATTLEGROUND",IF(G170&lt;&gt;"LIBSETS_SETTYPE_SPECIAL",IF(AS170&lt;&gt;"",VLOOKUP(AS170,'ESO zone constants'!$D$3:$H$4953,5,FALSE),""),""),"")</f>
        <v/>
      </c>
      <c r="AU170" s="3" t="str">
        <f>IF(AT170&lt;&gt;"",IF(AT170&lt;&gt;"LIBSETS_DROP_MECHANIC_MONSTER_NAME",VLOOKUP(AT170,'LibSets constants'!$I$4:$L$1002,3,FALSE),""),"")</f>
        <v/>
      </c>
      <c r="AV170" s="3" t="str">
        <f>IF(AT170&lt;&gt;"",IF(AT170&lt;&gt;"LIBSETS_DROP_MECHANIC_MONSTER_NAME",VLOOKUP(AT170,'LibSets constants'!$I$4:$L$1002,4,FALSE),""),"")</f>
        <v/>
      </c>
      <c r="AW170" s="21" t="str">
        <f t="shared" si="13"/>
        <v>[201] = {wayshrines={-1,-1,-1,}, dlcId=DLC_IMPERIAL_CITY</v>
      </c>
      <c r="AX170" s="21" t="str">
        <f t="shared" si="14"/>
        <v>, zoneIds={643}, veteran=false</v>
      </c>
      <c r="AY170" s="21" t="str">
        <f t="shared" si="15"/>
        <v>, setType=LIBSETS_SETTYPE_IMPERIALCITY</v>
      </c>
      <c r="AZ170" s="21" t="str">
        <f t="shared" si="16"/>
        <v>},</v>
      </c>
      <c r="BA170" s="21" t="str">
        <f t="shared" si="17"/>
        <v xml:space="preserve"> --Reactive Armor / Reaktive Rüstung   [Imperial Sewers]</v>
      </c>
    </row>
    <row r="171" spans="1:53" x14ac:dyDescent="0.25">
      <c r="A171" s="12">
        <v>204</v>
      </c>
      <c r="B171" t="s">
        <v>1053</v>
      </c>
      <c r="C171" t="s">
        <v>1054</v>
      </c>
      <c r="D171" s="3">
        <f t="shared" si="12"/>
        <v>204</v>
      </c>
      <c r="F171" t="s">
        <v>1545</v>
      </c>
      <c r="G171" s="8" t="s">
        <v>1594</v>
      </c>
      <c r="I171" t="s">
        <v>97</v>
      </c>
      <c r="J171" t="s">
        <v>97</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constants'!$B$4:$C$1002,2,FALSE),"")</f>
        <v>Included in base game</v>
      </c>
      <c r="U171" s="33" t="s">
        <v>1702</v>
      </c>
      <c r="V171" s="3" t="str">
        <f>IF(U171&lt;&gt;"",IF(U171&lt;&gt;"LIBSETS_DROP_MECHANIC_MONSTER_NAME",VLOOKUP(U171,'LibSets constants'!$I$4:$L$1002,3,FALSE),""),"")</f>
        <v>Daily random dungeon reward mail</v>
      </c>
      <c r="W171" s="3" t="str">
        <f>IF(U171&lt;&gt;"",IF(U171&lt;&gt;"LIBSETS_DROP_MECHANIC_MONSTER_NAME",VLOOKUP(U171,'LibSets constants'!$I$4:$L$1002,4,FALSE),""),"")</f>
        <v>Tägliches Zufallsverlies Belohnungsemail</v>
      </c>
      <c r="X171" s="3" t="str">
        <f>IF(G171&lt;&gt;"LIBSETS_SETTYPE_BATTLEGROUND",IF(G171&lt;&gt;"LIBSETS_SETTYPE_SPECIAL",IF(Y171&lt;&gt;"",VLOOKUP(Y171,'ESO zone constants'!$D$3:$H$4953,5,FALSE),""),""),"")</f>
        <v/>
      </c>
      <c r="Y171" t="str">
        <f>IF(AND(O171&lt;&gt;"",NOT(ISERROR(O171))),"",IF(AND(L171&lt;&gt;"",L171&gt;0,NOT(ISERROR(L171))),VLOOKUP(L171,'ESO dumped WayshrineInfo'!$K$3:$N$9999,4,FALSE),""))</f>
        <v/>
      </c>
      <c r="Z171" s="33" t="s">
        <v>1705</v>
      </c>
      <c r="AA171" s="3" t="str">
        <f>IF(Z171&lt;&gt;"",IF(Z171&lt;&gt;"LIBSETS_DROP_MECHANIC_MONSTER_NAME",VLOOKUP(Z171,'LibSets constants'!$I$4:$L$1002,3,FALSE),""),"")</f>
        <v>Imperial city vaults</v>
      </c>
      <c r="AB171" s="3" t="str">
        <f>IF(Z171&lt;&gt;"",IF(Z171&lt;&gt;"LIBSETS_DROP_MECHANIC_MONSTER_NAME",VLOOKUP(Z171,'LibSets constants'!$I$4:$L$1002,4,FALSE),""),"")</f>
        <v>Kaiserstadt Bunker</v>
      </c>
      <c r="AC171" s="3" t="str">
        <f>IF(G171&lt;&gt;"LIBSETS_SETTYPE_BATTLEGROUND",IF(G171&lt;&gt;"LIBSETS_SETTYPE_SPECIAL",IF(AD171&lt;&gt;"",VLOOKUP(AD171,'ESO zone constants'!$D$3:$H$4953,5,FALSE),""),""),"")</f>
        <v/>
      </c>
      <c r="AD171" t="str">
        <f>IF(AND(O171&lt;&gt;"",NOT(ISERROR(O171))),"",IF(AND(M171&lt;&gt;"",M171&gt;0,NOT(ISERROR(M171))),VLOOKUP(M171,'ESO dumped WayshrineInfo'!$K$3:$N$9999,4,FALSE),""))</f>
        <v/>
      </c>
      <c r="AF171" s="3" t="str">
        <f>IF(AE171&lt;&gt;"",IF(AE171&lt;&gt;"LIBSETS_DROP_MECHANIC_MONSTER_NAME",VLOOKUP(AE171,'LibSets constants'!$I$4:$L$1002,3,FALSE),""),"")</f>
        <v/>
      </c>
      <c r="AG171" s="3" t="str">
        <f>IF(AE171&lt;&gt;"",IF(AE171&lt;&gt;"LIBSETS_DROP_MECHANIC_MONSTER_NAME",VLOOKUP(AE171,'LibSets constants'!$I$4:$L$1002,4,FALSE),""),"")</f>
        <v/>
      </c>
      <c r="AH171" s="3" t="str">
        <f>IF(G171&lt;&gt;"LIBSETS_SETTYPE_BATTLEGROUND",IF(G171&lt;&gt;"LIBSETS_SETTYPE_SPECIAL",IF(AI171&lt;&gt;"",VLOOKUP(AI171,'ESO zone constants'!$D$3:$H$4953,5,FALSE),""),""),"")</f>
        <v/>
      </c>
      <c r="AK171" s="3" t="str">
        <f>IF(AJ171&lt;&gt;"",IF(AJ171&lt;&gt;"LIBSETS_DROP_MECHANIC_MONSTER_NAME",VLOOKUP(AJ171,'LibSets constants'!$I$4:$L$1002,3,FALSE),""),"")</f>
        <v/>
      </c>
      <c r="AL171" s="3" t="str">
        <f>IF(AJ171&lt;&gt;"",IF(AJ171&lt;&gt;"LIBSETS_DROP_MECHANIC_MONSTER_NAME",VLOOKUP(AJ171,'LibSets constants'!$I$4:$L$1002,4,FALSE),""),"")</f>
        <v/>
      </c>
      <c r="AM171" s="3" t="str">
        <f>IF(G171&lt;&gt;"LIBSETS_SETTYPE_BATTLEGROUND",IF(G171&lt;&gt;"LIBSETS_SETTYPE_SPECIAL",IF(AN171&lt;&gt;"",VLOOKUP(AN171,'ESO zone constants'!$D$3:$H$4953,5,FALSE),""),""),"")</f>
        <v/>
      </c>
      <c r="AP171" s="3" t="str">
        <f>IF(AO171&lt;&gt;"",IF(AO171&lt;&gt;"LIBSETS_DROP_MECHANIC_MONSTER_NAME",VLOOKUP(AO171,'LibSets constants'!$I$4:$L$1002,3,FALSE),""),"")</f>
        <v/>
      </c>
      <c r="AQ171" s="3" t="str">
        <f>IF(AO171&lt;&gt;"",IF(AO171&lt;&gt;"LIBSETS_DROP_MECHANIC_MONSTER_NAME",VLOOKUP(AO171,'LibSets constants'!$I$4:$L$1002,4,FALSE),""),"")</f>
        <v/>
      </c>
      <c r="AR171" s="3" t="str">
        <f>IF(G171&lt;&gt;"LIBSETS_SETTYPE_BATTLEGROUND",IF(G171&lt;&gt;"LIBSETS_SETTYPE_SPECIAL",IF(AS171&lt;&gt;"",VLOOKUP(AS171,'ESO zone constants'!$D$3:$H$4953,5,FALSE),""),""),"")</f>
        <v/>
      </c>
      <c r="AU171" s="3" t="str">
        <f>IF(AT171&lt;&gt;"",IF(AT171&lt;&gt;"LIBSETS_DROP_MECHANIC_MONSTER_NAME",VLOOKUP(AT171,'LibSets constants'!$I$4:$L$1002,3,FALSE),""),"")</f>
        <v/>
      </c>
      <c r="AV171" s="3" t="str">
        <f>IF(AT171&lt;&gt;"",IF(AT171&lt;&gt;"LIBSETS_DROP_MECHANIC_MONSTER_NAME",VLOOKUP(AT171,'LibSets constants'!$I$4:$L$1002,4,FALSE),""),"")</f>
        <v/>
      </c>
      <c r="AW171" s="21" t="str">
        <f t="shared" si="13"/>
        <v>[204] = {wayshrines={-1,-1,-1,}, dlcId=DLC_BASE_GAME</v>
      </c>
      <c r="AX171" s="21" t="str">
        <f t="shared" si="14"/>
        <v>, zoneIds={584}, veteran=false</v>
      </c>
      <c r="AY171" s="21" t="str">
        <f t="shared" si="15"/>
        <v>, setType=LIBSETS_SETTYPE_DAILYRANDOMDUNGEONANDICREWARD</v>
      </c>
      <c r="AZ171" s="21" t="str">
        <f t="shared" si="16"/>
        <v>, dropMechanic={LIBSETS_DROP_MECHANIC_MAIL_DAILY_RANDOM_DUNGEON_REWARD,LIBSETS_DROP_MECHANIC_IMPERIAL_CITY_VAULTS}},</v>
      </c>
      <c r="BA171" s="21" t="str">
        <f t="shared" si="17"/>
        <v xml:space="preserve"> --Endurance / Beständigkeit   [Imperial City]</v>
      </c>
    </row>
    <row r="172" spans="1:53" x14ac:dyDescent="0.25">
      <c r="A172" s="12">
        <v>205</v>
      </c>
      <c r="B172" t="s">
        <v>1055</v>
      </c>
      <c r="C172" t="s">
        <v>1056</v>
      </c>
      <c r="D172" s="3">
        <f t="shared" si="12"/>
        <v>205</v>
      </c>
      <c r="F172" t="s">
        <v>1545</v>
      </c>
      <c r="G172" s="8" t="s">
        <v>1594</v>
      </c>
      <c r="I172" t="s">
        <v>97</v>
      </c>
      <c r="J172" t="s">
        <v>97</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constants'!$B$4:$C$1002,2,FALSE),"")</f>
        <v>Included in base game</v>
      </c>
      <c r="U172" s="33" t="s">
        <v>1702</v>
      </c>
      <c r="V172" s="43" t="str">
        <f>IF(U172&lt;&gt;"",IF(U172&lt;&gt;"LIBSETS_DROP_MECHANIC_MONSTER_NAME",VLOOKUP(U172,'LibSets constants'!$I$4:$L$1002,3,FALSE),""),"")</f>
        <v>Daily random dungeon reward mail</v>
      </c>
      <c r="W172" s="3" t="str">
        <f>IF(U172&lt;&gt;"",IF(U172&lt;&gt;"LIBSETS_DROP_MECHANIC_MONSTER_NAME",VLOOKUP(U172,'LibSets constants'!$I$4:$L$1002,4,FALSE),""),"")</f>
        <v>Tägliches Zufallsverlies Belohnungsemail</v>
      </c>
      <c r="X172" s="3" t="str">
        <f>IF(G172&lt;&gt;"LIBSETS_SETTYPE_BATTLEGROUND",IF(G172&lt;&gt;"LIBSETS_SETTYPE_SPECIAL",IF(Y172&lt;&gt;"",VLOOKUP(Y172,'ESO zone constants'!$D$3:$H$4953,5,FALSE),""),""),"")</f>
        <v/>
      </c>
      <c r="Y172" t="str">
        <f>IF(AND(O172&lt;&gt;"",NOT(ISERROR(O172))),"",IF(AND(L172&lt;&gt;"",L172&gt;0,NOT(ISERROR(L172))),VLOOKUP(L172,'ESO dumped WayshrineInfo'!$K$3:$N$9999,4,FALSE),""))</f>
        <v/>
      </c>
      <c r="Z172" s="44" t="s">
        <v>1705</v>
      </c>
      <c r="AA172" s="43" t="str">
        <f>IF(Z172&lt;&gt;"",IF(Z172&lt;&gt;"LIBSETS_DROP_MECHANIC_MONSTER_NAME",VLOOKUP(Z172,'LibSets constants'!$I$4:$L$1002,3,FALSE),""),"")</f>
        <v>Imperial city vaults</v>
      </c>
      <c r="AB172" s="43" t="str">
        <f>IF(Z172&lt;&gt;"",IF(Z172&lt;&gt;"LIBSETS_DROP_MECHANIC_MONSTER_NAME",VLOOKUP(Z172,'LibSets constants'!$I$4:$L$1002,4,FALSE),""),"")</f>
        <v>Kaiserstadt Bunker</v>
      </c>
      <c r="AC172" s="3" t="str">
        <f>IF(G172&lt;&gt;"LIBSETS_SETTYPE_BATTLEGROUND",IF(G172&lt;&gt;"LIBSETS_SETTYPE_SPECIAL",IF(AD172&lt;&gt;"",VLOOKUP(AD172,'ESO zone constants'!$D$3:$H$4953,5,FALSE),""),""),"")</f>
        <v/>
      </c>
      <c r="AD172" t="str">
        <f>IF(AND(O172&lt;&gt;"",NOT(ISERROR(O172))),"",IF(AND(M172&lt;&gt;"",M172&gt;0,NOT(ISERROR(M172))),VLOOKUP(M172,'ESO dumped WayshrineInfo'!$K$3:$N$9999,4,FALSE),""))</f>
        <v/>
      </c>
      <c r="AE172" s="44"/>
      <c r="AF172" s="43" t="str">
        <f>IF(AE172&lt;&gt;"",IF(AE172&lt;&gt;"LIBSETS_DROP_MECHANIC_MONSTER_NAME",VLOOKUP(AE172,'LibSets constants'!$I$4:$L$1002,3,FALSE),""),"")</f>
        <v/>
      </c>
      <c r="AG172" s="43" t="str">
        <f>IF(AE172&lt;&gt;"",IF(AE172&lt;&gt;"LIBSETS_DROP_MECHANIC_MONSTER_NAME",VLOOKUP(AE172,'LibSets constants'!$I$4:$L$1002,4,FALSE),""),"")</f>
        <v/>
      </c>
      <c r="AH172" s="3" t="str">
        <f>IF(G172&lt;&gt;"LIBSETS_SETTYPE_BATTLEGROUND",IF(G172&lt;&gt;"LIBSETS_SETTYPE_SPECIAL",IF(AI172&lt;&gt;"",VLOOKUP(AI172,'ESO zone constants'!$D$3:$H$4953,5,FALSE),""),""),"")</f>
        <v/>
      </c>
      <c r="AJ172" s="44"/>
      <c r="AK172" s="43" t="str">
        <f>IF(AJ172&lt;&gt;"",IF(AJ172&lt;&gt;"LIBSETS_DROP_MECHANIC_MONSTER_NAME",VLOOKUP(AJ172,'LibSets constants'!$I$4:$L$1002,3,FALSE),""),"")</f>
        <v/>
      </c>
      <c r="AL172" s="43" t="str">
        <f>IF(AJ172&lt;&gt;"",IF(AJ172&lt;&gt;"LIBSETS_DROP_MECHANIC_MONSTER_NAME",VLOOKUP(AJ172,'LibSets constants'!$I$4:$L$1002,4,FALSE),""),"")</f>
        <v/>
      </c>
      <c r="AM172" s="3" t="str">
        <f>IF(G172&lt;&gt;"LIBSETS_SETTYPE_BATTLEGROUND",IF(G172&lt;&gt;"LIBSETS_SETTYPE_SPECIAL",IF(AN172&lt;&gt;"",VLOOKUP(AN172,'ESO zone constants'!$D$3:$H$4953,5,FALSE),""),""),"")</f>
        <v/>
      </c>
      <c r="AP172" s="3" t="str">
        <f>IF(AO172&lt;&gt;"",IF(AO172&lt;&gt;"LIBSETS_DROP_MECHANIC_MONSTER_NAME",VLOOKUP(AO172,'LibSets constants'!$I$4:$L$1002,3,FALSE),""),"")</f>
        <v/>
      </c>
      <c r="AQ172" s="3" t="str">
        <f>IF(AO172&lt;&gt;"",IF(AO172&lt;&gt;"LIBSETS_DROP_MECHANIC_MONSTER_NAME",VLOOKUP(AO172,'LibSets constants'!$I$4:$L$1002,4,FALSE),""),"")</f>
        <v/>
      </c>
      <c r="AR172" s="3" t="str">
        <f>IF(G172&lt;&gt;"LIBSETS_SETTYPE_BATTLEGROUND",IF(G172&lt;&gt;"LIBSETS_SETTYPE_SPECIAL",IF(AS172&lt;&gt;"",VLOOKUP(AS172,'ESO zone constants'!$D$3:$H$4953,5,FALSE),""),""),"")</f>
        <v/>
      </c>
      <c r="AU172" s="3" t="str">
        <f>IF(AT172&lt;&gt;"",IF(AT172&lt;&gt;"LIBSETS_DROP_MECHANIC_MONSTER_NAME",VLOOKUP(AT172,'LibSets constants'!$I$4:$L$1002,3,FALSE),""),"")</f>
        <v/>
      </c>
      <c r="AV172" s="3" t="str">
        <f>IF(AT172&lt;&gt;"",IF(AT172&lt;&gt;"LIBSETS_DROP_MECHANIC_MONSTER_NAME",VLOOKUP(AT172,'LibSets constants'!$I$4:$L$1002,4,FALSE),""),"")</f>
        <v/>
      </c>
      <c r="AW172" s="21" t="str">
        <f t="shared" si="13"/>
        <v>[205] = {wayshrines={-1,-1,-1,}, dlcId=DLC_BASE_GAME</v>
      </c>
      <c r="AX172" s="21" t="str">
        <f t="shared" si="14"/>
        <v>, zoneIds={584}, veteran=false</v>
      </c>
      <c r="AY172" s="21" t="str">
        <f t="shared" si="15"/>
        <v>, setType=LIBSETS_SETTYPE_DAILYRANDOMDUNGEONANDICREWARD</v>
      </c>
      <c r="AZ172" s="21" t="str">
        <f t="shared" si="16"/>
        <v>, dropMechanic={LIBSETS_DROP_MECHANIC_MAIL_DAILY_RANDOM_DUNGEON_REWARD,LIBSETS_DROP_MECHANIC_IMPERIAL_CITY_VAULTS}},</v>
      </c>
      <c r="BA172" s="21" t="str">
        <f t="shared" si="17"/>
        <v xml:space="preserve"> --Willpower / Willenskraft   [Imperial City]</v>
      </c>
    </row>
    <row r="173" spans="1:53" x14ac:dyDescent="0.25">
      <c r="A173" s="12">
        <v>206</v>
      </c>
      <c r="B173" t="s">
        <v>1057</v>
      </c>
      <c r="C173" t="s">
        <v>1058</v>
      </c>
      <c r="D173" s="3">
        <f t="shared" si="12"/>
        <v>206</v>
      </c>
      <c r="F173" t="s">
        <v>1545</v>
      </c>
      <c r="G173" s="8" t="s">
        <v>1594</v>
      </c>
      <c r="I173" t="s">
        <v>97</v>
      </c>
      <c r="J173" t="s">
        <v>97</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constants'!$B$4:$C$1002,2,FALSE),"")</f>
        <v>Included in base game</v>
      </c>
      <c r="U173" s="33" t="s">
        <v>1702</v>
      </c>
      <c r="V173" s="3" t="str">
        <f>IF(U173&lt;&gt;"",IF(U173&lt;&gt;"LIBSETS_DROP_MECHANIC_MONSTER_NAME",VLOOKUP(U173,'LibSets constants'!$I$4:$L$1002,3,FALSE),""),"")</f>
        <v>Daily random dungeon reward mail</v>
      </c>
      <c r="W173" s="3" t="str">
        <f>IF(U173&lt;&gt;"",IF(U173&lt;&gt;"LIBSETS_DROP_MECHANIC_MONSTER_NAME",VLOOKUP(U173,'LibSets constants'!$I$4:$L$1002,4,FALSE),""),"")</f>
        <v>Tägliches Zufallsverlies Belohnungsemail</v>
      </c>
      <c r="X173" s="3" t="str">
        <f>IF(G173&lt;&gt;"LIBSETS_SETTYPE_BATTLEGROUND",IF(G173&lt;&gt;"LIBSETS_SETTYPE_SPECIAL",IF(Y173&lt;&gt;"",VLOOKUP(Y173,'ESO zone constants'!$D$3:$H$4953,5,FALSE),""),""),"")</f>
        <v/>
      </c>
      <c r="Y173" t="str">
        <f>IF(AND(O173&lt;&gt;"",NOT(ISERROR(O173))),"",IF(AND(L173&lt;&gt;"",L173&gt;0,NOT(ISERROR(L173))),VLOOKUP(L173,'ESO dumped WayshrineInfo'!$K$3:$N$9999,4,FALSE),""))</f>
        <v/>
      </c>
      <c r="Z173" s="33" t="s">
        <v>1705</v>
      </c>
      <c r="AA173" s="3" t="str">
        <f>IF(Z173&lt;&gt;"",IF(Z173&lt;&gt;"LIBSETS_DROP_MECHANIC_MONSTER_NAME",VLOOKUP(Z173,'LibSets constants'!$I$4:$L$1002,3,FALSE),""),"")</f>
        <v>Imperial city vaults</v>
      </c>
      <c r="AB173" s="3" t="str">
        <f>IF(Z173&lt;&gt;"",IF(Z173&lt;&gt;"LIBSETS_DROP_MECHANIC_MONSTER_NAME",VLOOKUP(Z173,'LibSets constants'!$I$4:$L$1002,4,FALSE),""),"")</f>
        <v>Kaiserstadt Bunker</v>
      </c>
      <c r="AC173" s="3" t="str">
        <f>IF(G173&lt;&gt;"LIBSETS_SETTYPE_BATTLEGROUND",IF(G173&lt;&gt;"LIBSETS_SETTYPE_SPECIAL",IF(AD173&lt;&gt;"",VLOOKUP(AD173,'ESO zone constants'!$D$3:$H$4953,5,FALSE),""),""),"")</f>
        <v/>
      </c>
      <c r="AD173" t="str">
        <f>IF(AND(O173&lt;&gt;"",NOT(ISERROR(O173))),"",IF(AND(M173&lt;&gt;"",M173&gt;0,NOT(ISERROR(M173))),VLOOKUP(M173,'ESO dumped WayshrineInfo'!$K$3:$N$9999,4,FALSE),""))</f>
        <v/>
      </c>
      <c r="AF173" s="3" t="str">
        <f>IF(AE173&lt;&gt;"",IF(AE173&lt;&gt;"LIBSETS_DROP_MECHANIC_MONSTER_NAME",VLOOKUP(AE173,'LibSets constants'!$I$4:$L$1002,3,FALSE),""),"")</f>
        <v/>
      </c>
      <c r="AG173" s="3" t="str">
        <f>IF(AE173&lt;&gt;"",IF(AE173&lt;&gt;"LIBSETS_DROP_MECHANIC_MONSTER_NAME",VLOOKUP(AE173,'LibSets constants'!$I$4:$L$1002,4,FALSE),""),"")</f>
        <v/>
      </c>
      <c r="AH173" s="3" t="str">
        <f>IF(G173&lt;&gt;"LIBSETS_SETTYPE_BATTLEGROUND",IF(G173&lt;&gt;"LIBSETS_SETTYPE_SPECIAL",IF(AI173&lt;&gt;"",VLOOKUP(AI173,'ESO zone constants'!$D$3:$H$4953,5,FALSE),""),""),"")</f>
        <v/>
      </c>
      <c r="AK173" s="3" t="str">
        <f>IF(AJ173&lt;&gt;"",IF(AJ173&lt;&gt;"LIBSETS_DROP_MECHANIC_MONSTER_NAME",VLOOKUP(AJ173,'LibSets constants'!$I$4:$L$1002,3,FALSE),""),"")</f>
        <v/>
      </c>
      <c r="AL173" s="3" t="str">
        <f>IF(AJ173&lt;&gt;"",IF(AJ173&lt;&gt;"LIBSETS_DROP_MECHANIC_MONSTER_NAME",VLOOKUP(AJ173,'LibSets constants'!$I$4:$L$1002,4,FALSE),""),"")</f>
        <v/>
      </c>
      <c r="AM173" s="3" t="str">
        <f>IF(G173&lt;&gt;"LIBSETS_SETTYPE_BATTLEGROUND",IF(G173&lt;&gt;"LIBSETS_SETTYPE_SPECIAL",IF(AN173&lt;&gt;"",VLOOKUP(AN173,'ESO zone constants'!$D$3:$H$4953,5,FALSE),""),""),"")</f>
        <v/>
      </c>
      <c r="AP173" s="3" t="str">
        <f>IF(AO173&lt;&gt;"",IF(AO173&lt;&gt;"LIBSETS_DROP_MECHANIC_MONSTER_NAME",VLOOKUP(AO173,'LibSets constants'!$I$4:$L$1002,3,FALSE),""),"")</f>
        <v/>
      </c>
      <c r="AQ173" s="3" t="str">
        <f>IF(AO173&lt;&gt;"",IF(AO173&lt;&gt;"LIBSETS_DROP_MECHANIC_MONSTER_NAME",VLOOKUP(AO173,'LibSets constants'!$I$4:$L$1002,4,FALSE),""),"")</f>
        <v/>
      </c>
      <c r="AR173" s="3" t="str">
        <f>IF(G173&lt;&gt;"LIBSETS_SETTYPE_BATTLEGROUND",IF(G173&lt;&gt;"LIBSETS_SETTYPE_SPECIAL",IF(AS173&lt;&gt;"",VLOOKUP(AS173,'ESO zone constants'!$D$3:$H$4953,5,FALSE),""),""),"")</f>
        <v/>
      </c>
      <c r="AU173" s="3" t="str">
        <f>IF(AT173&lt;&gt;"",IF(AT173&lt;&gt;"LIBSETS_DROP_MECHANIC_MONSTER_NAME",VLOOKUP(AT173,'LibSets constants'!$I$4:$L$1002,3,FALSE),""),"")</f>
        <v/>
      </c>
      <c r="AV173" s="3" t="str">
        <f>IF(AT173&lt;&gt;"",IF(AT173&lt;&gt;"LIBSETS_DROP_MECHANIC_MONSTER_NAME",VLOOKUP(AT173,'LibSets constants'!$I$4:$L$1002,4,FALSE),""),"")</f>
        <v/>
      </c>
      <c r="AW173" s="21" t="str">
        <f t="shared" si="13"/>
        <v>[206] = {wayshrines={-1,-1,-1,}, dlcId=DLC_BASE_GAME</v>
      </c>
      <c r="AX173" s="21" t="str">
        <f t="shared" si="14"/>
        <v>, zoneIds={584}, veteran=false</v>
      </c>
      <c r="AY173" s="21" t="str">
        <f t="shared" si="15"/>
        <v>, setType=LIBSETS_SETTYPE_DAILYRANDOMDUNGEONANDICREWARD</v>
      </c>
      <c r="AZ173" s="21" t="str">
        <f t="shared" si="16"/>
        <v>, dropMechanic={LIBSETS_DROP_MECHANIC_MAIL_DAILY_RANDOM_DUNGEON_REWARD,LIBSETS_DROP_MECHANIC_IMPERIAL_CITY_VAULTS}},</v>
      </c>
      <c r="BA173" s="21" t="str">
        <f t="shared" si="17"/>
        <v xml:space="preserve"> --Agility / Agilität   [Imperial City]</v>
      </c>
    </row>
    <row r="174" spans="1:53" x14ac:dyDescent="0.25">
      <c r="A174" s="5">
        <v>207</v>
      </c>
      <c r="B174" t="s">
        <v>1059</v>
      </c>
      <c r="C174" t="s">
        <v>1060</v>
      </c>
      <c r="D174" s="3">
        <f t="shared" si="12"/>
        <v>207</v>
      </c>
      <c r="G174" s="8" t="s">
        <v>1592</v>
      </c>
      <c r="I174" t="s">
        <v>97</v>
      </c>
      <c r="J174" t="s">
        <v>97</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constants'!$B$4:$C$1002,2,FALSE),"")</f>
        <v>Orsinium</v>
      </c>
      <c r="V174" s="3" t="str">
        <f>IF(U174&lt;&gt;"",IF(U174&lt;&gt;"LIBSETS_DROP_MECHANIC_MONSTER_NAME",VLOOKUP(U174,'LibSets constants'!$I$4:$L$1002,3,FALSE),""),"")</f>
        <v/>
      </c>
      <c r="W174" s="39" t="str">
        <f>IF(U174&lt;&gt;"",IF(U174&lt;&gt;"LIBSETS_DROP_MECHANIC_MONSTER_NAME",VLOOKUP(U174,'LibSets constants'!$I$4:$L$1002,4,FALSE),""),"")</f>
        <v/>
      </c>
      <c r="X174" s="3">
        <f>IF(G174&lt;&gt;"LIBSETS_SETTYPE_BATTLEGROUND",IF(G174&lt;&gt;"LIBSETS_SETTYPE_SPECIAL",IF(Y174&lt;&gt;"",VLOOKUP(Y174,'ESO zone constants'!$D$3:$H$4953,5,FALSE),""),""),"")</f>
        <v>684</v>
      </c>
      <c r="Y174" t="str">
        <f>IF(AND(O174&lt;&gt;"",NOT(ISERROR(O174))),"",IF(AND(L174&lt;&gt;"",L174&gt;0,NOT(ISERROR(L174))),VLOOKUP(L174,'ESO dumped WayshrineInfo'!$K$3:$N$9999,4,FALSE),""))</f>
        <v>Wrothgar</v>
      </c>
      <c r="AA174" s="3" t="str">
        <f>IF(Z174&lt;&gt;"",IF(Z174&lt;&gt;"LIBSETS_DROP_MECHANIC_MONSTER_NAME",VLOOKUP(Z174,'LibSets constants'!$I$4:$L$1002,3,FALSE),""),"")</f>
        <v/>
      </c>
      <c r="AB174" s="3" t="str">
        <f>IF(Z174&lt;&gt;"",IF(Z174&lt;&gt;"LIBSETS_DROP_MECHANIC_MONSTER_NAME",VLOOKUP(Z174,'LibSets constants'!$I$4:$L$1002,4,FALSE),""),"")</f>
        <v/>
      </c>
      <c r="AC174" s="3">
        <f>IF(G174&lt;&gt;"LIBSETS_SETTYPE_BATTLEGROUND",IF(G174&lt;&gt;"LIBSETS_SETTYPE_SPECIAL",IF(AD174&lt;&gt;"",VLOOKUP(AD174,'ESO zone constants'!$D$3:$H$4953,5,FALSE),""),""),"")</f>
        <v>684</v>
      </c>
      <c r="AD174" t="str">
        <f>IF(AND(O174&lt;&gt;"",NOT(ISERROR(O174))),"",IF(AND(M174&lt;&gt;"",M174&gt;0,NOT(ISERROR(M174))),VLOOKUP(M174,'ESO dumped WayshrineInfo'!$K$3:$N$9999,4,FALSE),""))</f>
        <v>Wrothgar</v>
      </c>
      <c r="AF174" s="3" t="str">
        <f>IF(AE174&lt;&gt;"",IF(AE174&lt;&gt;"LIBSETS_DROP_MECHANIC_MONSTER_NAME",VLOOKUP(AE174,'LibSets constants'!$I$4:$L$1002,3,FALSE),""),"")</f>
        <v/>
      </c>
      <c r="AG174" s="3" t="str">
        <f>IF(AE174&lt;&gt;"",IF(AE174&lt;&gt;"LIBSETS_DROP_MECHANIC_MONSTER_NAME",VLOOKUP(AE174,'LibSets constants'!$I$4:$L$1002,4,FALSE),""),"")</f>
        <v/>
      </c>
      <c r="AH174" s="3" t="str">
        <f>IF(G174&lt;&gt;"LIBSETS_SETTYPE_BATTLEGROUND",IF(G174&lt;&gt;"LIBSETS_SETTYPE_SPECIAL",IF(AI174&lt;&gt;"",VLOOKUP(AI174,'ESO zone constants'!$D$3:$H$4953,5,FALSE),""),""),"")</f>
        <v/>
      </c>
      <c r="AK174" s="3" t="str">
        <f>IF(AJ174&lt;&gt;"",IF(AJ174&lt;&gt;"LIBSETS_DROP_MECHANIC_MONSTER_NAME",VLOOKUP(AJ174,'LibSets constants'!$I$4:$L$1002,3,FALSE),""),"")</f>
        <v/>
      </c>
      <c r="AL174" s="3" t="str">
        <f>IF(AJ174&lt;&gt;"",IF(AJ174&lt;&gt;"LIBSETS_DROP_MECHANIC_MONSTER_NAME",VLOOKUP(AJ174,'LibSets constants'!$I$4:$L$1002,4,FALSE),""),"")</f>
        <v/>
      </c>
      <c r="AM174" s="3" t="str">
        <f>IF(G174&lt;&gt;"LIBSETS_SETTYPE_BATTLEGROUND",IF(G174&lt;&gt;"LIBSETS_SETTYPE_SPECIAL",IF(AN174&lt;&gt;"",VLOOKUP(AN174,'ESO zone constants'!$D$3:$H$4953,5,FALSE),""),""),"")</f>
        <v/>
      </c>
      <c r="AP174" s="3" t="str">
        <f>IF(AO174&lt;&gt;"",IF(AO174&lt;&gt;"LIBSETS_DROP_MECHANIC_MONSTER_NAME",VLOOKUP(AO174,'LibSets constants'!$I$4:$L$1002,3,FALSE),""),"")</f>
        <v/>
      </c>
      <c r="AQ174" s="3" t="str">
        <f>IF(AO174&lt;&gt;"",IF(AO174&lt;&gt;"LIBSETS_DROP_MECHANIC_MONSTER_NAME",VLOOKUP(AO174,'LibSets constants'!$I$4:$L$1002,4,FALSE),""),"")</f>
        <v/>
      </c>
      <c r="AR174" s="3" t="str">
        <f>IF(G174&lt;&gt;"LIBSETS_SETTYPE_BATTLEGROUND",IF(G174&lt;&gt;"LIBSETS_SETTYPE_SPECIAL",IF(AS174&lt;&gt;"",VLOOKUP(AS174,'ESO zone constants'!$D$3:$H$4953,5,FALSE),""),""),"")</f>
        <v/>
      </c>
      <c r="AU174" s="3" t="str">
        <f>IF(AT174&lt;&gt;"",IF(AT174&lt;&gt;"LIBSETS_DROP_MECHANIC_MONSTER_NAME",VLOOKUP(AT174,'LibSets constants'!$I$4:$L$1002,3,FALSE),""),"")</f>
        <v/>
      </c>
      <c r="AV174" s="3" t="str">
        <f>IF(AT174&lt;&gt;"",IF(AT174&lt;&gt;"LIBSETS_DROP_MECHANIC_MONSTER_NAME",VLOOKUP(AT174,'LibSets constants'!$I$4:$L$1002,4,FALSE),""),"")</f>
        <v/>
      </c>
      <c r="AW174" s="21" t="str">
        <f t="shared" si="13"/>
        <v>[207] = {wayshrines={241,241,241,}, traitsNeeded=6, dlcId=DLC_ORSINIUM</v>
      </c>
      <c r="AX174" s="21" t="str">
        <f t="shared" si="14"/>
        <v>, zoneIds={684,684,684}, veteran=false</v>
      </c>
      <c r="AY174" s="21" t="str">
        <f t="shared" si="15"/>
        <v>, setType=LIBSETS_SETTYPE_CRAFTED</v>
      </c>
      <c r="AZ174" s="21" t="str">
        <f t="shared" si="16"/>
        <v>},</v>
      </c>
      <c r="BA174" s="21" t="str">
        <f t="shared" si="17"/>
        <v xml:space="preserve"> --Law of Julianos / Gesetz von Julianos   [Wrothgar, Wrothgar, Wrothgar]</v>
      </c>
    </row>
    <row r="175" spans="1:53" x14ac:dyDescent="0.25">
      <c r="A175" s="5">
        <v>208</v>
      </c>
      <c r="B175" t="s">
        <v>1061</v>
      </c>
      <c r="C175" t="s">
        <v>1062</v>
      </c>
      <c r="D175" s="3">
        <f t="shared" si="12"/>
        <v>208</v>
      </c>
      <c r="G175" s="8" t="s">
        <v>1592</v>
      </c>
      <c r="I175" t="s">
        <v>97</v>
      </c>
      <c r="J175" t="s">
        <v>97</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constants'!$B$4:$C$1002,2,FALSE),"")</f>
        <v>Orsinium</v>
      </c>
      <c r="V175" s="43" t="str">
        <f>IF(U175&lt;&gt;"",IF(U175&lt;&gt;"LIBSETS_DROP_MECHANIC_MONSTER_NAME",VLOOKUP(U175,'LibSets constants'!$I$4:$L$1002,3,FALSE),""),"")</f>
        <v/>
      </c>
      <c r="W175" s="39" t="str">
        <f>IF(U175&lt;&gt;"",IF(U175&lt;&gt;"LIBSETS_DROP_MECHANIC_MONSTER_NAME",VLOOKUP(U175,'LibSets constants'!$I$4:$L$1002,4,FALSE),""),"")</f>
        <v/>
      </c>
      <c r="X175" s="3">
        <f>IF(G175&lt;&gt;"LIBSETS_SETTYPE_BATTLEGROUND",IF(G175&lt;&gt;"LIBSETS_SETTYPE_SPECIAL",IF(Y175&lt;&gt;"",VLOOKUP(Y175,'ESO zone constants'!$D$3:$H$4953,5,FALSE),""),""),"")</f>
        <v>684</v>
      </c>
      <c r="Y175" t="str">
        <f>IF(AND(O175&lt;&gt;"",NOT(ISERROR(O175))),"",IF(AND(L175&lt;&gt;"",L175&gt;0,NOT(ISERROR(L175))),VLOOKUP(L175,'ESO dumped WayshrineInfo'!$K$3:$N$9999,4,FALSE),""))</f>
        <v>Wrothgar</v>
      </c>
      <c r="Z175" s="44"/>
      <c r="AA175" s="43" t="str">
        <f>IF(Z175&lt;&gt;"",IF(Z175&lt;&gt;"LIBSETS_DROP_MECHANIC_MONSTER_NAME",VLOOKUP(Z175,'LibSets constants'!$I$4:$L$1002,3,FALSE),""),"")</f>
        <v/>
      </c>
      <c r="AB175" s="43" t="str">
        <f>IF(Z175&lt;&gt;"",IF(Z175&lt;&gt;"LIBSETS_DROP_MECHANIC_MONSTER_NAME",VLOOKUP(Z175,'LibSets constants'!$I$4:$L$1002,4,FALSE),""),"")</f>
        <v/>
      </c>
      <c r="AC175" s="3">
        <f>IF(G175&lt;&gt;"LIBSETS_SETTYPE_BATTLEGROUND",IF(G175&lt;&gt;"LIBSETS_SETTYPE_SPECIAL",IF(AD175&lt;&gt;"",VLOOKUP(AD175,'ESO zone constants'!$D$3:$H$4953,5,FALSE),""),""),"")</f>
        <v>684</v>
      </c>
      <c r="AD175" t="str">
        <f>IF(AND(O175&lt;&gt;"",NOT(ISERROR(O175))),"",IF(AND(M175&lt;&gt;"",M175&gt;0,NOT(ISERROR(M175))),VLOOKUP(M175,'ESO dumped WayshrineInfo'!$K$3:$N$9999,4,FALSE),""))</f>
        <v>Wrothgar</v>
      </c>
      <c r="AE175" s="44"/>
      <c r="AF175" s="43" t="str">
        <f>IF(AE175&lt;&gt;"",IF(AE175&lt;&gt;"LIBSETS_DROP_MECHANIC_MONSTER_NAME",VLOOKUP(AE175,'LibSets constants'!$I$4:$L$1002,3,FALSE),""),"")</f>
        <v/>
      </c>
      <c r="AG175" s="43" t="str">
        <f>IF(AE175&lt;&gt;"",IF(AE175&lt;&gt;"LIBSETS_DROP_MECHANIC_MONSTER_NAME",VLOOKUP(AE175,'LibSets constants'!$I$4:$L$1002,4,FALSE),""),"")</f>
        <v/>
      </c>
      <c r="AH175" s="3" t="str">
        <f>IF(G175&lt;&gt;"LIBSETS_SETTYPE_BATTLEGROUND",IF(G175&lt;&gt;"LIBSETS_SETTYPE_SPECIAL",IF(AI175&lt;&gt;"",VLOOKUP(AI175,'ESO zone constants'!$D$3:$H$4953,5,FALSE),""),""),"")</f>
        <v/>
      </c>
      <c r="AJ175" s="44"/>
      <c r="AK175" s="43" t="str">
        <f>IF(AJ175&lt;&gt;"",IF(AJ175&lt;&gt;"LIBSETS_DROP_MECHANIC_MONSTER_NAME",VLOOKUP(AJ175,'LibSets constants'!$I$4:$L$1002,3,FALSE),""),"")</f>
        <v/>
      </c>
      <c r="AL175" s="43" t="str">
        <f>IF(AJ175&lt;&gt;"",IF(AJ175&lt;&gt;"LIBSETS_DROP_MECHANIC_MONSTER_NAME",VLOOKUP(AJ175,'LibSets constants'!$I$4:$L$1002,4,FALSE),""),"")</f>
        <v/>
      </c>
      <c r="AM175" s="3" t="str">
        <f>IF(G175&lt;&gt;"LIBSETS_SETTYPE_BATTLEGROUND",IF(G175&lt;&gt;"LIBSETS_SETTYPE_SPECIAL",IF(AN175&lt;&gt;"",VLOOKUP(AN175,'ESO zone constants'!$D$3:$H$4953,5,FALSE),""),""),"")</f>
        <v/>
      </c>
      <c r="AO175" s="44"/>
      <c r="AP175" s="43" t="str">
        <f>IF(AO175&lt;&gt;"",IF(AO175&lt;&gt;"LIBSETS_DROP_MECHANIC_MONSTER_NAME",VLOOKUP(AO175,'LibSets constants'!$I$4:$L$1002,3,FALSE),""),"")</f>
        <v/>
      </c>
      <c r="AQ175" s="43" t="str">
        <f>IF(AO175&lt;&gt;"",IF(AO175&lt;&gt;"LIBSETS_DROP_MECHANIC_MONSTER_NAME",VLOOKUP(AO175,'LibSets constants'!$I$4:$L$1002,4,FALSE),""),"")</f>
        <v/>
      </c>
      <c r="AR175" s="3" t="str">
        <f>IF(G175&lt;&gt;"LIBSETS_SETTYPE_BATTLEGROUND",IF(G175&lt;&gt;"LIBSETS_SETTYPE_SPECIAL",IF(AS175&lt;&gt;"",VLOOKUP(AS175,'ESO zone constants'!$D$3:$H$4953,5,FALSE),""),""),"")</f>
        <v/>
      </c>
      <c r="AT175" s="44"/>
      <c r="AU175" s="43" t="str">
        <f>IF(AT175&lt;&gt;"",IF(AT175&lt;&gt;"LIBSETS_DROP_MECHANIC_MONSTER_NAME",VLOOKUP(AT175,'LibSets constants'!$I$4:$L$1002,3,FALSE),""),"")</f>
        <v/>
      </c>
      <c r="AV175" s="43" t="str">
        <f>IF(AT175&lt;&gt;"",IF(AT175&lt;&gt;"LIBSETS_DROP_MECHANIC_MONSTER_NAME",VLOOKUP(AT175,'LibSets constants'!$I$4:$L$1002,4,FALSE),""),"")</f>
        <v/>
      </c>
      <c r="AW175" s="21" t="str">
        <f t="shared" si="13"/>
        <v>[208] = {wayshrines={237,237,237,}, traitsNeeded=3, dlcId=DLC_ORSINIUM</v>
      </c>
      <c r="AX175" s="21" t="str">
        <f t="shared" si="14"/>
        <v>, zoneIds={684,684,684}, veteran=false</v>
      </c>
      <c r="AY175" s="21" t="str">
        <f t="shared" si="15"/>
        <v>, setType=LIBSETS_SETTYPE_CRAFTED</v>
      </c>
      <c r="AZ175" s="21" t="str">
        <f t="shared" si="16"/>
        <v>},</v>
      </c>
      <c r="BA175" s="21" t="str">
        <f t="shared" si="17"/>
        <v xml:space="preserve"> --Trial by Fire / Feuertaufe   [Wrothgar, Wrothgar, Wrothgar]</v>
      </c>
    </row>
    <row r="176" spans="1:53" s="14" customFormat="1" x14ac:dyDescent="0.25">
      <c r="A176" s="24">
        <v>209</v>
      </c>
      <c r="B176" s="14" t="s">
        <v>1063</v>
      </c>
      <c r="C176" s="14" t="s">
        <v>1063</v>
      </c>
      <c r="D176" s="25">
        <f t="shared" si="12"/>
        <v>209</v>
      </c>
      <c r="E176" s="14" t="s">
        <v>1582</v>
      </c>
      <c r="F176" s="14" t="s">
        <v>1582</v>
      </c>
      <c r="G176" s="27" t="s">
        <v>1592</v>
      </c>
      <c r="I176" s="14" t="s">
        <v>97</v>
      </c>
      <c r="J176" s="14" t="s">
        <v>97</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constants'!$B$4:$C$1002,2,FALSE),"")</f>
        <v/>
      </c>
      <c r="U176" s="33"/>
      <c r="V176" s="3" t="str">
        <f>IF(U176&lt;&gt;"",IF(U176&lt;&gt;"LIBSETS_DROP_MECHANIC_MONSTER_NAME",VLOOKUP(U176,'LibSets constants'!$I$4:$L$1002,3,FALSE),""),"")</f>
        <v/>
      </c>
      <c r="W176" s="39" t="str">
        <f>IF(U176&lt;&gt;"",IF(U176&lt;&gt;"LIBSETS_DROP_MECHANIC_MONSTER_NAME",VLOOKUP(U176,'LibSets constants'!$I$4:$L$1002,4,FALSE),""),"")</f>
        <v/>
      </c>
      <c r="X176" s="3" t="str">
        <f>IF(G176&lt;&gt;"LIBSETS_SETTYPE_BATTLEGROUND",IF(G176&lt;&gt;"LIBSETS_SETTYPE_SPECIAL",IF(Y176&lt;&gt;"",VLOOKUP(Y176,'ESO zone constants'!$D$3:$H$4953,5,FALSE),""),""),"")</f>
        <v/>
      </c>
      <c r="Y176" t="str">
        <f>IF(AND(O176&lt;&gt;"",NOT(ISERROR(O176))),"",IF(AND(L176&lt;&gt;"",L176&gt;0,NOT(ISERROR(L176))),VLOOKUP(L176,'ESO dumped WayshrineInfo'!$K$3:$N$9999,4,FALSE),""))</f>
        <v/>
      </c>
      <c r="Z176" s="33"/>
      <c r="AA176" s="3" t="str">
        <f>IF(Z176&lt;&gt;"",IF(Z176&lt;&gt;"LIBSETS_DROP_MECHANIC_MONSTER_NAME",VLOOKUP(Z176,'LibSets constants'!$I$4:$L$1002,3,FALSE),""),"")</f>
        <v/>
      </c>
      <c r="AB176" s="3" t="str">
        <f>IF(Z176&lt;&gt;"",IF(Z176&lt;&gt;"LIBSETS_DROP_MECHANIC_MONSTER_NAME",VLOOKUP(Z176,'LibSets constants'!$I$4:$L$1002,4,FALSE),""),"")</f>
        <v/>
      </c>
      <c r="AC176" s="3" t="str">
        <f>IF(G176&lt;&gt;"LIBSETS_SETTYPE_BATTLEGROUND",IF(G176&lt;&gt;"LIBSETS_SETTYPE_SPECIAL",IF(AD176&lt;&gt;"",VLOOKUP(AD176,'ESO zone constants'!$D$3:$H$4953,5,FALSE),""),""),"")</f>
        <v/>
      </c>
      <c r="AD176" t="str">
        <f>IF(AND(O176&lt;&gt;"",NOT(ISERROR(O176))),"",IF(AND(M176&lt;&gt;"",M176&gt;0,NOT(ISERROR(M176))),VLOOKUP(M176,'ESO dumped WayshrineInfo'!$K$3:$N$9999,4,FALSE),""))</f>
        <v/>
      </c>
      <c r="AE176" s="33"/>
      <c r="AF176" s="3" t="str">
        <f>IF(AE176&lt;&gt;"",IF(AE176&lt;&gt;"LIBSETS_DROP_MECHANIC_MONSTER_NAME",VLOOKUP(AE176,'LibSets constants'!$I$4:$L$1002,3,FALSE),""),"")</f>
        <v/>
      </c>
      <c r="AG176" s="3" t="str">
        <f>IF(AE176&lt;&gt;"",IF(AE176&lt;&gt;"LIBSETS_DROP_MECHANIC_MONSTER_NAME",VLOOKUP(AE176,'LibSets constants'!$I$4:$L$1002,4,FALSE),""),"")</f>
        <v/>
      </c>
      <c r="AH176" s="3" t="str">
        <f>IF(G176&lt;&gt;"LIBSETS_SETTYPE_BATTLEGROUND",IF(G176&lt;&gt;"LIBSETS_SETTYPE_SPECIAL",IF(AI176&lt;&gt;"",VLOOKUP(AI176,'ESO zone constants'!$D$3:$H$4953,5,FALSE),""),""),"")</f>
        <v/>
      </c>
      <c r="AJ176" s="33"/>
      <c r="AK176" s="3" t="str">
        <f>IF(AJ176&lt;&gt;"",IF(AJ176&lt;&gt;"LIBSETS_DROP_MECHANIC_MONSTER_NAME",VLOOKUP(AJ176,'LibSets constants'!$I$4:$L$1002,3,FALSE),""),"")</f>
        <v/>
      </c>
      <c r="AL176" s="3" t="str">
        <f>IF(AJ176&lt;&gt;"",IF(AJ176&lt;&gt;"LIBSETS_DROP_MECHANIC_MONSTER_NAME",VLOOKUP(AJ176,'LibSets constants'!$I$4:$L$1002,4,FALSE),""),"")</f>
        <v/>
      </c>
      <c r="AM176" s="3" t="str">
        <f>IF(G176&lt;&gt;"LIBSETS_SETTYPE_BATTLEGROUND",IF(G176&lt;&gt;"LIBSETS_SETTYPE_SPECIAL",IF(AN176&lt;&gt;"",VLOOKUP(AN176,'ESO zone constants'!$D$3:$H$4953,5,FALSE),""),""),"")</f>
        <v/>
      </c>
      <c r="AO176" s="33"/>
      <c r="AP176" s="3" t="str">
        <f>IF(AO176&lt;&gt;"",IF(AO176&lt;&gt;"LIBSETS_DROP_MECHANIC_MONSTER_NAME",VLOOKUP(AO176,'LibSets constants'!$I$4:$L$1002,3,FALSE),""),"")</f>
        <v/>
      </c>
      <c r="AQ176" s="3" t="str">
        <f>IF(AO176&lt;&gt;"",IF(AO176&lt;&gt;"LIBSETS_DROP_MECHANIC_MONSTER_NAME",VLOOKUP(AO176,'LibSets constants'!$I$4:$L$1002,4,FALSE),""),"")</f>
        <v/>
      </c>
      <c r="AR176" s="3" t="str">
        <f>IF(G176&lt;&gt;"LIBSETS_SETTYPE_BATTLEGROUND",IF(G176&lt;&gt;"LIBSETS_SETTYPE_SPECIAL",IF(AS176&lt;&gt;"",VLOOKUP(AS176,'ESO zone constants'!$D$3:$H$4953,5,FALSE),""),""),"")</f>
        <v/>
      </c>
      <c r="AT176" s="33"/>
      <c r="AU176" s="3" t="str">
        <f>IF(AT176&lt;&gt;"",IF(AT176&lt;&gt;"LIBSETS_DROP_MECHANIC_MONSTER_NAME",VLOOKUP(AT176,'LibSets constants'!$I$4:$L$1002,3,FALSE),""),"")</f>
        <v/>
      </c>
      <c r="AV176" s="3" t="str">
        <f>IF(AT176&lt;&gt;"",IF(AT176&lt;&gt;"LIBSETS_DROP_MECHANIC_MONSTER_NAME",VLOOKUP(AT176,'LibSets constants'!$I$4:$L$1002,4,FALSE),""),"")</f>
        <v/>
      </c>
      <c r="AW176" s="21" t="str">
        <f t="shared" si="13"/>
        <v/>
      </c>
      <c r="AX176" s="21" t="str">
        <f t="shared" si="14"/>
        <v/>
      </c>
      <c r="AY176" s="21" t="str">
        <f t="shared" si="15"/>
        <v/>
      </c>
      <c r="AZ176" s="21" t="str">
        <f t="shared" si="16"/>
        <v/>
      </c>
      <c r="BA176" s="21" t="str">
        <f t="shared" si="17"/>
        <v/>
      </c>
    </row>
    <row r="177" spans="1:53" x14ac:dyDescent="0.25">
      <c r="A177" s="12">
        <v>210</v>
      </c>
      <c r="B177" t="s">
        <v>1064</v>
      </c>
      <c r="C177" t="s">
        <v>1065</v>
      </c>
      <c r="D177" s="3">
        <f t="shared" si="12"/>
        <v>210</v>
      </c>
      <c r="G177" s="8" t="s">
        <v>1598</v>
      </c>
      <c r="I177" t="s">
        <v>97</v>
      </c>
      <c r="J177" t="s">
        <v>97</v>
      </c>
      <c r="K177">
        <v>-1</v>
      </c>
      <c r="L177">
        <v>-1</v>
      </c>
      <c r="M177">
        <v>-1</v>
      </c>
      <c r="N177">
        <v>0</v>
      </c>
      <c r="O177" s="66" t="s">
        <v>458</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constants'!$B$4:$C$1002,2,FALSE),"")</f>
        <v>Orsinium</v>
      </c>
      <c r="U177" s="33" t="s">
        <v>1684</v>
      </c>
      <c r="V177" s="43" t="str">
        <f>IF(U177&lt;&gt;"",IF(U177&lt;&gt;"LIBSETS_DROP_MECHANIC_MONSTER_NAME",VLOOKUP(U177,'LibSets constants'!$I$4:$L$1002,3,FALSE),""),"")</f>
        <v>Delve bosses have a chance to drop a waist or feet.</v>
      </c>
      <c r="W177" s="43" t="str">
        <f>IF(U177&lt;&gt;"",IF(U177&lt;&gt;"LIBSETS_DROP_MECHANIC_MONSTER_NAME",VLOOKUP(U177,'LibSets constants'!$I$4:$L$1002,4,FALSE),""),"")</f>
        <v>Bosse in Gewölben haben die Chance, eine Taille oder Füße fallen zu lassen.</v>
      </c>
      <c r="X177" s="3" t="str">
        <f>IF(G177&lt;&gt;"LIBSETS_SETTYPE_BATTLEGROUND",IF(G177&lt;&gt;"LIBSETS_SETTYPE_SPECIAL",IF(Y177&lt;&gt;"",VLOOKUP(Y177,'ESO zone constants'!$D$3:$H$4953,5,FALSE),""),""),"")</f>
        <v/>
      </c>
      <c r="Y177" t="str">
        <f>IF(AND(O177&lt;&gt;"",NOT(ISERROR(O177))),"",IF(AND(L177&lt;&gt;"",L177&gt;0,NOT(ISERROR(L177))),VLOOKUP(L177,'ESO dumped WayshrineInfo'!$K$3:$N$9999,4,FALSE),""))</f>
        <v/>
      </c>
      <c r="Z177" s="44" t="s">
        <v>1685</v>
      </c>
      <c r="AA177" s="43" t="str">
        <f>IF(Z177&lt;&gt;"",IF(Z177&lt;&gt;"LIBSETS_DROP_MECHANIC_MONSTER_NAME",VLOOKUP(Z177,'LibSets constants'!$I$4:$L$1002,3,FALSE),""),"")</f>
        <v>Overland group bosses have a 100% chance to drop head, chest, legs, or weapon.</v>
      </c>
      <c r="AB177" s="43" t="str">
        <f>IF(Z177&lt;&gt;"",IF(Z177&lt;&gt;"LIBSETS_DROP_MECHANIC_MONSTER_NAME",VLOOKUP(Z177,'LibSets constants'!$I$4:$L$1002,4,FALSE),""),"")</f>
        <v>Überland Gruppenbosse haben eine Chance von 100%, Kopf, Brust, Beine oder Waffen fallen zu lassen.</v>
      </c>
      <c r="AC177" s="3" t="str">
        <f>IF(G177&lt;&gt;"LIBSETS_SETTYPE_BATTLEGROUND",IF(G177&lt;&gt;"LIBSETS_SETTYPE_SPECIAL",IF(AD177&lt;&gt;"",VLOOKUP(AD177,'ESO zone constants'!$D$3:$H$4953,5,FALSE),""),""),"")</f>
        <v/>
      </c>
      <c r="AD177" t="str">
        <f>IF(AND(O177&lt;&gt;"",NOT(ISERROR(O177))),"",IF(AND(M177&lt;&gt;"",M177&gt;0,NOT(ISERROR(M177))),VLOOKUP(M177,'ESO dumped WayshrineInfo'!$K$3:$N$9999,4,FALSE),""))</f>
        <v/>
      </c>
      <c r="AE177" s="44" t="s">
        <v>1686</v>
      </c>
      <c r="AF177" s="43" t="str">
        <f>IF(AE177&lt;&gt;"",IF(AE177&lt;&gt;"LIBSETS_DROP_MECHANIC_MONSTER_NAME",VLOOKUP(AE177,'LibSets constants'!$I$4:$L$1002,3,FALSE),""),"")</f>
        <v>Public dungeon bosses have a chance to drop a shoulder, hand, or weapon.</v>
      </c>
      <c r="AG177" s="43" t="str">
        <f>IF(AE177&lt;&gt;"",IF(AE177&lt;&gt;"LIBSETS_DROP_MECHANIC_MONSTER_NAME",VLOOKUP(AE177,'LibSets constants'!$I$4:$L$1002,4,FALSE),""),"")</f>
        <v>Öffentliche Dungeon-Bosse haben die Möglichkeit, eine Schulter, Handschuhe oder eine Waffe fallen zu lassen.</v>
      </c>
      <c r="AH177" s="3" t="str">
        <f>IF(G177&lt;&gt;"LIBSETS_SETTYPE_BATTLEGROUND",IF(G177&lt;&gt;"LIBSETS_SETTYPE_SPECIAL",IF(AI177&lt;&gt;"",VLOOKUP(AI177,'ESO zone constants'!$D$3:$H$4953,5,FALSE),""),""),"")</f>
        <v/>
      </c>
      <c r="AJ177" s="44" t="s">
        <v>1687</v>
      </c>
      <c r="AK177" s="43" t="str">
        <f>IF(AJ177&lt;&gt;"",IF(AJ177&lt;&gt;"LIBSETS_DROP_MECHANIC_MONSTER_NAME",VLOOKUP(AJ177,'LibSets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43" t="str">
        <f>IF(AJ177&lt;&gt;"",IF(AJ177&lt;&gt;"LIBSETS_DROP_MECHANIC_MONSTER_NAME",VLOOKUP(AJ177,'LibSets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constants'!$D$3:$H$4953,5,FALSE),""),""),"")</f>
        <v/>
      </c>
      <c r="AO177" s="44"/>
      <c r="AP177" s="43" t="str">
        <f>IF(AO177&lt;&gt;"",IF(AO177&lt;&gt;"LIBSETS_DROP_MECHANIC_MONSTER_NAME",VLOOKUP(AO177,'LibSets constants'!$I$4:$L$1002,3,FALSE),""),"")</f>
        <v/>
      </c>
      <c r="AQ177" s="43" t="str">
        <f>IF(AO177&lt;&gt;"",IF(AO177&lt;&gt;"LIBSETS_DROP_MECHANIC_MONSTER_NAME",VLOOKUP(AO177,'LibSets constants'!$I$4:$L$1002,4,FALSE),""),"")</f>
        <v/>
      </c>
      <c r="AR177" s="3" t="str">
        <f>IF(G177&lt;&gt;"LIBSETS_SETTYPE_BATTLEGROUND",IF(G177&lt;&gt;"LIBSETS_SETTYPE_SPECIAL",IF(AS177&lt;&gt;"",VLOOKUP(AS177,'ESO zone constants'!$D$3:$H$4953,5,FALSE),""),""),"")</f>
        <v/>
      </c>
      <c r="AT177" s="44"/>
      <c r="AU177" s="43" t="str">
        <f>IF(AT177&lt;&gt;"",IF(AT177&lt;&gt;"LIBSETS_DROP_MECHANIC_MONSTER_NAME",VLOOKUP(AT177,'LibSets constants'!$I$4:$L$1002,3,FALSE),""),"")</f>
        <v/>
      </c>
      <c r="AV177" s="43" t="str">
        <f>IF(AT177&lt;&gt;"",IF(AT177&lt;&gt;"LIBSETS_DROP_MECHANIC_MONSTER_NAME",VLOOKUP(AT177,'LibSets constants'!$I$4:$L$1002,4,FALSE),""),"")</f>
        <v/>
      </c>
      <c r="AW177" s="21" t="str">
        <f t="shared" si="13"/>
        <v>[210] = {wayshrines={-1,-1,-1,}, dlcId=DLC_ORSINIUM</v>
      </c>
      <c r="AX177" s="21" t="str">
        <f t="shared" si="14"/>
        <v>, zoneIds={684}, veteran=false</v>
      </c>
      <c r="AY177" s="21" t="str">
        <f t="shared" si="15"/>
        <v>, setType=LIBSETS_SETTYPE_OVERLAND</v>
      </c>
      <c r="AZ177" s="21" t="str">
        <f t="shared" si="16"/>
        <v>, dropMechanic={LIBSETS_DROP_MECHANIC_OVERLAND_BOSS_DELVE,LIBSETS_DROP_MECHANIC_OVERLAND_WORLDBOSS,LIBSETS_DROP_MECHANIC_OVERLAND_BOSS_PUBLIC_DUNGEON,LIBSETS_DROP_MECHANIC_OVERLAND_CHEST}},</v>
      </c>
      <c r="BA177" s="21" t="str">
        <f t="shared" si="17"/>
        <v xml:space="preserve"> --Mark of the Pariah / Zeichen des Ausgestoßenen   [Wrothgar]</v>
      </c>
    </row>
    <row r="178" spans="1:53" x14ac:dyDescent="0.25">
      <c r="A178" s="12">
        <v>211</v>
      </c>
      <c r="B178" t="s">
        <v>1066</v>
      </c>
      <c r="C178" t="s">
        <v>1066</v>
      </c>
      <c r="D178" s="3">
        <f t="shared" si="12"/>
        <v>211</v>
      </c>
      <c r="G178" s="8" t="s">
        <v>1590</v>
      </c>
      <c r="I178" t="s">
        <v>97</v>
      </c>
      <c r="J178" t="s">
        <v>97</v>
      </c>
      <c r="K178">
        <v>249</v>
      </c>
      <c r="L178">
        <v>249</v>
      </c>
      <c r="M178">
        <v>249</v>
      </c>
      <c r="N178">
        <v>0</v>
      </c>
      <c r="O178" s="66" t="s">
        <v>457</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constants'!$B$4:$C$1002,2,FALSE),"")</f>
        <v>Orsinium</v>
      </c>
      <c r="U178" s="33" t="s">
        <v>1680</v>
      </c>
      <c r="V178" s="43" t="str">
        <f>IF(U178&lt;&gt;"",IF(U178&lt;&gt;"LIBSETS_DROP_MECHANIC_MONSTER_NAME",VLOOKUP(U178,'LibSets constants'!$I$4:$L$1002,3,FALSE),""),"")</f>
        <v>Arena stage chest</v>
      </c>
      <c r="W178" s="3" t="str">
        <f>IF(U178&lt;&gt;"",IF(U178&lt;&gt;"LIBSETS_DROP_MECHANIC_MONSTER_NAME",VLOOKUP(U178,'LibSets constants'!$I$4:$L$1002,4,FALSE),""),"")</f>
        <v>Arena-Phasen Schatztruhe</v>
      </c>
      <c r="X178" s="3" t="str">
        <f>IF(G178&lt;&gt;"LIBSETS_SETTYPE_BATTLEGROUND",IF(G178&lt;&gt;"LIBSETS_SETTYPE_SPECIAL",IF(Y178&lt;&gt;"",VLOOKUP(Y178,'ESO zone constants'!$D$3:$H$4953,5,FALSE),""),""),"")</f>
        <v/>
      </c>
      <c r="Y178" t="str">
        <f>IF(AND(O178&lt;&gt;"",NOT(ISERROR(O178))),"",IF(AND(L178&lt;&gt;"",L178&gt;0,NOT(ISERROR(L178))),VLOOKUP(L178,'ESO dumped WayshrineInfo'!$K$3:$N$9999,4,FALSE),""))</f>
        <v/>
      </c>
      <c r="Z178" s="44"/>
      <c r="AA178" s="43" t="str">
        <f>IF(Z178&lt;&gt;"",IF(Z178&lt;&gt;"LIBSETS_DROP_MECHANIC_MONSTER_NAME",VLOOKUP(Z178,'LibSets constants'!$I$4:$L$1002,3,FALSE),""),"")</f>
        <v/>
      </c>
      <c r="AB178" s="43" t="str">
        <f>IF(Z178&lt;&gt;"",IF(Z178&lt;&gt;"LIBSETS_DROP_MECHANIC_MONSTER_NAME",VLOOKUP(Z178,'LibSets constants'!$I$4:$L$1002,4,FALSE),""),"")</f>
        <v/>
      </c>
      <c r="AC178" s="3" t="str">
        <f>IF(G178&lt;&gt;"LIBSETS_SETTYPE_BATTLEGROUND",IF(G178&lt;&gt;"LIBSETS_SETTYPE_SPECIAL",IF(AD178&lt;&gt;"",VLOOKUP(AD178,'ESO zone constants'!$D$3:$H$4953,5,FALSE),""),""),"")</f>
        <v/>
      </c>
      <c r="AD178" t="str">
        <f>IF(AND(O178&lt;&gt;"",NOT(ISERROR(O178))),"",IF(AND(M178&lt;&gt;"",M178&gt;0,NOT(ISERROR(M178))),VLOOKUP(M178,'ESO dumped WayshrineInfo'!$K$3:$N$9999,4,FALSE),""))</f>
        <v/>
      </c>
      <c r="AE178" s="44"/>
      <c r="AF178" s="43" t="str">
        <f>IF(AE178&lt;&gt;"",IF(AE178&lt;&gt;"LIBSETS_DROP_MECHANIC_MONSTER_NAME",VLOOKUP(AE178,'LibSets constants'!$I$4:$L$1002,3,FALSE),""),"")</f>
        <v/>
      </c>
      <c r="AG178" s="43" t="str">
        <f>IF(AE178&lt;&gt;"",IF(AE178&lt;&gt;"LIBSETS_DROP_MECHANIC_MONSTER_NAME",VLOOKUP(AE178,'LibSets constants'!$I$4:$L$1002,4,FALSE),""),"")</f>
        <v/>
      </c>
      <c r="AH178" s="3" t="str">
        <f>IF(G178&lt;&gt;"LIBSETS_SETTYPE_BATTLEGROUND",IF(G178&lt;&gt;"LIBSETS_SETTYPE_SPECIAL",IF(AI178&lt;&gt;"",VLOOKUP(AI178,'ESO zone constants'!$D$3:$H$4953,5,FALSE),""),""),"")</f>
        <v/>
      </c>
      <c r="AJ178" s="44"/>
      <c r="AK178" s="43" t="str">
        <f>IF(AJ178&lt;&gt;"",IF(AJ178&lt;&gt;"LIBSETS_DROP_MECHANIC_MONSTER_NAME",VLOOKUP(AJ178,'LibSets constants'!$I$4:$L$1002,3,FALSE),""),"")</f>
        <v/>
      </c>
      <c r="AL178" s="43" t="str">
        <f>IF(AJ178&lt;&gt;"",IF(AJ178&lt;&gt;"LIBSETS_DROP_MECHANIC_MONSTER_NAME",VLOOKUP(AJ178,'LibSets constants'!$I$4:$L$1002,4,FALSE),""),"")</f>
        <v/>
      </c>
      <c r="AM178" s="3" t="str">
        <f>IF(G178&lt;&gt;"LIBSETS_SETTYPE_BATTLEGROUND",IF(G178&lt;&gt;"LIBSETS_SETTYPE_SPECIAL",IF(AN178&lt;&gt;"",VLOOKUP(AN178,'ESO zone constants'!$D$3:$H$4953,5,FALSE),""),""),"")</f>
        <v/>
      </c>
      <c r="AO178" s="44"/>
      <c r="AP178" s="43" t="str">
        <f>IF(AO178&lt;&gt;"",IF(AO178&lt;&gt;"LIBSETS_DROP_MECHANIC_MONSTER_NAME",VLOOKUP(AO178,'LibSets constants'!$I$4:$L$1002,3,FALSE),""),"")</f>
        <v/>
      </c>
      <c r="AQ178" s="43" t="str">
        <f>IF(AO178&lt;&gt;"",IF(AO178&lt;&gt;"LIBSETS_DROP_MECHANIC_MONSTER_NAME",VLOOKUP(AO178,'LibSets constants'!$I$4:$L$1002,4,FALSE),""),"")</f>
        <v/>
      </c>
      <c r="AR178" s="3" t="str">
        <f>IF(G178&lt;&gt;"LIBSETS_SETTYPE_BATTLEGROUND",IF(G178&lt;&gt;"LIBSETS_SETTYPE_SPECIAL",IF(AS178&lt;&gt;"",VLOOKUP(AS178,'ESO zone constants'!$D$3:$H$4953,5,FALSE),""),""),"")</f>
        <v/>
      </c>
      <c r="AT178" s="44"/>
      <c r="AU178" s="43" t="str">
        <f>IF(AT178&lt;&gt;"",IF(AT178&lt;&gt;"LIBSETS_DROP_MECHANIC_MONSTER_NAME",VLOOKUP(AT178,'LibSets constants'!$I$4:$L$1002,3,FALSE),""),"")</f>
        <v/>
      </c>
      <c r="AV178" s="43" t="str">
        <f>IF(AT178&lt;&gt;"",IF(AT178&lt;&gt;"LIBSETS_DROP_MECHANIC_MONSTER_NAME",VLOOKUP(AT178,'LibSets constants'!$I$4:$L$1002,4,FALSE),""),"")</f>
        <v/>
      </c>
      <c r="AW178" s="21" t="str">
        <f t="shared" si="13"/>
        <v>[211] = {wayshrines={249,249,249,}, dlcId=DLC_ORSINIUM</v>
      </c>
      <c r="AX178" s="21" t="str">
        <f t="shared" si="14"/>
        <v>, zoneIds={677}, veteran=false</v>
      </c>
      <c r="AY178" s="21" t="str">
        <f t="shared" si="15"/>
        <v>, setType=LIBSETS_SETTYPE_ARENA</v>
      </c>
      <c r="AZ178" s="21" t="str">
        <f t="shared" si="16"/>
        <v>, dropMechanic={LIBSETS_DROP_MECHANIC_ARENA_STAGE_CHEST}},</v>
      </c>
      <c r="BA178" s="21" t="str">
        <f t="shared" si="17"/>
        <v xml:space="preserve"> --Permafrost / Permafrost   [Maelstrom Arena]</v>
      </c>
    </row>
    <row r="179" spans="1:53" x14ac:dyDescent="0.25">
      <c r="A179" s="12">
        <v>212</v>
      </c>
      <c r="B179" t="s">
        <v>1067</v>
      </c>
      <c r="C179" t="s">
        <v>1068</v>
      </c>
      <c r="D179" s="3">
        <f t="shared" si="12"/>
        <v>212</v>
      </c>
      <c r="E179" s="42"/>
      <c r="G179" s="8" t="s">
        <v>1598</v>
      </c>
      <c r="I179" t="s">
        <v>97</v>
      </c>
      <c r="J179" t="s">
        <v>97</v>
      </c>
      <c r="K179">
        <v>-1</v>
      </c>
      <c r="L179">
        <v>-1</v>
      </c>
      <c r="M179">
        <v>-1</v>
      </c>
      <c r="N179">
        <v>0</v>
      </c>
      <c r="O179" s="66" t="s">
        <v>458</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constants'!$B$4:$C$1002,2,FALSE),"")</f>
        <v>Orsinium</v>
      </c>
      <c r="U179" s="33" t="s">
        <v>1684</v>
      </c>
      <c r="V179" s="43" t="str">
        <f>IF(U179&lt;&gt;"",IF(U179&lt;&gt;"LIBSETS_DROP_MECHANIC_MONSTER_NAME",VLOOKUP(U179,'LibSets constants'!$I$4:$L$1002,3,FALSE),""),"")</f>
        <v>Delve bosses have a chance to drop a waist or feet.</v>
      </c>
      <c r="W179" s="43" t="str">
        <f>IF(U179&lt;&gt;"",IF(U179&lt;&gt;"LIBSETS_DROP_MECHANIC_MONSTER_NAME",VLOOKUP(U179,'LibSets constants'!$I$4:$L$1002,4,FALSE),""),"")</f>
        <v>Bosse in Gewölben haben die Chance, eine Taille oder Füße fallen zu lassen.</v>
      </c>
      <c r="X179" s="3" t="str">
        <f>IF(G179&lt;&gt;"LIBSETS_SETTYPE_BATTLEGROUND",IF(G179&lt;&gt;"LIBSETS_SETTYPE_SPECIAL",IF(Y179&lt;&gt;"",VLOOKUP(Y179,'ESO zone constants'!$D$3:$H$4953,5,FALSE),""),""),"")</f>
        <v/>
      </c>
      <c r="Y179" t="str">
        <f>IF(AND(O179&lt;&gt;"",NOT(ISERROR(O179))),"",IF(AND(L179&lt;&gt;"",L179&gt;0,NOT(ISERROR(L179))),VLOOKUP(L179,'ESO dumped WayshrineInfo'!$K$3:$N$9999,4,FALSE),""))</f>
        <v/>
      </c>
      <c r="Z179" s="44" t="s">
        <v>1685</v>
      </c>
      <c r="AA179" s="43" t="str">
        <f>IF(Z179&lt;&gt;"",IF(Z179&lt;&gt;"LIBSETS_DROP_MECHANIC_MONSTER_NAME",VLOOKUP(Z179,'LibSets constants'!$I$4:$L$1002,3,FALSE),""),"")</f>
        <v>Overland group bosses have a 100% chance to drop head, chest, legs, or weapon.</v>
      </c>
      <c r="AB179" s="43" t="str">
        <f>IF(Z179&lt;&gt;"",IF(Z179&lt;&gt;"LIBSETS_DROP_MECHANIC_MONSTER_NAME",VLOOKUP(Z179,'LibSets constants'!$I$4:$L$1002,4,FALSE),""),"")</f>
        <v>Überland Gruppenbosse haben eine Chance von 100%, Kopf, Brust, Beine oder Waffen fallen zu lassen.</v>
      </c>
      <c r="AC179" s="3" t="str">
        <f>IF(G179&lt;&gt;"LIBSETS_SETTYPE_BATTLEGROUND",IF(G179&lt;&gt;"LIBSETS_SETTYPE_SPECIAL",IF(AD179&lt;&gt;"",VLOOKUP(AD179,'ESO zone constants'!$D$3:$H$4953,5,FALSE),""),""),"")</f>
        <v/>
      </c>
      <c r="AD179" t="str">
        <f>IF(AND(O179&lt;&gt;"",NOT(ISERROR(O179))),"",IF(AND(M179&lt;&gt;"",M179&gt;0,NOT(ISERROR(M179))),VLOOKUP(M179,'ESO dumped WayshrineInfo'!$K$3:$N$9999,4,FALSE),""))</f>
        <v/>
      </c>
      <c r="AE179" s="44" t="s">
        <v>1686</v>
      </c>
      <c r="AF179" s="43" t="str">
        <f>IF(AE179&lt;&gt;"",IF(AE179&lt;&gt;"LIBSETS_DROP_MECHANIC_MONSTER_NAME",VLOOKUP(AE179,'LibSets constants'!$I$4:$L$1002,3,FALSE),""),"")</f>
        <v>Public dungeon bosses have a chance to drop a shoulder, hand, or weapon.</v>
      </c>
      <c r="AG179" s="43" t="str">
        <f>IF(AE179&lt;&gt;"",IF(AE179&lt;&gt;"LIBSETS_DROP_MECHANIC_MONSTER_NAME",VLOOKUP(AE179,'LibSets constants'!$I$4:$L$1002,4,FALSE),""),"")</f>
        <v>Öffentliche Dungeon-Bosse haben die Möglichkeit, eine Schulter, Handschuhe oder eine Waffe fallen zu lassen.</v>
      </c>
      <c r="AH179" s="3" t="str">
        <f>IF(G179&lt;&gt;"LIBSETS_SETTYPE_BATTLEGROUND",IF(G179&lt;&gt;"LIBSETS_SETTYPE_SPECIAL",IF(AI179&lt;&gt;"",VLOOKUP(AI179,'ESO zone constants'!$D$3:$H$4953,5,FALSE),""),""),"")</f>
        <v/>
      </c>
      <c r="AJ179" s="44" t="s">
        <v>1687</v>
      </c>
      <c r="AK179" s="43" t="str">
        <f>IF(AJ179&lt;&gt;"",IF(AJ179&lt;&gt;"LIBSETS_DROP_MECHANIC_MONSTER_NAME",VLOOKUP(AJ179,'LibSets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43" t="str">
        <f>IF(AJ179&lt;&gt;"",IF(AJ179&lt;&gt;"LIBSETS_DROP_MECHANIC_MONSTER_NAME",VLOOKUP(AJ179,'LibSets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constants'!$D$3:$H$4953,5,FALSE),""),""),"")</f>
        <v/>
      </c>
      <c r="AO179" s="44"/>
      <c r="AP179" s="43" t="str">
        <f>IF(AO179&lt;&gt;"",IF(AO179&lt;&gt;"LIBSETS_DROP_MECHANIC_MONSTER_NAME",VLOOKUP(AO179,'LibSets constants'!$I$4:$L$1002,3,FALSE),""),"")</f>
        <v/>
      </c>
      <c r="AQ179" s="43" t="str">
        <f>IF(AO179&lt;&gt;"",IF(AO179&lt;&gt;"LIBSETS_DROP_MECHANIC_MONSTER_NAME",VLOOKUP(AO179,'LibSets constants'!$I$4:$L$1002,4,FALSE),""),"")</f>
        <v/>
      </c>
      <c r="AR179" s="3" t="str">
        <f>IF(G179&lt;&gt;"LIBSETS_SETTYPE_BATTLEGROUND",IF(G179&lt;&gt;"LIBSETS_SETTYPE_SPECIAL",IF(AS179&lt;&gt;"",VLOOKUP(AS179,'ESO zone constants'!$D$3:$H$4953,5,FALSE),""),""),"")</f>
        <v/>
      </c>
      <c r="AT179" s="44"/>
      <c r="AU179" s="43" t="str">
        <f>IF(AT179&lt;&gt;"",IF(AT179&lt;&gt;"LIBSETS_DROP_MECHANIC_MONSTER_NAME",VLOOKUP(AT179,'LibSets constants'!$I$4:$L$1002,3,FALSE),""),"")</f>
        <v/>
      </c>
      <c r="AV179" s="43" t="str">
        <f>IF(AT179&lt;&gt;"",IF(AT179&lt;&gt;"LIBSETS_DROP_MECHANIC_MONSTER_NAME",VLOOKUP(AT179,'LibSets constants'!$I$4:$L$1002,4,FALSE),""),"")</f>
        <v/>
      </c>
      <c r="AW179" s="21" t="str">
        <f t="shared" si="13"/>
        <v>[212] = {wayshrines={-1,-1,-1,}, dlcId=DLC_ORSINIUM</v>
      </c>
      <c r="AX179" s="21" t="str">
        <f t="shared" si="14"/>
        <v>, zoneIds={684}, veteran=false</v>
      </c>
      <c r="AY179" s="21" t="str">
        <f t="shared" si="15"/>
        <v>, setType=LIBSETS_SETTYPE_OVERLAND</v>
      </c>
      <c r="AZ179" s="21" t="str">
        <f t="shared" si="16"/>
        <v>, dropMechanic={LIBSETS_DROP_MECHANIC_OVERLAND_BOSS_DELVE,LIBSETS_DROP_MECHANIC_OVERLAND_WORLDBOSS,LIBSETS_DROP_MECHANIC_OVERLAND_BOSS_PUBLIC_DUNGEON,LIBSETS_DROP_MECHANIC_OVERLAND_CHEST}},</v>
      </c>
      <c r="BA179" s="21" t="str">
        <f t="shared" si="17"/>
        <v xml:space="preserve"> --Briarheart / Dornenherz   [Wrothgar]</v>
      </c>
    </row>
    <row r="180" spans="1:53" x14ac:dyDescent="0.25">
      <c r="A180" s="12">
        <v>213</v>
      </c>
      <c r="B180" t="s">
        <v>1069</v>
      </c>
      <c r="C180" t="s">
        <v>1070</v>
      </c>
      <c r="D180" s="3">
        <f t="shared" si="12"/>
        <v>213</v>
      </c>
      <c r="G180" s="8" t="s">
        <v>1590</v>
      </c>
      <c r="I180" t="s">
        <v>97</v>
      </c>
      <c r="J180" t="s">
        <v>97</v>
      </c>
      <c r="K180">
        <v>249</v>
      </c>
      <c r="L180">
        <v>249</v>
      </c>
      <c r="M180">
        <v>249</v>
      </c>
      <c r="N180">
        <v>0</v>
      </c>
      <c r="O180" s="66" t="s">
        <v>457</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constants'!$B$4:$C$1002,2,FALSE),"")</f>
        <v>Orsinium</v>
      </c>
      <c r="U180" s="33" t="s">
        <v>1680</v>
      </c>
      <c r="V180" s="3" t="str">
        <f>IF(U180&lt;&gt;"",IF(U180&lt;&gt;"LIBSETS_DROP_MECHANIC_MONSTER_NAME",VLOOKUP(U180,'LibSets constants'!$I$4:$L$1002,3,FALSE),""),"")</f>
        <v>Arena stage chest</v>
      </c>
      <c r="W180" s="3" t="str">
        <f>IF(U180&lt;&gt;"",IF(U180&lt;&gt;"LIBSETS_DROP_MECHANIC_MONSTER_NAME",VLOOKUP(U180,'LibSets constants'!$I$4:$L$1002,4,FALSE),""),"")</f>
        <v>Arena-Phasen Schatztruhe</v>
      </c>
      <c r="X180" s="3" t="str">
        <f>IF(G180&lt;&gt;"LIBSETS_SETTYPE_BATTLEGROUND",IF(G180&lt;&gt;"LIBSETS_SETTYPE_SPECIAL",IF(Y180&lt;&gt;"",VLOOKUP(Y180,'ESO zone constants'!$D$3:$H$4953,5,FALSE),""),""),"")</f>
        <v/>
      </c>
      <c r="Y180" t="str">
        <f>IF(AND(O180&lt;&gt;"",NOT(ISERROR(O180))),"",IF(AND(L180&lt;&gt;"",L180&gt;0,NOT(ISERROR(L180))),VLOOKUP(L180,'ESO dumped WayshrineInfo'!$K$3:$N$9999,4,FALSE),""))</f>
        <v/>
      </c>
      <c r="AA180" s="3" t="str">
        <f>IF(Z180&lt;&gt;"",IF(Z180&lt;&gt;"LIBSETS_DROP_MECHANIC_MONSTER_NAME",VLOOKUP(Z180,'LibSets constants'!$I$4:$L$1002,3,FALSE),""),"")</f>
        <v/>
      </c>
      <c r="AB180" s="3" t="str">
        <f>IF(Z180&lt;&gt;"",IF(Z180&lt;&gt;"LIBSETS_DROP_MECHANIC_MONSTER_NAME",VLOOKUP(Z180,'LibSets constants'!$I$4:$L$1002,4,FALSE),""),"")</f>
        <v/>
      </c>
      <c r="AC180" s="3" t="str">
        <f>IF(G180&lt;&gt;"LIBSETS_SETTYPE_BATTLEGROUND",IF(G180&lt;&gt;"LIBSETS_SETTYPE_SPECIAL",IF(AD180&lt;&gt;"",VLOOKUP(AD180,'ESO zone constants'!$D$3:$H$4953,5,FALSE),""),""),"")</f>
        <v/>
      </c>
      <c r="AD180" t="str">
        <f>IF(AND(O180&lt;&gt;"",NOT(ISERROR(O180))),"",IF(AND(M180&lt;&gt;"",M180&gt;0,NOT(ISERROR(M180))),VLOOKUP(M180,'ESO dumped WayshrineInfo'!$K$3:$N$9999,4,FALSE),""))</f>
        <v/>
      </c>
      <c r="AF180" s="3" t="str">
        <f>IF(AE180&lt;&gt;"",IF(AE180&lt;&gt;"LIBSETS_DROP_MECHANIC_MONSTER_NAME",VLOOKUP(AE180,'LibSets constants'!$I$4:$L$1002,3,FALSE),""),"")</f>
        <v/>
      </c>
      <c r="AG180" s="3" t="str">
        <f>IF(AE180&lt;&gt;"",IF(AE180&lt;&gt;"LIBSETS_DROP_MECHANIC_MONSTER_NAME",VLOOKUP(AE180,'LibSets constants'!$I$4:$L$1002,4,FALSE),""),"")</f>
        <v/>
      </c>
      <c r="AH180" s="3" t="str">
        <f>IF(G180&lt;&gt;"LIBSETS_SETTYPE_BATTLEGROUND",IF(G180&lt;&gt;"LIBSETS_SETTYPE_SPECIAL",IF(AI180&lt;&gt;"",VLOOKUP(AI180,'ESO zone constants'!$D$3:$H$4953,5,FALSE),""),""),"")</f>
        <v/>
      </c>
      <c r="AK180" s="3" t="str">
        <f>IF(AJ180&lt;&gt;"",IF(AJ180&lt;&gt;"LIBSETS_DROP_MECHANIC_MONSTER_NAME",VLOOKUP(AJ180,'LibSets constants'!$I$4:$L$1002,3,FALSE),""),"")</f>
        <v/>
      </c>
      <c r="AL180" s="3" t="str">
        <f>IF(AJ180&lt;&gt;"",IF(AJ180&lt;&gt;"LIBSETS_DROP_MECHANIC_MONSTER_NAME",VLOOKUP(AJ180,'LibSets constants'!$I$4:$L$1002,4,FALSE),""),"")</f>
        <v/>
      </c>
      <c r="AM180" s="3" t="str">
        <f>IF(G180&lt;&gt;"LIBSETS_SETTYPE_BATTLEGROUND",IF(G180&lt;&gt;"LIBSETS_SETTYPE_SPECIAL",IF(AN180&lt;&gt;"",VLOOKUP(AN180,'ESO zone constants'!$D$3:$H$4953,5,FALSE),""),""),"")</f>
        <v/>
      </c>
      <c r="AP180" s="3" t="str">
        <f>IF(AO180&lt;&gt;"",IF(AO180&lt;&gt;"LIBSETS_DROP_MECHANIC_MONSTER_NAME",VLOOKUP(AO180,'LibSets constants'!$I$4:$L$1002,3,FALSE),""),"")</f>
        <v/>
      </c>
      <c r="AQ180" s="3" t="str">
        <f>IF(AO180&lt;&gt;"",IF(AO180&lt;&gt;"LIBSETS_DROP_MECHANIC_MONSTER_NAME",VLOOKUP(AO180,'LibSets constants'!$I$4:$L$1002,4,FALSE),""),"")</f>
        <v/>
      </c>
      <c r="AR180" s="3" t="str">
        <f>IF(G180&lt;&gt;"LIBSETS_SETTYPE_BATTLEGROUND",IF(G180&lt;&gt;"LIBSETS_SETTYPE_SPECIAL",IF(AS180&lt;&gt;"",VLOOKUP(AS180,'ESO zone constants'!$D$3:$H$4953,5,FALSE),""),""),"")</f>
        <v/>
      </c>
      <c r="AU180" s="3" t="str">
        <f>IF(AT180&lt;&gt;"",IF(AT180&lt;&gt;"LIBSETS_DROP_MECHANIC_MONSTER_NAME",VLOOKUP(AT180,'LibSets constants'!$I$4:$L$1002,3,FALSE),""),"")</f>
        <v/>
      </c>
      <c r="AV180" s="3" t="str">
        <f>IF(AT180&lt;&gt;"",IF(AT180&lt;&gt;"LIBSETS_DROP_MECHANIC_MONSTER_NAME",VLOOKUP(AT180,'LibSets constants'!$I$4:$L$1002,4,FALSE),""),"")</f>
        <v/>
      </c>
      <c r="AW180" s="21" t="str">
        <f t="shared" si="13"/>
        <v>[213] = {wayshrines={249,249,249,}, dlcId=DLC_ORSINIUM</v>
      </c>
      <c r="AX180" s="21" t="str">
        <f t="shared" si="14"/>
        <v>, zoneIds={677}, veteran=false</v>
      </c>
      <c r="AY180" s="21" t="str">
        <f t="shared" si="15"/>
        <v>, setType=LIBSETS_SETTYPE_ARENA</v>
      </c>
      <c r="AZ180" s="21" t="str">
        <f t="shared" si="16"/>
        <v>, dropMechanic={LIBSETS_DROP_MECHANIC_ARENA_STAGE_CHEST}},</v>
      </c>
      <c r="BA180" s="21" t="str">
        <f t="shared" si="17"/>
        <v xml:space="preserve"> --Glorious Defender / Ruhmreicher Verteidiger   [Maelstrom Arena]</v>
      </c>
    </row>
    <row r="181" spans="1:53" x14ac:dyDescent="0.25">
      <c r="A181" s="12">
        <v>214</v>
      </c>
      <c r="B181" t="s">
        <v>1071</v>
      </c>
      <c r="C181" t="s">
        <v>1071</v>
      </c>
      <c r="D181" s="3">
        <f t="shared" si="12"/>
        <v>214</v>
      </c>
      <c r="G181" s="8" t="s">
        <v>1590</v>
      </c>
      <c r="I181" t="s">
        <v>97</v>
      </c>
      <c r="J181" t="s">
        <v>97</v>
      </c>
      <c r="K181">
        <v>249</v>
      </c>
      <c r="L181">
        <v>249</v>
      </c>
      <c r="M181">
        <v>249</v>
      </c>
      <c r="N181">
        <v>0</v>
      </c>
      <c r="O181" s="66" t="s">
        <v>457</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constants'!$B$4:$C$1002,2,FALSE),"")</f>
        <v>Orsinium</v>
      </c>
      <c r="U181" s="33" t="s">
        <v>1680</v>
      </c>
      <c r="V181" s="43" t="str">
        <f>IF(U181&lt;&gt;"",IF(U181&lt;&gt;"LIBSETS_DROP_MECHANIC_MONSTER_NAME",VLOOKUP(U181,'LibSets constants'!$I$4:$L$1002,3,FALSE),""),"")</f>
        <v>Arena stage chest</v>
      </c>
      <c r="W181" s="3" t="str">
        <f>IF(U181&lt;&gt;"",IF(U181&lt;&gt;"LIBSETS_DROP_MECHANIC_MONSTER_NAME",VLOOKUP(U181,'LibSets constants'!$I$4:$L$1002,4,FALSE),""),"")</f>
        <v>Arena-Phasen Schatztruhe</v>
      </c>
      <c r="X181" s="3" t="str">
        <f>IF(G181&lt;&gt;"LIBSETS_SETTYPE_BATTLEGROUND",IF(G181&lt;&gt;"LIBSETS_SETTYPE_SPECIAL",IF(Y181&lt;&gt;"",VLOOKUP(Y181,'ESO zone constants'!$D$3:$H$4953,5,FALSE),""),""),"")</f>
        <v/>
      </c>
      <c r="Y181" t="str">
        <f>IF(AND(O181&lt;&gt;"",NOT(ISERROR(O181))),"",IF(AND(L181&lt;&gt;"",L181&gt;0,NOT(ISERROR(L181))),VLOOKUP(L181,'ESO dumped WayshrineInfo'!$K$3:$N$9999,4,FALSE),""))</f>
        <v/>
      </c>
      <c r="Z181" s="44"/>
      <c r="AA181" s="43" t="str">
        <f>IF(Z181&lt;&gt;"",IF(Z181&lt;&gt;"LIBSETS_DROP_MECHANIC_MONSTER_NAME",VLOOKUP(Z181,'LibSets constants'!$I$4:$L$1002,3,FALSE),""),"")</f>
        <v/>
      </c>
      <c r="AB181" s="43" t="str">
        <f>IF(Z181&lt;&gt;"",IF(Z181&lt;&gt;"LIBSETS_DROP_MECHANIC_MONSTER_NAME",VLOOKUP(Z181,'LibSets constants'!$I$4:$L$1002,4,FALSE),""),"")</f>
        <v/>
      </c>
      <c r="AC181" s="3" t="str">
        <f>IF(G181&lt;&gt;"LIBSETS_SETTYPE_BATTLEGROUND",IF(G181&lt;&gt;"LIBSETS_SETTYPE_SPECIAL",IF(AD181&lt;&gt;"",VLOOKUP(AD181,'ESO zone constants'!$D$3:$H$4953,5,FALSE),""),""),"")</f>
        <v/>
      </c>
      <c r="AD181" t="str">
        <f>IF(AND(O181&lt;&gt;"",NOT(ISERROR(O181))),"",IF(AND(M181&lt;&gt;"",M181&gt;0,NOT(ISERROR(M181))),VLOOKUP(M181,'ESO dumped WayshrineInfo'!$K$3:$N$9999,4,FALSE),""))</f>
        <v/>
      </c>
      <c r="AE181" s="44"/>
      <c r="AF181" s="43" t="str">
        <f>IF(AE181&lt;&gt;"",IF(AE181&lt;&gt;"LIBSETS_DROP_MECHANIC_MONSTER_NAME",VLOOKUP(AE181,'LibSets constants'!$I$4:$L$1002,3,FALSE),""),"")</f>
        <v/>
      </c>
      <c r="AG181" s="43" t="str">
        <f>IF(AE181&lt;&gt;"",IF(AE181&lt;&gt;"LIBSETS_DROP_MECHANIC_MONSTER_NAME",VLOOKUP(AE181,'LibSets constants'!$I$4:$L$1002,4,FALSE),""),"")</f>
        <v/>
      </c>
      <c r="AH181" s="3" t="str">
        <f>IF(G181&lt;&gt;"LIBSETS_SETTYPE_BATTLEGROUND",IF(G181&lt;&gt;"LIBSETS_SETTYPE_SPECIAL",IF(AI181&lt;&gt;"",VLOOKUP(AI181,'ESO zone constants'!$D$3:$H$4953,5,FALSE),""),""),"")</f>
        <v/>
      </c>
      <c r="AJ181" s="44"/>
      <c r="AK181" s="43" t="str">
        <f>IF(AJ181&lt;&gt;"",IF(AJ181&lt;&gt;"LIBSETS_DROP_MECHANIC_MONSTER_NAME",VLOOKUP(AJ181,'LibSets constants'!$I$4:$L$1002,3,FALSE),""),"")</f>
        <v/>
      </c>
      <c r="AL181" s="43" t="str">
        <f>IF(AJ181&lt;&gt;"",IF(AJ181&lt;&gt;"LIBSETS_DROP_MECHANIC_MONSTER_NAME",VLOOKUP(AJ181,'LibSets constants'!$I$4:$L$1002,4,FALSE),""),"")</f>
        <v/>
      </c>
      <c r="AM181" s="3" t="str">
        <f>IF(G181&lt;&gt;"LIBSETS_SETTYPE_BATTLEGROUND",IF(G181&lt;&gt;"LIBSETS_SETTYPE_SPECIAL",IF(AN181&lt;&gt;"",VLOOKUP(AN181,'ESO zone constants'!$D$3:$H$4953,5,FALSE),""),""),"")</f>
        <v/>
      </c>
      <c r="AO181" s="44"/>
      <c r="AP181" s="43" t="str">
        <f>IF(AO181&lt;&gt;"",IF(AO181&lt;&gt;"LIBSETS_DROP_MECHANIC_MONSTER_NAME",VLOOKUP(AO181,'LibSets constants'!$I$4:$L$1002,3,FALSE),""),"")</f>
        <v/>
      </c>
      <c r="AQ181" s="43" t="str">
        <f>IF(AO181&lt;&gt;"",IF(AO181&lt;&gt;"LIBSETS_DROP_MECHANIC_MONSTER_NAME",VLOOKUP(AO181,'LibSets constants'!$I$4:$L$1002,4,FALSE),""),"")</f>
        <v/>
      </c>
      <c r="AR181" s="3" t="str">
        <f>IF(G181&lt;&gt;"LIBSETS_SETTYPE_BATTLEGROUND",IF(G181&lt;&gt;"LIBSETS_SETTYPE_SPECIAL",IF(AS181&lt;&gt;"",VLOOKUP(AS181,'ESO zone constants'!$D$3:$H$4953,5,FALSE),""),""),"")</f>
        <v/>
      </c>
      <c r="AT181" s="44"/>
      <c r="AU181" s="43" t="str">
        <f>IF(AT181&lt;&gt;"",IF(AT181&lt;&gt;"LIBSETS_DROP_MECHANIC_MONSTER_NAME",VLOOKUP(AT181,'LibSets constants'!$I$4:$L$1002,3,FALSE),""),"")</f>
        <v/>
      </c>
      <c r="AV181" s="43" t="str">
        <f>IF(AT181&lt;&gt;"",IF(AT181&lt;&gt;"LIBSETS_DROP_MECHANIC_MONSTER_NAME",VLOOKUP(AT181,'LibSets constants'!$I$4:$L$1002,4,FALSE),""),"")</f>
        <v/>
      </c>
      <c r="AW181" s="21" t="str">
        <f t="shared" si="13"/>
        <v>[214] = {wayshrines={249,249,249,}, dlcId=DLC_ORSINIUM</v>
      </c>
      <c r="AX181" s="21" t="str">
        <f t="shared" si="14"/>
        <v>, zoneIds={677}, veteran=false</v>
      </c>
      <c r="AY181" s="21" t="str">
        <f t="shared" si="15"/>
        <v>, setType=LIBSETS_SETTYPE_ARENA</v>
      </c>
      <c r="AZ181" s="21" t="str">
        <f t="shared" si="16"/>
        <v>, dropMechanic={LIBSETS_DROP_MECHANIC_ARENA_STAGE_CHEST}},</v>
      </c>
      <c r="BA181" s="21" t="str">
        <f t="shared" si="17"/>
        <v xml:space="preserve"> --Para Bellum / Para Bellum   [Maelstrom Arena]</v>
      </c>
    </row>
    <row r="182" spans="1:53" x14ac:dyDescent="0.25">
      <c r="A182" s="12">
        <v>215</v>
      </c>
      <c r="B182" t="s">
        <v>1072</v>
      </c>
      <c r="C182" t="s">
        <v>1073</v>
      </c>
      <c r="D182" s="3">
        <f t="shared" si="12"/>
        <v>215</v>
      </c>
      <c r="G182" s="8" t="s">
        <v>1590</v>
      </c>
      <c r="I182" t="s">
        <v>97</v>
      </c>
      <c r="J182" t="s">
        <v>97</v>
      </c>
      <c r="K182">
        <v>249</v>
      </c>
      <c r="L182">
        <v>249</v>
      </c>
      <c r="M182">
        <v>249</v>
      </c>
      <c r="N182">
        <v>0</v>
      </c>
      <c r="O182" s="66" t="s">
        <v>457</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constants'!$B$4:$C$1002,2,FALSE),"")</f>
        <v>Orsinium</v>
      </c>
      <c r="U182" s="33" t="s">
        <v>1680</v>
      </c>
      <c r="V182" s="3" t="str">
        <f>IF(U182&lt;&gt;"",IF(U182&lt;&gt;"LIBSETS_DROP_MECHANIC_MONSTER_NAME",VLOOKUP(U182,'LibSets constants'!$I$4:$L$1002,3,FALSE),""),"")</f>
        <v>Arena stage chest</v>
      </c>
      <c r="W182" s="3" t="str">
        <f>IF(U182&lt;&gt;"",IF(U182&lt;&gt;"LIBSETS_DROP_MECHANIC_MONSTER_NAME",VLOOKUP(U182,'LibSets constants'!$I$4:$L$1002,4,FALSE),""),"")</f>
        <v>Arena-Phasen Schatztruhe</v>
      </c>
      <c r="X182" s="3" t="str">
        <f>IF(G182&lt;&gt;"LIBSETS_SETTYPE_BATTLEGROUND",IF(G182&lt;&gt;"LIBSETS_SETTYPE_SPECIAL",IF(Y182&lt;&gt;"",VLOOKUP(Y182,'ESO zone constants'!$D$3:$H$4953,5,FALSE),""),""),"")</f>
        <v/>
      </c>
      <c r="Y182" t="str">
        <f>IF(AND(O182&lt;&gt;"",NOT(ISERROR(O182))),"",IF(AND(L182&lt;&gt;"",L182&gt;0,NOT(ISERROR(L182))),VLOOKUP(L182,'ESO dumped WayshrineInfo'!$K$3:$N$9999,4,FALSE),""))</f>
        <v/>
      </c>
      <c r="AA182" s="3" t="str">
        <f>IF(Z182&lt;&gt;"",IF(Z182&lt;&gt;"LIBSETS_DROP_MECHANIC_MONSTER_NAME",VLOOKUP(Z182,'LibSets constants'!$I$4:$L$1002,3,FALSE),""),"")</f>
        <v/>
      </c>
      <c r="AB182" s="3" t="str">
        <f>IF(Z182&lt;&gt;"",IF(Z182&lt;&gt;"LIBSETS_DROP_MECHANIC_MONSTER_NAME",VLOOKUP(Z182,'LibSets constants'!$I$4:$L$1002,4,FALSE),""),"")</f>
        <v/>
      </c>
      <c r="AC182" s="3" t="str">
        <f>IF(G182&lt;&gt;"LIBSETS_SETTYPE_BATTLEGROUND",IF(G182&lt;&gt;"LIBSETS_SETTYPE_SPECIAL",IF(AD182&lt;&gt;"",VLOOKUP(AD182,'ESO zone constants'!$D$3:$H$4953,5,FALSE),""),""),"")</f>
        <v/>
      </c>
      <c r="AD182" t="str">
        <f>IF(AND(O182&lt;&gt;"",NOT(ISERROR(O182))),"",IF(AND(M182&lt;&gt;"",M182&gt;0,NOT(ISERROR(M182))),VLOOKUP(M182,'ESO dumped WayshrineInfo'!$K$3:$N$9999,4,FALSE),""))</f>
        <v/>
      </c>
      <c r="AF182" s="3" t="str">
        <f>IF(AE182&lt;&gt;"",IF(AE182&lt;&gt;"LIBSETS_DROP_MECHANIC_MONSTER_NAME",VLOOKUP(AE182,'LibSets constants'!$I$4:$L$1002,3,FALSE),""),"")</f>
        <v/>
      </c>
      <c r="AG182" s="3" t="str">
        <f>IF(AE182&lt;&gt;"",IF(AE182&lt;&gt;"LIBSETS_DROP_MECHANIC_MONSTER_NAME",VLOOKUP(AE182,'LibSets constants'!$I$4:$L$1002,4,FALSE),""),"")</f>
        <v/>
      </c>
      <c r="AH182" s="3" t="str">
        <f>IF(G182&lt;&gt;"LIBSETS_SETTYPE_BATTLEGROUND",IF(G182&lt;&gt;"LIBSETS_SETTYPE_SPECIAL",IF(AI182&lt;&gt;"",VLOOKUP(AI182,'ESO zone constants'!$D$3:$H$4953,5,FALSE),""),""),"")</f>
        <v/>
      </c>
      <c r="AK182" s="3" t="str">
        <f>IF(AJ182&lt;&gt;"",IF(AJ182&lt;&gt;"LIBSETS_DROP_MECHANIC_MONSTER_NAME",VLOOKUP(AJ182,'LibSets constants'!$I$4:$L$1002,3,FALSE),""),"")</f>
        <v/>
      </c>
      <c r="AL182" s="3" t="str">
        <f>IF(AJ182&lt;&gt;"",IF(AJ182&lt;&gt;"LIBSETS_DROP_MECHANIC_MONSTER_NAME",VLOOKUP(AJ182,'LibSets constants'!$I$4:$L$1002,4,FALSE),""),"")</f>
        <v/>
      </c>
      <c r="AM182" s="3" t="str">
        <f>IF(G182&lt;&gt;"LIBSETS_SETTYPE_BATTLEGROUND",IF(G182&lt;&gt;"LIBSETS_SETTYPE_SPECIAL",IF(AN182&lt;&gt;"",VLOOKUP(AN182,'ESO zone constants'!$D$3:$H$4953,5,FALSE),""),""),"")</f>
        <v/>
      </c>
      <c r="AP182" s="3" t="str">
        <f>IF(AO182&lt;&gt;"",IF(AO182&lt;&gt;"LIBSETS_DROP_MECHANIC_MONSTER_NAME",VLOOKUP(AO182,'LibSets constants'!$I$4:$L$1002,3,FALSE),""),"")</f>
        <v/>
      </c>
      <c r="AQ182" s="3" t="str">
        <f>IF(AO182&lt;&gt;"",IF(AO182&lt;&gt;"LIBSETS_DROP_MECHANIC_MONSTER_NAME",VLOOKUP(AO182,'LibSets constants'!$I$4:$L$1002,4,FALSE),""),"")</f>
        <v/>
      </c>
      <c r="AR182" s="3" t="str">
        <f>IF(G182&lt;&gt;"LIBSETS_SETTYPE_BATTLEGROUND",IF(G182&lt;&gt;"LIBSETS_SETTYPE_SPECIAL",IF(AS182&lt;&gt;"",VLOOKUP(AS182,'ESO zone constants'!$D$3:$H$4953,5,FALSE),""),""),"")</f>
        <v/>
      </c>
      <c r="AU182" s="3" t="str">
        <f>IF(AT182&lt;&gt;"",IF(AT182&lt;&gt;"LIBSETS_DROP_MECHANIC_MONSTER_NAME",VLOOKUP(AT182,'LibSets constants'!$I$4:$L$1002,3,FALSE),""),"")</f>
        <v/>
      </c>
      <c r="AV182" s="3" t="str">
        <f>IF(AT182&lt;&gt;"",IF(AT182&lt;&gt;"LIBSETS_DROP_MECHANIC_MONSTER_NAME",VLOOKUP(AT182,'LibSets constants'!$I$4:$L$1002,4,FALSE),""),"")</f>
        <v/>
      </c>
      <c r="AW182" s="21" t="str">
        <f t="shared" si="13"/>
        <v>[215] = {wayshrines={249,249,249,}, dlcId=DLC_ORSINIUM</v>
      </c>
      <c r="AX182" s="21" t="str">
        <f t="shared" si="14"/>
        <v>, zoneIds={677}, veteran=false</v>
      </c>
      <c r="AY182" s="21" t="str">
        <f t="shared" si="15"/>
        <v>, setType=LIBSETS_SETTYPE_ARENA</v>
      </c>
      <c r="AZ182" s="21" t="str">
        <f t="shared" si="16"/>
        <v>, dropMechanic={LIBSETS_DROP_MECHANIC_ARENA_STAGE_CHEST}},</v>
      </c>
      <c r="BA182" s="21" t="str">
        <f t="shared" si="17"/>
        <v xml:space="preserve"> --Elemental Succession / Elementarfolge   [Maelstrom Arena]</v>
      </c>
    </row>
    <row r="183" spans="1:53" x14ac:dyDescent="0.25">
      <c r="A183" s="12">
        <v>216</v>
      </c>
      <c r="B183" t="s">
        <v>1074</v>
      </c>
      <c r="C183" t="s">
        <v>1075</v>
      </c>
      <c r="D183" s="3">
        <f t="shared" si="12"/>
        <v>216</v>
      </c>
      <c r="G183" s="8" t="s">
        <v>1590</v>
      </c>
      <c r="I183" t="s">
        <v>97</v>
      </c>
      <c r="J183" t="s">
        <v>97</v>
      </c>
      <c r="K183">
        <v>249</v>
      </c>
      <c r="L183">
        <v>249</v>
      </c>
      <c r="M183">
        <v>249</v>
      </c>
      <c r="N183">
        <v>0</v>
      </c>
      <c r="O183" s="66" t="s">
        <v>457</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constants'!$B$4:$C$1002,2,FALSE),"")</f>
        <v>Orsinium</v>
      </c>
      <c r="U183" s="33" t="s">
        <v>1680</v>
      </c>
      <c r="V183" s="3" t="str">
        <f>IF(U183&lt;&gt;"",IF(U183&lt;&gt;"LIBSETS_DROP_MECHANIC_MONSTER_NAME",VLOOKUP(U183,'LibSets constants'!$I$4:$L$1002,3,FALSE),""),"")</f>
        <v>Arena stage chest</v>
      </c>
      <c r="W183" s="3" t="str">
        <f>IF(U183&lt;&gt;"",IF(U183&lt;&gt;"LIBSETS_DROP_MECHANIC_MONSTER_NAME",VLOOKUP(U183,'LibSets constants'!$I$4:$L$1002,4,FALSE),""),"")</f>
        <v>Arena-Phasen Schatztruhe</v>
      </c>
      <c r="X183" s="3" t="str">
        <f>IF(G183&lt;&gt;"LIBSETS_SETTYPE_BATTLEGROUND",IF(G183&lt;&gt;"LIBSETS_SETTYPE_SPECIAL",IF(Y183&lt;&gt;"",VLOOKUP(Y183,'ESO zone constants'!$D$3:$H$4953,5,FALSE),""),""),"")</f>
        <v/>
      </c>
      <c r="Y183" t="str">
        <f>IF(AND(O183&lt;&gt;"",NOT(ISERROR(O183))),"",IF(AND(L183&lt;&gt;"",L183&gt;0,NOT(ISERROR(L183))),VLOOKUP(L183,'ESO dumped WayshrineInfo'!$K$3:$N$9999,4,FALSE),""))</f>
        <v/>
      </c>
      <c r="AA183" s="3" t="str">
        <f>IF(Z183&lt;&gt;"",IF(Z183&lt;&gt;"LIBSETS_DROP_MECHANIC_MONSTER_NAME",VLOOKUP(Z183,'LibSets constants'!$I$4:$L$1002,3,FALSE),""),"")</f>
        <v/>
      </c>
      <c r="AB183" s="3" t="str">
        <f>IF(Z183&lt;&gt;"",IF(Z183&lt;&gt;"LIBSETS_DROP_MECHANIC_MONSTER_NAME",VLOOKUP(Z183,'LibSets constants'!$I$4:$L$1002,4,FALSE),""),"")</f>
        <v/>
      </c>
      <c r="AC183" s="3" t="str">
        <f>IF(G183&lt;&gt;"LIBSETS_SETTYPE_BATTLEGROUND",IF(G183&lt;&gt;"LIBSETS_SETTYPE_SPECIAL",IF(AD183&lt;&gt;"",VLOOKUP(AD183,'ESO zone constants'!$D$3:$H$4953,5,FALSE),""),""),"")</f>
        <v/>
      </c>
      <c r="AD183" t="str">
        <f>IF(AND(O183&lt;&gt;"",NOT(ISERROR(O183))),"",IF(AND(M183&lt;&gt;"",M183&gt;0,NOT(ISERROR(M183))),VLOOKUP(M183,'ESO dumped WayshrineInfo'!$K$3:$N$9999,4,FALSE),""))</f>
        <v/>
      </c>
      <c r="AF183" s="3" t="str">
        <f>IF(AE183&lt;&gt;"",IF(AE183&lt;&gt;"LIBSETS_DROP_MECHANIC_MONSTER_NAME",VLOOKUP(AE183,'LibSets constants'!$I$4:$L$1002,3,FALSE),""),"")</f>
        <v/>
      </c>
      <c r="AG183" s="3" t="str">
        <f>IF(AE183&lt;&gt;"",IF(AE183&lt;&gt;"LIBSETS_DROP_MECHANIC_MONSTER_NAME",VLOOKUP(AE183,'LibSets constants'!$I$4:$L$1002,4,FALSE),""),"")</f>
        <v/>
      </c>
      <c r="AH183" s="3" t="str">
        <f>IF(G183&lt;&gt;"LIBSETS_SETTYPE_BATTLEGROUND",IF(G183&lt;&gt;"LIBSETS_SETTYPE_SPECIAL",IF(AI183&lt;&gt;"",VLOOKUP(AI183,'ESO zone constants'!$D$3:$H$4953,5,FALSE),""),""),"")</f>
        <v/>
      </c>
      <c r="AK183" s="3" t="str">
        <f>IF(AJ183&lt;&gt;"",IF(AJ183&lt;&gt;"LIBSETS_DROP_MECHANIC_MONSTER_NAME",VLOOKUP(AJ183,'LibSets constants'!$I$4:$L$1002,3,FALSE),""),"")</f>
        <v/>
      </c>
      <c r="AL183" s="3" t="str">
        <f>IF(AJ183&lt;&gt;"",IF(AJ183&lt;&gt;"LIBSETS_DROP_MECHANIC_MONSTER_NAME",VLOOKUP(AJ183,'LibSets constants'!$I$4:$L$1002,4,FALSE),""),"")</f>
        <v/>
      </c>
      <c r="AM183" s="3" t="str">
        <f>IF(G183&lt;&gt;"LIBSETS_SETTYPE_BATTLEGROUND",IF(G183&lt;&gt;"LIBSETS_SETTYPE_SPECIAL",IF(AN183&lt;&gt;"",VLOOKUP(AN183,'ESO zone constants'!$D$3:$H$4953,5,FALSE),""),""),"")</f>
        <v/>
      </c>
      <c r="AP183" s="3" t="str">
        <f>IF(AO183&lt;&gt;"",IF(AO183&lt;&gt;"LIBSETS_DROP_MECHANIC_MONSTER_NAME",VLOOKUP(AO183,'LibSets constants'!$I$4:$L$1002,3,FALSE),""),"")</f>
        <v/>
      </c>
      <c r="AQ183" s="3" t="str">
        <f>IF(AO183&lt;&gt;"",IF(AO183&lt;&gt;"LIBSETS_DROP_MECHANIC_MONSTER_NAME",VLOOKUP(AO183,'LibSets constants'!$I$4:$L$1002,4,FALSE),""),"")</f>
        <v/>
      </c>
      <c r="AR183" s="3" t="str">
        <f>IF(G183&lt;&gt;"LIBSETS_SETTYPE_BATTLEGROUND",IF(G183&lt;&gt;"LIBSETS_SETTYPE_SPECIAL",IF(AS183&lt;&gt;"",VLOOKUP(AS183,'ESO zone constants'!$D$3:$H$4953,5,FALSE),""),""),"")</f>
        <v/>
      </c>
      <c r="AU183" s="3" t="str">
        <f>IF(AT183&lt;&gt;"",IF(AT183&lt;&gt;"LIBSETS_DROP_MECHANIC_MONSTER_NAME",VLOOKUP(AT183,'LibSets constants'!$I$4:$L$1002,3,FALSE),""),"")</f>
        <v/>
      </c>
      <c r="AV183" s="3" t="str">
        <f>IF(AT183&lt;&gt;"",IF(AT183&lt;&gt;"LIBSETS_DROP_MECHANIC_MONSTER_NAME",VLOOKUP(AT183,'LibSets constants'!$I$4:$L$1002,4,FALSE),""),"")</f>
        <v/>
      </c>
      <c r="AW183" s="21" t="str">
        <f t="shared" si="13"/>
        <v>[216] = {wayshrines={249,249,249,}, dlcId=DLC_ORSINIUM</v>
      </c>
      <c r="AX183" s="21" t="str">
        <f t="shared" si="14"/>
        <v>, zoneIds={677}, veteran=false</v>
      </c>
      <c r="AY183" s="21" t="str">
        <f t="shared" si="15"/>
        <v>, setType=LIBSETS_SETTYPE_ARENA</v>
      </c>
      <c r="AZ183" s="21" t="str">
        <f t="shared" si="16"/>
        <v>, dropMechanic={LIBSETS_DROP_MECHANIC_ARENA_STAGE_CHEST}},</v>
      </c>
      <c r="BA183" s="21" t="str">
        <f t="shared" si="17"/>
        <v xml:space="preserve"> --Hunt Leader / Jagdleiter   [Maelstrom Arena]</v>
      </c>
    </row>
    <row r="184" spans="1:53" x14ac:dyDescent="0.25">
      <c r="A184" s="12">
        <v>217</v>
      </c>
      <c r="B184" t="s">
        <v>1076</v>
      </c>
      <c r="C184" t="s">
        <v>1077</v>
      </c>
      <c r="D184" s="3">
        <f t="shared" si="12"/>
        <v>217</v>
      </c>
      <c r="G184" s="8" t="s">
        <v>1590</v>
      </c>
      <c r="I184" t="s">
        <v>97</v>
      </c>
      <c r="J184" t="s">
        <v>97</v>
      </c>
      <c r="K184">
        <v>249</v>
      </c>
      <c r="L184">
        <v>249</v>
      </c>
      <c r="M184">
        <v>249</v>
      </c>
      <c r="N184">
        <v>0</v>
      </c>
      <c r="O184" s="66" t="s">
        <v>457</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constants'!$B$4:$C$1002,2,FALSE),"")</f>
        <v>Orsinium</v>
      </c>
      <c r="U184" s="33" t="s">
        <v>1680</v>
      </c>
      <c r="V184" s="43" t="str">
        <f>IF(U184&lt;&gt;"",IF(U184&lt;&gt;"LIBSETS_DROP_MECHANIC_MONSTER_NAME",VLOOKUP(U184,'LibSets constants'!$I$4:$L$1002,3,FALSE),""),"")</f>
        <v>Arena stage chest</v>
      </c>
      <c r="W184" s="43" t="str">
        <f>IF(U184&lt;&gt;"",IF(U184&lt;&gt;"LIBSETS_DROP_MECHANIC_MONSTER_NAME",VLOOKUP(U184,'LibSets constants'!$I$4:$L$1002,4,FALSE),""),"")</f>
        <v>Arena-Phasen Schatztruhe</v>
      </c>
      <c r="X184" s="3" t="str">
        <f>IF(G184&lt;&gt;"LIBSETS_SETTYPE_BATTLEGROUND",IF(G184&lt;&gt;"LIBSETS_SETTYPE_SPECIAL",IF(Y184&lt;&gt;"",VLOOKUP(Y184,'ESO zone constants'!$D$3:$H$4953,5,FALSE),""),""),"")</f>
        <v/>
      </c>
      <c r="Y184" t="str">
        <f>IF(AND(O184&lt;&gt;"",NOT(ISERROR(O184))),"",IF(AND(L184&lt;&gt;"",L184&gt;0,NOT(ISERROR(L184))),VLOOKUP(L184,'ESO dumped WayshrineInfo'!$K$3:$N$9999,4,FALSE),""))</f>
        <v/>
      </c>
      <c r="AA184" s="3" t="str">
        <f>IF(Z184&lt;&gt;"",IF(Z184&lt;&gt;"LIBSETS_DROP_MECHANIC_MONSTER_NAME",VLOOKUP(Z184,'LibSets constants'!$I$4:$L$1002,3,FALSE),""),"")</f>
        <v/>
      </c>
      <c r="AB184" s="3" t="str">
        <f>IF(Z184&lt;&gt;"",IF(Z184&lt;&gt;"LIBSETS_DROP_MECHANIC_MONSTER_NAME",VLOOKUP(Z184,'LibSets constants'!$I$4:$L$1002,4,FALSE),""),"")</f>
        <v/>
      </c>
      <c r="AC184" s="3" t="str">
        <f>IF(G184&lt;&gt;"LIBSETS_SETTYPE_BATTLEGROUND",IF(G184&lt;&gt;"LIBSETS_SETTYPE_SPECIAL",IF(AD184&lt;&gt;"",VLOOKUP(AD184,'ESO zone constants'!$D$3:$H$4953,5,FALSE),""),""),"")</f>
        <v/>
      </c>
      <c r="AD184" t="str">
        <f>IF(AND(O184&lt;&gt;"",NOT(ISERROR(O184))),"",IF(AND(M184&lt;&gt;"",M184&gt;0,NOT(ISERROR(M184))),VLOOKUP(M184,'ESO dumped WayshrineInfo'!$K$3:$N$9999,4,FALSE),""))</f>
        <v/>
      </c>
      <c r="AE184" s="44"/>
      <c r="AF184" s="43" t="str">
        <f>IF(AE184&lt;&gt;"",IF(AE184&lt;&gt;"LIBSETS_DROP_MECHANIC_MONSTER_NAME",VLOOKUP(AE184,'LibSets constants'!$I$4:$L$1002,3,FALSE),""),"")</f>
        <v/>
      </c>
      <c r="AG184" s="43" t="str">
        <f>IF(AE184&lt;&gt;"",IF(AE184&lt;&gt;"LIBSETS_DROP_MECHANIC_MONSTER_NAME",VLOOKUP(AE184,'LibSets constants'!$I$4:$L$1002,4,FALSE),""),"")</f>
        <v/>
      </c>
      <c r="AH184" s="3" t="str">
        <f>IF(G184&lt;&gt;"LIBSETS_SETTYPE_BATTLEGROUND",IF(G184&lt;&gt;"LIBSETS_SETTYPE_SPECIAL",IF(AI184&lt;&gt;"",VLOOKUP(AI184,'ESO zone constants'!$D$3:$H$4953,5,FALSE),""),""),"")</f>
        <v/>
      </c>
      <c r="AK184" s="3" t="str">
        <f>IF(AJ184&lt;&gt;"",IF(AJ184&lt;&gt;"LIBSETS_DROP_MECHANIC_MONSTER_NAME",VLOOKUP(AJ184,'LibSets constants'!$I$4:$L$1002,3,FALSE),""),"")</f>
        <v/>
      </c>
      <c r="AL184" s="3" t="str">
        <f>IF(AJ184&lt;&gt;"",IF(AJ184&lt;&gt;"LIBSETS_DROP_MECHANIC_MONSTER_NAME",VLOOKUP(AJ184,'LibSets constants'!$I$4:$L$1002,4,FALSE),""),"")</f>
        <v/>
      </c>
      <c r="AM184" s="3" t="str">
        <f>IF(G184&lt;&gt;"LIBSETS_SETTYPE_BATTLEGROUND",IF(G184&lt;&gt;"LIBSETS_SETTYPE_SPECIAL",IF(AN184&lt;&gt;"",VLOOKUP(AN184,'ESO zone constants'!$D$3:$H$4953,5,FALSE),""),""),"")</f>
        <v/>
      </c>
      <c r="AP184" s="3" t="str">
        <f>IF(AO184&lt;&gt;"",IF(AO184&lt;&gt;"LIBSETS_DROP_MECHANIC_MONSTER_NAME",VLOOKUP(AO184,'LibSets constants'!$I$4:$L$1002,3,FALSE),""),"")</f>
        <v/>
      </c>
      <c r="AQ184" s="3" t="str">
        <f>IF(AO184&lt;&gt;"",IF(AO184&lt;&gt;"LIBSETS_DROP_MECHANIC_MONSTER_NAME",VLOOKUP(AO184,'LibSets constants'!$I$4:$L$1002,4,FALSE),""),"")</f>
        <v/>
      </c>
      <c r="AR184" s="3" t="str">
        <f>IF(G184&lt;&gt;"LIBSETS_SETTYPE_BATTLEGROUND",IF(G184&lt;&gt;"LIBSETS_SETTYPE_SPECIAL",IF(AS184&lt;&gt;"",VLOOKUP(AS184,'ESO zone constants'!$D$3:$H$4953,5,FALSE),""),""),"")</f>
        <v/>
      </c>
      <c r="AU184" s="3" t="str">
        <f>IF(AT184&lt;&gt;"",IF(AT184&lt;&gt;"LIBSETS_DROP_MECHANIC_MONSTER_NAME",VLOOKUP(AT184,'LibSets constants'!$I$4:$L$1002,3,FALSE),""),"")</f>
        <v/>
      </c>
      <c r="AV184" s="3" t="str">
        <f>IF(AT184&lt;&gt;"",IF(AT184&lt;&gt;"LIBSETS_DROP_MECHANIC_MONSTER_NAME",VLOOKUP(AT184,'LibSets constants'!$I$4:$L$1002,4,FALSE),""),"")</f>
        <v/>
      </c>
      <c r="AW184" s="21" t="str">
        <f t="shared" si="13"/>
        <v>[217] = {wayshrines={249,249,249,}, dlcId=DLC_ORSINIUM</v>
      </c>
      <c r="AX184" s="21" t="str">
        <f t="shared" si="14"/>
        <v>, zoneIds={677}, veteran=false</v>
      </c>
      <c r="AY184" s="21" t="str">
        <f t="shared" si="15"/>
        <v>, setType=LIBSETS_SETTYPE_ARENA</v>
      </c>
      <c r="AZ184" s="21" t="str">
        <f t="shared" si="16"/>
        <v>, dropMechanic={LIBSETS_DROP_MECHANIC_ARENA_STAGE_CHEST}},</v>
      </c>
      <c r="BA184" s="21" t="str">
        <f t="shared" si="17"/>
        <v xml:space="preserve"> --Winterborn / Winterkind   [Maelstrom Arena]</v>
      </c>
    </row>
    <row r="185" spans="1:53" x14ac:dyDescent="0.25">
      <c r="A185" s="12">
        <v>218</v>
      </c>
      <c r="B185" t="s">
        <v>1078</v>
      </c>
      <c r="C185" t="s">
        <v>1079</v>
      </c>
      <c r="D185" s="3">
        <f t="shared" si="12"/>
        <v>218</v>
      </c>
      <c r="G185" s="8" t="s">
        <v>1598</v>
      </c>
      <c r="I185" t="s">
        <v>97</v>
      </c>
      <c r="J185" t="s">
        <v>97</v>
      </c>
      <c r="K185">
        <v>-1</v>
      </c>
      <c r="L185">
        <v>-1</v>
      </c>
      <c r="M185">
        <v>-1</v>
      </c>
      <c r="N185">
        <v>0</v>
      </c>
      <c r="O185" s="66" t="s">
        <v>458</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constants'!$B$4:$C$1002,2,FALSE),"")</f>
        <v>Orsinium</v>
      </c>
      <c r="U185" s="33" t="s">
        <v>1684</v>
      </c>
      <c r="V185" s="43" t="str">
        <f>IF(U185&lt;&gt;"",IF(U185&lt;&gt;"LIBSETS_DROP_MECHANIC_MONSTER_NAME",VLOOKUP(U185,'LibSets constants'!$I$4:$L$1002,3,FALSE),""),"")</f>
        <v>Delve bosses have a chance to drop a waist or feet.</v>
      </c>
      <c r="W185" s="43" t="str">
        <f>IF(U185&lt;&gt;"",IF(U185&lt;&gt;"LIBSETS_DROP_MECHANIC_MONSTER_NAME",VLOOKUP(U185,'LibSets constants'!$I$4:$L$1002,4,FALSE),""),"")</f>
        <v>Bosse in Gewölben haben die Chance, eine Taille oder Füße fallen zu lassen.</v>
      </c>
      <c r="X185" s="3" t="str">
        <f>IF(G185&lt;&gt;"LIBSETS_SETTYPE_BATTLEGROUND",IF(G185&lt;&gt;"LIBSETS_SETTYPE_SPECIAL",IF(Y185&lt;&gt;"",VLOOKUP(Y185,'ESO zone constants'!$D$3:$H$4953,5,FALSE),""),""),"")</f>
        <v/>
      </c>
      <c r="Y185" t="str">
        <f>IF(AND(O185&lt;&gt;"",NOT(ISERROR(O185))),"",IF(AND(L185&lt;&gt;"",L185&gt;0,NOT(ISERROR(L185))),VLOOKUP(L185,'ESO dumped WayshrineInfo'!$K$3:$N$9999,4,FALSE),""))</f>
        <v/>
      </c>
      <c r="Z185" s="44" t="s">
        <v>1685</v>
      </c>
      <c r="AA185" s="43" t="str">
        <f>IF(Z185&lt;&gt;"",IF(Z185&lt;&gt;"LIBSETS_DROP_MECHANIC_MONSTER_NAME",VLOOKUP(Z185,'LibSets constants'!$I$4:$L$1002,3,FALSE),""),"")</f>
        <v>Overland group bosses have a 100% chance to drop head, chest, legs, or weapon.</v>
      </c>
      <c r="AB185" s="43" t="str">
        <f>IF(Z185&lt;&gt;"",IF(Z185&lt;&gt;"LIBSETS_DROP_MECHANIC_MONSTER_NAME",VLOOKUP(Z185,'LibSets constants'!$I$4:$L$1002,4,FALSE),""),"")</f>
        <v>Überland Gruppenbosse haben eine Chance von 100%, Kopf, Brust, Beine oder Waffen fallen zu lassen.</v>
      </c>
      <c r="AC185" s="3" t="str">
        <f>IF(G185&lt;&gt;"LIBSETS_SETTYPE_BATTLEGROUND",IF(G185&lt;&gt;"LIBSETS_SETTYPE_SPECIAL",IF(AD185&lt;&gt;"",VLOOKUP(AD185,'ESO zone constants'!$D$3:$H$4953,5,FALSE),""),""),"")</f>
        <v/>
      </c>
      <c r="AD185" t="str">
        <f>IF(AND(O185&lt;&gt;"",NOT(ISERROR(O185))),"",IF(AND(M185&lt;&gt;"",M185&gt;0,NOT(ISERROR(M185))),VLOOKUP(M185,'ESO dumped WayshrineInfo'!$K$3:$N$9999,4,FALSE),""))</f>
        <v/>
      </c>
      <c r="AE185" s="44" t="s">
        <v>1686</v>
      </c>
      <c r="AF185" s="43" t="str">
        <f>IF(AE185&lt;&gt;"",IF(AE185&lt;&gt;"LIBSETS_DROP_MECHANIC_MONSTER_NAME",VLOOKUP(AE185,'LibSets constants'!$I$4:$L$1002,3,FALSE),""),"")</f>
        <v>Public dungeon bosses have a chance to drop a shoulder, hand, or weapon.</v>
      </c>
      <c r="AG185" s="43" t="str">
        <f>IF(AE185&lt;&gt;"",IF(AE185&lt;&gt;"LIBSETS_DROP_MECHANIC_MONSTER_NAME",VLOOKUP(AE185,'LibSets constants'!$I$4:$L$1002,4,FALSE),""),"")</f>
        <v>Öffentliche Dungeon-Bosse haben die Möglichkeit, eine Schulter, Handschuhe oder eine Waffe fallen zu lassen.</v>
      </c>
      <c r="AH185" s="3" t="str">
        <f>IF(G185&lt;&gt;"LIBSETS_SETTYPE_BATTLEGROUND",IF(G185&lt;&gt;"LIBSETS_SETTYPE_SPECIAL",IF(AI185&lt;&gt;"",VLOOKUP(AI185,'ESO zone constants'!$D$3:$H$4953,5,FALSE),""),""),"")</f>
        <v/>
      </c>
      <c r="AJ185" s="44" t="s">
        <v>1687</v>
      </c>
      <c r="AK185" s="43" t="str">
        <f>IF(AJ185&lt;&gt;"",IF(AJ185&lt;&gt;"LIBSETS_DROP_MECHANIC_MONSTER_NAME",VLOOKUP(AJ185,'LibSets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3" t="str">
        <f>IF(AJ185&lt;&gt;"",IF(AJ185&lt;&gt;"LIBSETS_DROP_MECHANIC_MONSTER_NAME",VLOOKUP(AJ185,'LibSets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constants'!$D$3:$H$4953,5,FALSE),""),""),"")</f>
        <v/>
      </c>
      <c r="AO185" s="44"/>
      <c r="AP185" s="43" t="str">
        <f>IF(AO185&lt;&gt;"",IF(AO185&lt;&gt;"LIBSETS_DROP_MECHANIC_MONSTER_NAME",VLOOKUP(AO185,'LibSets constants'!$I$4:$L$1002,3,FALSE),""),"")</f>
        <v/>
      </c>
      <c r="AQ185" s="43" t="str">
        <f>IF(AO185&lt;&gt;"",IF(AO185&lt;&gt;"LIBSETS_DROP_MECHANIC_MONSTER_NAME",VLOOKUP(AO185,'LibSets constants'!$I$4:$L$1002,4,FALSE),""),"")</f>
        <v/>
      </c>
      <c r="AR185" s="3" t="str">
        <f>IF(G185&lt;&gt;"LIBSETS_SETTYPE_BATTLEGROUND",IF(G185&lt;&gt;"LIBSETS_SETTYPE_SPECIAL",IF(AS185&lt;&gt;"",VLOOKUP(AS185,'ESO zone constants'!$D$3:$H$4953,5,FALSE),""),""),"")</f>
        <v/>
      </c>
      <c r="AT185" s="44"/>
      <c r="AU185" s="43" t="str">
        <f>IF(AT185&lt;&gt;"",IF(AT185&lt;&gt;"LIBSETS_DROP_MECHANIC_MONSTER_NAME",VLOOKUP(AT185,'LibSets constants'!$I$4:$L$1002,3,FALSE),""),"")</f>
        <v/>
      </c>
      <c r="AV185" s="43" t="str">
        <f>IF(AT185&lt;&gt;"",IF(AT185&lt;&gt;"LIBSETS_DROP_MECHANIC_MONSTER_NAME",VLOOKUP(AT185,'LibSets constants'!$I$4:$L$1002,4,FALSE),""),"")</f>
        <v/>
      </c>
      <c r="AW185" s="21" t="str">
        <f t="shared" si="13"/>
        <v>[218] = {wayshrines={-1,-1,-1,}, dlcId=DLC_ORSINIUM</v>
      </c>
      <c r="AX185" s="21" t="str">
        <f t="shared" si="14"/>
        <v>, zoneIds={684}, veteran=false</v>
      </c>
      <c r="AY185" s="21" t="str">
        <f t="shared" si="15"/>
        <v>, setType=LIBSETS_SETTYPE_OVERLAND</v>
      </c>
      <c r="AZ185" s="21" t="str">
        <f t="shared" si="16"/>
        <v>, dropMechanic={LIBSETS_DROP_MECHANIC_OVERLAND_BOSS_DELVE,LIBSETS_DROP_MECHANIC_OVERLAND_WORLDBOSS,LIBSETS_DROP_MECHANIC_OVERLAND_BOSS_PUBLIC_DUNGEON,LIBSETS_DROP_MECHANIC_OVERLAND_CHEST}},</v>
      </c>
      <c r="BA185" s="21" t="str">
        <f t="shared" si="17"/>
        <v xml:space="preserve"> --Trinimac's Valor / Trinimacs Heldenmut   [Wrothgar]</v>
      </c>
    </row>
    <row r="186" spans="1:53" x14ac:dyDescent="0.25">
      <c r="A186" s="5">
        <v>219</v>
      </c>
      <c r="B186" t="s">
        <v>1080</v>
      </c>
      <c r="C186" t="s">
        <v>1080</v>
      </c>
      <c r="D186" s="3">
        <f t="shared" si="12"/>
        <v>219</v>
      </c>
      <c r="G186" s="8" t="s">
        <v>1592</v>
      </c>
      <c r="I186" t="s">
        <v>97</v>
      </c>
      <c r="J186" t="s">
        <v>97</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constants'!$B$4:$C$1002,2,FALSE),"")</f>
        <v>Orsinium</v>
      </c>
      <c r="V186" s="43" t="str">
        <f>IF(U186&lt;&gt;"",IF(U186&lt;&gt;"LIBSETS_DROP_MECHANIC_MONSTER_NAME",VLOOKUP(U186,'LibSets constants'!$I$4:$L$1002,3,FALSE),""),"")</f>
        <v/>
      </c>
      <c r="W186" s="39" t="str">
        <f>IF(U186&lt;&gt;"",IF(U186&lt;&gt;"LIBSETS_DROP_MECHANIC_MONSTER_NAME",VLOOKUP(U186,'LibSets constants'!$I$4:$L$1002,4,FALSE),""),"")</f>
        <v/>
      </c>
      <c r="X186" s="3">
        <f>IF(G186&lt;&gt;"LIBSETS_SETTYPE_BATTLEGROUND",IF(G186&lt;&gt;"LIBSETS_SETTYPE_SPECIAL",IF(Y186&lt;&gt;"",VLOOKUP(Y186,'ESO zone constants'!$D$3:$H$4953,5,FALSE),""),""),"")</f>
        <v>684</v>
      </c>
      <c r="Y186" t="str">
        <f>IF(AND(O186&lt;&gt;"",NOT(ISERROR(O186))),"",IF(AND(L186&lt;&gt;"",L186&gt;0,NOT(ISERROR(L186))),VLOOKUP(L186,'ESO dumped WayshrineInfo'!$K$3:$N$9999,4,FALSE),""))</f>
        <v>Wrothgar</v>
      </c>
      <c r="Z186" s="44"/>
      <c r="AA186" s="43" t="str">
        <f>IF(Z186&lt;&gt;"",IF(Z186&lt;&gt;"LIBSETS_DROP_MECHANIC_MONSTER_NAME",VLOOKUP(Z186,'LibSets constants'!$I$4:$L$1002,3,FALSE),""),"")</f>
        <v/>
      </c>
      <c r="AB186" s="43" t="str">
        <f>IF(Z186&lt;&gt;"",IF(Z186&lt;&gt;"LIBSETS_DROP_MECHANIC_MONSTER_NAME",VLOOKUP(Z186,'LibSets constants'!$I$4:$L$1002,4,FALSE),""),"")</f>
        <v/>
      </c>
      <c r="AC186" s="3">
        <f>IF(G186&lt;&gt;"LIBSETS_SETTYPE_BATTLEGROUND",IF(G186&lt;&gt;"LIBSETS_SETTYPE_SPECIAL",IF(AD186&lt;&gt;"",VLOOKUP(AD186,'ESO zone constants'!$D$3:$H$4953,5,FALSE),""),""),"")</f>
        <v>684</v>
      </c>
      <c r="AD186" t="str">
        <f>IF(AND(O186&lt;&gt;"",NOT(ISERROR(O186))),"",IF(AND(M186&lt;&gt;"",M186&gt;0,NOT(ISERROR(M186))),VLOOKUP(M186,'ESO dumped WayshrineInfo'!$K$3:$N$9999,4,FALSE),""))</f>
        <v>Wrothgar</v>
      </c>
      <c r="AE186" s="44"/>
      <c r="AF186" s="43" t="str">
        <f>IF(AE186&lt;&gt;"",IF(AE186&lt;&gt;"LIBSETS_DROP_MECHANIC_MONSTER_NAME",VLOOKUP(AE186,'LibSets constants'!$I$4:$L$1002,3,FALSE),""),"")</f>
        <v/>
      </c>
      <c r="AG186" s="43" t="str">
        <f>IF(AE186&lt;&gt;"",IF(AE186&lt;&gt;"LIBSETS_DROP_MECHANIC_MONSTER_NAME",VLOOKUP(AE186,'LibSets constants'!$I$4:$L$1002,4,FALSE),""),"")</f>
        <v/>
      </c>
      <c r="AH186" s="3" t="str">
        <f>IF(G186&lt;&gt;"LIBSETS_SETTYPE_BATTLEGROUND",IF(G186&lt;&gt;"LIBSETS_SETTYPE_SPECIAL",IF(AI186&lt;&gt;"",VLOOKUP(AI186,'ESO zone constants'!$D$3:$H$4953,5,FALSE),""),""),"")</f>
        <v/>
      </c>
      <c r="AJ186" s="44"/>
      <c r="AK186" s="43" t="str">
        <f>IF(AJ186&lt;&gt;"",IF(AJ186&lt;&gt;"LIBSETS_DROP_MECHANIC_MONSTER_NAME",VLOOKUP(AJ186,'LibSets constants'!$I$4:$L$1002,3,FALSE),""),"")</f>
        <v/>
      </c>
      <c r="AL186" s="43" t="str">
        <f>IF(AJ186&lt;&gt;"",IF(AJ186&lt;&gt;"LIBSETS_DROP_MECHANIC_MONSTER_NAME",VLOOKUP(AJ186,'LibSets constants'!$I$4:$L$1002,4,FALSE),""),"")</f>
        <v/>
      </c>
      <c r="AM186" s="3" t="str">
        <f>IF(G186&lt;&gt;"LIBSETS_SETTYPE_BATTLEGROUND",IF(G186&lt;&gt;"LIBSETS_SETTYPE_SPECIAL",IF(AN186&lt;&gt;"",VLOOKUP(AN186,'ESO zone constants'!$D$3:$H$4953,5,FALSE),""),""),"")</f>
        <v/>
      </c>
      <c r="AO186" s="44"/>
      <c r="AP186" s="43" t="str">
        <f>IF(AO186&lt;&gt;"",IF(AO186&lt;&gt;"LIBSETS_DROP_MECHANIC_MONSTER_NAME",VLOOKUP(AO186,'LibSets constants'!$I$4:$L$1002,3,FALSE),""),"")</f>
        <v/>
      </c>
      <c r="AQ186" s="43" t="str">
        <f>IF(AO186&lt;&gt;"",IF(AO186&lt;&gt;"LIBSETS_DROP_MECHANIC_MONSTER_NAME",VLOOKUP(AO186,'LibSets constants'!$I$4:$L$1002,4,FALSE),""),"")</f>
        <v/>
      </c>
      <c r="AR186" s="3" t="str">
        <f>IF(G186&lt;&gt;"LIBSETS_SETTYPE_BATTLEGROUND",IF(G186&lt;&gt;"LIBSETS_SETTYPE_SPECIAL",IF(AS186&lt;&gt;"",VLOOKUP(AS186,'ESO zone constants'!$D$3:$H$4953,5,FALSE),""),""),"")</f>
        <v/>
      </c>
      <c r="AT186" s="44"/>
      <c r="AU186" s="43" t="str">
        <f>IF(AT186&lt;&gt;"",IF(AT186&lt;&gt;"LIBSETS_DROP_MECHANIC_MONSTER_NAME",VLOOKUP(AT186,'LibSets constants'!$I$4:$L$1002,3,FALSE),""),"")</f>
        <v/>
      </c>
      <c r="AV186" s="43" t="str">
        <f>IF(AT186&lt;&gt;"",IF(AT186&lt;&gt;"LIBSETS_DROP_MECHANIC_MONSTER_NAME",VLOOKUP(AT186,'LibSets constants'!$I$4:$L$1002,4,FALSE),""),"")</f>
        <v/>
      </c>
      <c r="AW186" s="21" t="str">
        <f t="shared" si="13"/>
        <v>[219] = {wayshrines={237,237,237,}, traitsNeeded=9, dlcId=DLC_ORSINIUM</v>
      </c>
      <c r="AX186" s="21" t="str">
        <f t="shared" si="14"/>
        <v>, zoneIds={684,684,684}, veteran=false</v>
      </c>
      <c r="AY186" s="21" t="str">
        <f t="shared" si="15"/>
        <v>, setType=LIBSETS_SETTYPE_CRAFTED</v>
      </c>
      <c r="AZ186" s="21" t="str">
        <f t="shared" si="16"/>
        <v>},</v>
      </c>
      <c r="BA186" s="21" t="str">
        <f t="shared" si="17"/>
        <v xml:space="preserve"> --Morkuldin / Morkuldin   [Wrothgar, Wrothgar, Wrothgar]</v>
      </c>
    </row>
    <row r="187" spans="1:53" x14ac:dyDescent="0.25">
      <c r="A187" s="5">
        <v>224</v>
      </c>
      <c r="B187" t="s">
        <v>1081</v>
      </c>
      <c r="C187" t="s">
        <v>1082</v>
      </c>
      <c r="D187" s="3">
        <f t="shared" si="12"/>
        <v>224</v>
      </c>
      <c r="G187" s="8" t="s">
        <v>1592</v>
      </c>
      <c r="I187" t="s">
        <v>97</v>
      </c>
      <c r="J187" t="s">
        <v>97</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constants'!$B$4:$C$1002,2,FALSE),"")</f>
        <v>Thieves Guild</v>
      </c>
      <c r="V187" s="43" t="str">
        <f>IF(U187&lt;&gt;"",IF(U187&lt;&gt;"LIBSETS_DROP_MECHANIC_MONSTER_NAME",VLOOKUP(U187,'LibSets constants'!$I$4:$L$1002,3,FALSE),""),"")</f>
        <v/>
      </c>
      <c r="W187" s="39" t="str">
        <f>IF(U187&lt;&gt;"",IF(U187&lt;&gt;"LIBSETS_DROP_MECHANIC_MONSTER_NAME",VLOOKUP(U187,'LibSets constants'!$I$4:$L$1002,4,FALSE),""),"")</f>
        <v/>
      </c>
      <c r="X187" s="3">
        <f>IF(G187&lt;&gt;"LIBSETS_SETTYPE_BATTLEGROUND",IF(G187&lt;&gt;"LIBSETS_SETTYPE_SPECIAL",IF(Y187&lt;&gt;"",VLOOKUP(Y187,'ESO zone constants'!$D$3:$H$4953,5,FALSE),""),""),"")</f>
        <v>816</v>
      </c>
      <c r="Y187" t="str">
        <f>IF(AND(O187&lt;&gt;"",NOT(ISERROR(O187))),"",IF(AND(L187&lt;&gt;"",L187&gt;0,NOT(ISERROR(L187))),VLOOKUP(L187,'ESO dumped WayshrineInfo'!$K$3:$N$9999,4,FALSE),""))</f>
        <v>Hew's Bane</v>
      </c>
      <c r="Z187" s="44"/>
      <c r="AA187" s="43" t="str">
        <f>IF(Z187&lt;&gt;"",IF(Z187&lt;&gt;"LIBSETS_DROP_MECHANIC_MONSTER_NAME",VLOOKUP(Z187,'LibSets constants'!$I$4:$L$1002,3,FALSE),""),"")</f>
        <v/>
      </c>
      <c r="AB187" s="43" t="str">
        <f>IF(Z187&lt;&gt;"",IF(Z187&lt;&gt;"LIBSETS_DROP_MECHANIC_MONSTER_NAME",VLOOKUP(Z187,'LibSets constants'!$I$4:$L$1002,4,FALSE),""),"")</f>
        <v/>
      </c>
      <c r="AC187" s="3">
        <f>IF(G187&lt;&gt;"LIBSETS_SETTYPE_BATTLEGROUND",IF(G187&lt;&gt;"LIBSETS_SETTYPE_SPECIAL",IF(AD187&lt;&gt;"",VLOOKUP(AD187,'ESO zone constants'!$D$3:$H$4953,5,FALSE),""),""),"")</f>
        <v>816</v>
      </c>
      <c r="AD187" t="str">
        <f>IF(AND(O187&lt;&gt;"",NOT(ISERROR(O187))),"",IF(AND(M187&lt;&gt;"",M187&gt;0,NOT(ISERROR(M187))),VLOOKUP(M187,'ESO dumped WayshrineInfo'!$K$3:$N$9999,4,FALSE),""))</f>
        <v>Hew's Bane</v>
      </c>
      <c r="AE187" s="44"/>
      <c r="AF187" s="43" t="str">
        <f>IF(AE187&lt;&gt;"",IF(AE187&lt;&gt;"LIBSETS_DROP_MECHANIC_MONSTER_NAME",VLOOKUP(AE187,'LibSets constants'!$I$4:$L$1002,3,FALSE),""),"")</f>
        <v/>
      </c>
      <c r="AG187" s="43" t="str">
        <f>IF(AE187&lt;&gt;"",IF(AE187&lt;&gt;"LIBSETS_DROP_MECHANIC_MONSTER_NAME",VLOOKUP(AE187,'LibSets constants'!$I$4:$L$1002,4,FALSE),""),"")</f>
        <v/>
      </c>
      <c r="AH187" s="3" t="str">
        <f>IF(G187&lt;&gt;"LIBSETS_SETTYPE_BATTLEGROUND",IF(G187&lt;&gt;"LIBSETS_SETTYPE_SPECIAL",IF(AI187&lt;&gt;"",VLOOKUP(AI187,'ESO zone constants'!$D$3:$H$4953,5,FALSE),""),""),"")</f>
        <v/>
      </c>
      <c r="AJ187" s="44"/>
      <c r="AK187" s="43" t="str">
        <f>IF(AJ187&lt;&gt;"",IF(AJ187&lt;&gt;"LIBSETS_DROP_MECHANIC_MONSTER_NAME",VLOOKUP(AJ187,'LibSets constants'!$I$4:$L$1002,3,FALSE),""),"")</f>
        <v/>
      </c>
      <c r="AL187" s="43" t="str">
        <f>IF(AJ187&lt;&gt;"",IF(AJ187&lt;&gt;"LIBSETS_DROP_MECHANIC_MONSTER_NAME",VLOOKUP(AJ187,'LibSets constants'!$I$4:$L$1002,4,FALSE),""),"")</f>
        <v/>
      </c>
      <c r="AM187" s="3" t="str">
        <f>IF(G187&lt;&gt;"LIBSETS_SETTYPE_BATTLEGROUND",IF(G187&lt;&gt;"LIBSETS_SETTYPE_SPECIAL",IF(AN187&lt;&gt;"",VLOOKUP(AN187,'ESO zone constants'!$D$3:$H$4953,5,FALSE),""),""),"")</f>
        <v/>
      </c>
      <c r="AO187" s="44"/>
      <c r="AP187" s="43" t="str">
        <f>IF(AO187&lt;&gt;"",IF(AO187&lt;&gt;"LIBSETS_DROP_MECHANIC_MONSTER_NAME",VLOOKUP(AO187,'LibSets constants'!$I$4:$L$1002,3,FALSE),""),"")</f>
        <v/>
      </c>
      <c r="AQ187" s="43" t="str">
        <f>IF(AO187&lt;&gt;"",IF(AO187&lt;&gt;"LIBSETS_DROP_MECHANIC_MONSTER_NAME",VLOOKUP(AO187,'LibSets constants'!$I$4:$L$1002,4,FALSE),""),"")</f>
        <v/>
      </c>
      <c r="AR187" s="3" t="str">
        <f>IF(G187&lt;&gt;"LIBSETS_SETTYPE_BATTLEGROUND",IF(G187&lt;&gt;"LIBSETS_SETTYPE_SPECIAL",IF(AS187&lt;&gt;"",VLOOKUP(AS187,'ESO zone constants'!$D$3:$H$4953,5,FALSE),""),""),"")</f>
        <v/>
      </c>
      <c r="AT187" s="44"/>
      <c r="AU187" s="43" t="str">
        <f>IF(AT187&lt;&gt;"",IF(AT187&lt;&gt;"LIBSETS_DROP_MECHANIC_MONSTER_NAME",VLOOKUP(AT187,'LibSets constants'!$I$4:$L$1002,3,FALSE),""),"")</f>
        <v/>
      </c>
      <c r="AV187" s="43" t="str">
        <f>IF(AT187&lt;&gt;"",IF(AT187&lt;&gt;"LIBSETS_DROP_MECHANIC_MONSTER_NAME",VLOOKUP(AT187,'LibSets constants'!$I$4:$L$1002,4,FALSE),""),"")</f>
        <v/>
      </c>
      <c r="AW187" s="21" t="str">
        <f t="shared" si="13"/>
        <v>[224] = {wayshrines={257,257,257,}, traitsNeeded=5, dlcId=DLC_THIEVES_GUILD</v>
      </c>
      <c r="AX187" s="21" t="str">
        <f t="shared" si="14"/>
        <v>, zoneIds={816,816,816}, veteran=false</v>
      </c>
      <c r="AY187" s="21" t="str">
        <f t="shared" si="15"/>
        <v>, setType=LIBSETS_SETTYPE_CRAFTED</v>
      </c>
      <c r="AZ187" s="21" t="str">
        <f t="shared" si="16"/>
        <v>},</v>
      </c>
      <c r="BA187" s="21" t="str">
        <f t="shared" si="17"/>
        <v xml:space="preserve"> --Tava's Favor / Tavas Gunst   [Hew's Bane, Hew's Bane, Hew's Bane]</v>
      </c>
    </row>
    <row r="188" spans="1:53" x14ac:dyDescent="0.25">
      <c r="A188" s="5">
        <v>225</v>
      </c>
      <c r="B188" t="s">
        <v>1083</v>
      </c>
      <c r="C188" t="s">
        <v>1084</v>
      </c>
      <c r="D188" s="3">
        <f t="shared" si="12"/>
        <v>225</v>
      </c>
      <c r="G188" s="8" t="s">
        <v>1592</v>
      </c>
      <c r="I188" t="s">
        <v>97</v>
      </c>
      <c r="J188" t="s">
        <v>97</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constants'!$B$4:$C$1002,2,FALSE),"")</f>
        <v>Thieves Guild</v>
      </c>
      <c r="V188" s="3" t="str">
        <f>IF(U188&lt;&gt;"",IF(U188&lt;&gt;"LIBSETS_DROP_MECHANIC_MONSTER_NAME",VLOOKUP(U188,'LibSets constants'!$I$4:$L$1002,3,FALSE),""),"")</f>
        <v/>
      </c>
      <c r="W188" s="39" t="str">
        <f>IF(U188&lt;&gt;"",IF(U188&lt;&gt;"LIBSETS_DROP_MECHANIC_MONSTER_NAME",VLOOKUP(U188,'LibSets constants'!$I$4:$L$1002,4,FALSE),""),"")</f>
        <v/>
      </c>
      <c r="X188" s="3">
        <f>IF(G188&lt;&gt;"LIBSETS_SETTYPE_BATTLEGROUND",IF(G188&lt;&gt;"LIBSETS_SETTYPE_SPECIAL",IF(Y188&lt;&gt;"",VLOOKUP(Y188,'ESO zone constants'!$D$3:$H$4953,5,FALSE),""),""),"")</f>
        <v>816</v>
      </c>
      <c r="Y188" t="str">
        <f>IF(AND(O188&lt;&gt;"",NOT(ISERROR(O188))),"",IF(AND(L188&lt;&gt;"",L188&gt;0,NOT(ISERROR(L188))),VLOOKUP(L188,'ESO dumped WayshrineInfo'!$K$3:$N$9999,4,FALSE),""))</f>
        <v>Hew's Bane</v>
      </c>
      <c r="AA188" s="3" t="str">
        <f>IF(Z188&lt;&gt;"",IF(Z188&lt;&gt;"LIBSETS_DROP_MECHANIC_MONSTER_NAME",VLOOKUP(Z188,'LibSets constants'!$I$4:$L$1002,3,FALSE),""),"")</f>
        <v/>
      </c>
      <c r="AB188" s="3" t="str">
        <f>IF(Z188&lt;&gt;"",IF(Z188&lt;&gt;"LIBSETS_DROP_MECHANIC_MONSTER_NAME",VLOOKUP(Z188,'LibSets constants'!$I$4:$L$1002,4,FALSE),""),"")</f>
        <v/>
      </c>
      <c r="AC188" s="3">
        <f>IF(G188&lt;&gt;"LIBSETS_SETTYPE_BATTLEGROUND",IF(G188&lt;&gt;"LIBSETS_SETTYPE_SPECIAL",IF(AD188&lt;&gt;"",VLOOKUP(AD188,'ESO zone constants'!$D$3:$H$4953,5,FALSE),""),""),"")</f>
        <v>816</v>
      </c>
      <c r="AD188" t="str">
        <f>IF(AND(O188&lt;&gt;"",NOT(ISERROR(O188))),"",IF(AND(M188&lt;&gt;"",M188&gt;0,NOT(ISERROR(M188))),VLOOKUP(M188,'ESO dumped WayshrineInfo'!$K$3:$N$9999,4,FALSE),""))</f>
        <v>Hew's Bane</v>
      </c>
      <c r="AF188" s="3" t="str">
        <f>IF(AE188&lt;&gt;"",IF(AE188&lt;&gt;"LIBSETS_DROP_MECHANIC_MONSTER_NAME",VLOOKUP(AE188,'LibSets constants'!$I$4:$L$1002,3,FALSE),""),"")</f>
        <v/>
      </c>
      <c r="AG188" s="3" t="str">
        <f>IF(AE188&lt;&gt;"",IF(AE188&lt;&gt;"LIBSETS_DROP_MECHANIC_MONSTER_NAME",VLOOKUP(AE188,'LibSets constants'!$I$4:$L$1002,4,FALSE),""),"")</f>
        <v/>
      </c>
      <c r="AH188" s="3" t="str">
        <f>IF(G188&lt;&gt;"LIBSETS_SETTYPE_BATTLEGROUND",IF(G188&lt;&gt;"LIBSETS_SETTYPE_SPECIAL",IF(AI188&lt;&gt;"",VLOOKUP(AI188,'ESO zone constants'!$D$3:$H$4953,5,FALSE),""),""),"")</f>
        <v/>
      </c>
      <c r="AK188" s="3" t="str">
        <f>IF(AJ188&lt;&gt;"",IF(AJ188&lt;&gt;"LIBSETS_DROP_MECHANIC_MONSTER_NAME",VLOOKUP(AJ188,'LibSets constants'!$I$4:$L$1002,3,FALSE),""),"")</f>
        <v/>
      </c>
      <c r="AL188" s="3" t="str">
        <f>IF(AJ188&lt;&gt;"",IF(AJ188&lt;&gt;"LIBSETS_DROP_MECHANIC_MONSTER_NAME",VLOOKUP(AJ188,'LibSets constants'!$I$4:$L$1002,4,FALSE),""),"")</f>
        <v/>
      </c>
      <c r="AM188" s="3" t="str">
        <f>IF(G188&lt;&gt;"LIBSETS_SETTYPE_BATTLEGROUND",IF(G188&lt;&gt;"LIBSETS_SETTYPE_SPECIAL",IF(AN188&lt;&gt;"",VLOOKUP(AN188,'ESO zone constants'!$D$3:$H$4953,5,FALSE),""),""),"")</f>
        <v/>
      </c>
      <c r="AP188" s="3" t="str">
        <f>IF(AO188&lt;&gt;"",IF(AO188&lt;&gt;"LIBSETS_DROP_MECHANIC_MONSTER_NAME",VLOOKUP(AO188,'LibSets constants'!$I$4:$L$1002,3,FALSE),""),"")</f>
        <v/>
      </c>
      <c r="AQ188" s="3" t="str">
        <f>IF(AO188&lt;&gt;"",IF(AO188&lt;&gt;"LIBSETS_DROP_MECHANIC_MONSTER_NAME",VLOOKUP(AO188,'LibSets constants'!$I$4:$L$1002,4,FALSE),""),"")</f>
        <v/>
      </c>
      <c r="AR188" s="3" t="str">
        <f>IF(G188&lt;&gt;"LIBSETS_SETTYPE_BATTLEGROUND",IF(G188&lt;&gt;"LIBSETS_SETTYPE_SPECIAL",IF(AS188&lt;&gt;"",VLOOKUP(AS188,'ESO zone constants'!$D$3:$H$4953,5,FALSE),""),""),"")</f>
        <v/>
      </c>
      <c r="AU188" s="3" t="str">
        <f>IF(AT188&lt;&gt;"",IF(AT188&lt;&gt;"LIBSETS_DROP_MECHANIC_MONSTER_NAME",VLOOKUP(AT188,'LibSets constants'!$I$4:$L$1002,3,FALSE),""),"")</f>
        <v/>
      </c>
      <c r="AV188" s="3" t="str">
        <f>IF(AT188&lt;&gt;"",IF(AT188&lt;&gt;"LIBSETS_DROP_MECHANIC_MONSTER_NAME",VLOOKUP(AT188,'LibSets constants'!$I$4:$L$1002,4,FALSE),""),"")</f>
        <v/>
      </c>
      <c r="AW188" s="21" t="str">
        <f t="shared" si="13"/>
        <v>[225] = {wayshrines={257,257,257,}, traitsNeeded=7, dlcId=DLC_THIEVES_GUILD</v>
      </c>
      <c r="AX188" s="21" t="str">
        <f t="shared" si="14"/>
        <v>, zoneIds={816,816,816}, veteran=false</v>
      </c>
      <c r="AY188" s="21" t="str">
        <f t="shared" si="15"/>
        <v>, setType=LIBSETS_SETTYPE_CRAFTED</v>
      </c>
      <c r="AZ188" s="21" t="str">
        <f t="shared" si="16"/>
        <v>},</v>
      </c>
      <c r="BA188" s="21" t="str">
        <f t="shared" si="17"/>
        <v xml:space="preserve"> --Clever Alchemist / Schlauer Alchemist   [Hew's Bane, Hew's Bane, Hew's Bane]</v>
      </c>
    </row>
    <row r="189" spans="1:53" x14ac:dyDescent="0.25">
      <c r="A189" s="5">
        <v>226</v>
      </c>
      <c r="B189" t="s">
        <v>1085</v>
      </c>
      <c r="C189" t="s">
        <v>1086</v>
      </c>
      <c r="D189" s="3">
        <f t="shared" si="12"/>
        <v>226</v>
      </c>
      <c r="G189" s="8" t="s">
        <v>1592</v>
      </c>
      <c r="I189" t="s">
        <v>97</v>
      </c>
      <c r="J189" t="s">
        <v>97</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constants'!$B$4:$C$1002,2,FALSE),"")</f>
        <v>Thieves Guild</v>
      </c>
      <c r="V189" s="3" t="str">
        <f>IF(U189&lt;&gt;"",IF(U189&lt;&gt;"LIBSETS_DROP_MECHANIC_MONSTER_NAME",VLOOKUP(U189,'LibSets constants'!$I$4:$L$1002,3,FALSE),""),"")</f>
        <v/>
      </c>
      <c r="W189" s="39" t="str">
        <f>IF(U189&lt;&gt;"",IF(U189&lt;&gt;"LIBSETS_DROP_MECHANIC_MONSTER_NAME",VLOOKUP(U189,'LibSets constants'!$I$4:$L$1002,4,FALSE),""),"")</f>
        <v/>
      </c>
      <c r="X189" s="3">
        <f>IF(G189&lt;&gt;"LIBSETS_SETTYPE_BATTLEGROUND",IF(G189&lt;&gt;"LIBSETS_SETTYPE_SPECIAL",IF(Y189&lt;&gt;"",VLOOKUP(Y189,'ESO zone constants'!$D$3:$H$4953,5,FALSE),""),""),"")</f>
        <v>816</v>
      </c>
      <c r="Y189" t="str">
        <f>IF(AND(O189&lt;&gt;"",NOT(ISERROR(O189))),"",IF(AND(L189&lt;&gt;"",L189&gt;0,NOT(ISERROR(L189))),VLOOKUP(L189,'ESO dumped WayshrineInfo'!$K$3:$N$9999,4,FALSE),""))</f>
        <v>Hew's Bane</v>
      </c>
      <c r="AA189" s="3" t="str">
        <f>IF(Z189&lt;&gt;"",IF(Z189&lt;&gt;"LIBSETS_DROP_MECHANIC_MONSTER_NAME",VLOOKUP(Z189,'LibSets constants'!$I$4:$L$1002,3,FALSE),""),"")</f>
        <v/>
      </c>
      <c r="AB189" s="3" t="str">
        <f>IF(Z189&lt;&gt;"",IF(Z189&lt;&gt;"LIBSETS_DROP_MECHANIC_MONSTER_NAME",VLOOKUP(Z189,'LibSets constants'!$I$4:$L$1002,4,FALSE),""),"")</f>
        <v/>
      </c>
      <c r="AC189" s="3">
        <f>IF(G189&lt;&gt;"LIBSETS_SETTYPE_BATTLEGROUND",IF(G189&lt;&gt;"LIBSETS_SETTYPE_SPECIAL",IF(AD189&lt;&gt;"",VLOOKUP(AD189,'ESO zone constants'!$D$3:$H$4953,5,FALSE),""),""),"")</f>
        <v>816</v>
      </c>
      <c r="AD189" t="str">
        <f>IF(AND(O189&lt;&gt;"",NOT(ISERROR(O189))),"",IF(AND(M189&lt;&gt;"",M189&gt;0,NOT(ISERROR(M189))),VLOOKUP(M189,'ESO dumped WayshrineInfo'!$K$3:$N$9999,4,FALSE),""))</f>
        <v>Hew's Bane</v>
      </c>
      <c r="AF189" s="3" t="str">
        <f>IF(AE189&lt;&gt;"",IF(AE189&lt;&gt;"LIBSETS_DROP_MECHANIC_MONSTER_NAME",VLOOKUP(AE189,'LibSets constants'!$I$4:$L$1002,3,FALSE),""),"")</f>
        <v/>
      </c>
      <c r="AG189" s="3" t="str">
        <f>IF(AE189&lt;&gt;"",IF(AE189&lt;&gt;"LIBSETS_DROP_MECHANIC_MONSTER_NAME",VLOOKUP(AE189,'LibSets constants'!$I$4:$L$1002,4,FALSE),""),"")</f>
        <v/>
      </c>
      <c r="AH189" s="3" t="str">
        <f>IF(G189&lt;&gt;"LIBSETS_SETTYPE_BATTLEGROUND",IF(G189&lt;&gt;"LIBSETS_SETTYPE_SPECIAL",IF(AI189&lt;&gt;"",VLOOKUP(AI189,'ESO zone constants'!$D$3:$H$4953,5,FALSE),""),""),"")</f>
        <v/>
      </c>
      <c r="AK189" s="3" t="str">
        <f>IF(AJ189&lt;&gt;"",IF(AJ189&lt;&gt;"LIBSETS_DROP_MECHANIC_MONSTER_NAME",VLOOKUP(AJ189,'LibSets constants'!$I$4:$L$1002,3,FALSE),""),"")</f>
        <v/>
      </c>
      <c r="AL189" s="3" t="str">
        <f>IF(AJ189&lt;&gt;"",IF(AJ189&lt;&gt;"LIBSETS_DROP_MECHANIC_MONSTER_NAME",VLOOKUP(AJ189,'LibSets constants'!$I$4:$L$1002,4,FALSE),""),"")</f>
        <v/>
      </c>
      <c r="AM189" s="3" t="str">
        <f>IF(G189&lt;&gt;"LIBSETS_SETTYPE_BATTLEGROUND",IF(G189&lt;&gt;"LIBSETS_SETTYPE_SPECIAL",IF(AN189&lt;&gt;"",VLOOKUP(AN189,'ESO zone constants'!$D$3:$H$4953,5,FALSE),""),""),"")</f>
        <v/>
      </c>
      <c r="AP189" s="3" t="str">
        <f>IF(AO189&lt;&gt;"",IF(AO189&lt;&gt;"LIBSETS_DROP_MECHANIC_MONSTER_NAME",VLOOKUP(AO189,'LibSets constants'!$I$4:$L$1002,3,FALSE),""),"")</f>
        <v/>
      </c>
      <c r="AQ189" s="3" t="str">
        <f>IF(AO189&lt;&gt;"",IF(AO189&lt;&gt;"LIBSETS_DROP_MECHANIC_MONSTER_NAME",VLOOKUP(AO189,'LibSets constants'!$I$4:$L$1002,4,FALSE),""),"")</f>
        <v/>
      </c>
      <c r="AR189" s="3" t="str">
        <f>IF(G189&lt;&gt;"LIBSETS_SETTYPE_BATTLEGROUND",IF(G189&lt;&gt;"LIBSETS_SETTYPE_SPECIAL",IF(AS189&lt;&gt;"",VLOOKUP(AS189,'ESO zone constants'!$D$3:$H$4953,5,FALSE),""),""),"")</f>
        <v/>
      </c>
      <c r="AU189" s="3" t="str">
        <f>IF(AT189&lt;&gt;"",IF(AT189&lt;&gt;"LIBSETS_DROP_MECHANIC_MONSTER_NAME",VLOOKUP(AT189,'LibSets constants'!$I$4:$L$1002,3,FALSE),""),"")</f>
        <v/>
      </c>
      <c r="AV189" s="3" t="str">
        <f>IF(AT189&lt;&gt;"",IF(AT189&lt;&gt;"LIBSETS_DROP_MECHANIC_MONSTER_NAME",VLOOKUP(AT189,'LibSets constants'!$I$4:$L$1002,4,FALSE),""),"")</f>
        <v/>
      </c>
      <c r="AW189" s="21" t="str">
        <f t="shared" si="13"/>
        <v>[226] = {wayshrines={255,255,255,}, traitsNeeded=9, dlcId=DLC_THIEVES_GUILD</v>
      </c>
      <c r="AX189" s="21" t="str">
        <f t="shared" si="14"/>
        <v>, zoneIds={816,816,816}, veteran=false</v>
      </c>
      <c r="AY189" s="21" t="str">
        <f t="shared" si="15"/>
        <v>, setType=LIBSETS_SETTYPE_CRAFTED</v>
      </c>
      <c r="AZ189" s="21" t="str">
        <f t="shared" si="16"/>
        <v>},</v>
      </c>
      <c r="BA189" s="21" t="str">
        <f t="shared" si="17"/>
        <v xml:space="preserve"> --Eternal Hunt / Ewige Jagd   [Hew's Bane, Hew's Bane, Hew's Bane]</v>
      </c>
    </row>
    <row r="190" spans="1:53" x14ac:dyDescent="0.25">
      <c r="A190" s="12">
        <v>227</v>
      </c>
      <c r="B190" t="s">
        <v>1087</v>
      </c>
      <c r="C190" t="s">
        <v>1088</v>
      </c>
      <c r="D190" s="3">
        <f t="shared" si="12"/>
        <v>227</v>
      </c>
      <c r="G190" s="8" t="s">
        <v>1598</v>
      </c>
      <c r="I190" t="s">
        <v>97</v>
      </c>
      <c r="J190" t="s">
        <v>97</v>
      </c>
      <c r="K190">
        <v>-1</v>
      </c>
      <c r="L190">
        <v>-1</v>
      </c>
      <c r="M190">
        <v>-1</v>
      </c>
      <c r="N190">
        <v>0</v>
      </c>
      <c r="O190" s="66" t="s">
        <v>515</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constants'!$B$4:$C$1002,2,FALSE),"")</f>
        <v>Thieves Guild</v>
      </c>
      <c r="U190" s="33" t="s">
        <v>1684</v>
      </c>
      <c r="V190" s="43" t="str">
        <f>IF(U190&lt;&gt;"",IF(U190&lt;&gt;"LIBSETS_DROP_MECHANIC_MONSTER_NAME",VLOOKUP(U190,'LibSets constants'!$I$4:$L$1002,3,FALSE),""),"")</f>
        <v>Delve bosses have a chance to drop a waist or feet.</v>
      </c>
      <c r="W190" s="43" t="str">
        <f>IF(U190&lt;&gt;"",IF(U190&lt;&gt;"LIBSETS_DROP_MECHANIC_MONSTER_NAME",VLOOKUP(U190,'LibSets constants'!$I$4:$L$1002,4,FALSE),""),"")</f>
        <v>Bosse in Gewölben haben die Chance, eine Taille oder Füße fallen zu lassen.</v>
      </c>
      <c r="X190" s="3" t="str">
        <f>IF(G190&lt;&gt;"LIBSETS_SETTYPE_BATTLEGROUND",IF(G190&lt;&gt;"LIBSETS_SETTYPE_SPECIAL",IF(Y190&lt;&gt;"",VLOOKUP(Y190,'ESO zone constants'!$D$3:$H$4953,5,FALSE),""),""),"")</f>
        <v/>
      </c>
      <c r="Y190" t="str">
        <f>IF(AND(O190&lt;&gt;"",NOT(ISERROR(O190))),"",IF(AND(L190&lt;&gt;"",L190&gt;0,NOT(ISERROR(L190))),VLOOKUP(L190,'ESO dumped WayshrineInfo'!$K$3:$N$9999,4,FALSE),""))</f>
        <v/>
      </c>
      <c r="Z190" s="44" t="s">
        <v>1685</v>
      </c>
      <c r="AA190" s="43" t="str">
        <f>IF(Z190&lt;&gt;"",IF(Z190&lt;&gt;"LIBSETS_DROP_MECHANIC_MONSTER_NAME",VLOOKUP(Z190,'LibSets constants'!$I$4:$L$1002,3,FALSE),""),"")</f>
        <v>Overland group bosses have a 100% chance to drop head, chest, legs, or weapon.</v>
      </c>
      <c r="AB190" s="43" t="str">
        <f>IF(Z190&lt;&gt;"",IF(Z190&lt;&gt;"LIBSETS_DROP_MECHANIC_MONSTER_NAME",VLOOKUP(Z190,'LibSets constants'!$I$4:$L$1002,4,FALSE),""),"")</f>
        <v>Überland Gruppenbosse haben eine Chance von 100%, Kopf, Brust, Beine oder Waffen fallen zu lassen.</v>
      </c>
      <c r="AC190" s="3" t="str">
        <f>IF(G190&lt;&gt;"LIBSETS_SETTYPE_BATTLEGROUND",IF(G190&lt;&gt;"LIBSETS_SETTYPE_SPECIAL",IF(AD190&lt;&gt;"",VLOOKUP(AD190,'ESO zone constants'!$D$3:$H$4953,5,FALSE),""),""),"")</f>
        <v/>
      </c>
      <c r="AD190" t="str">
        <f>IF(AND(O190&lt;&gt;"",NOT(ISERROR(O190))),"",IF(AND(M190&lt;&gt;"",M190&gt;0,NOT(ISERROR(M190))),VLOOKUP(M190,'ESO dumped WayshrineInfo'!$K$3:$N$9999,4,FALSE),""))</f>
        <v/>
      </c>
      <c r="AE190" s="44" t="s">
        <v>1686</v>
      </c>
      <c r="AF190" s="43" t="str">
        <f>IF(AE190&lt;&gt;"",IF(AE190&lt;&gt;"LIBSETS_DROP_MECHANIC_MONSTER_NAME",VLOOKUP(AE190,'LibSets constants'!$I$4:$L$1002,3,FALSE),""),"")</f>
        <v>Public dungeon bosses have a chance to drop a shoulder, hand, or weapon.</v>
      </c>
      <c r="AG190" s="43" t="str">
        <f>IF(AE190&lt;&gt;"",IF(AE190&lt;&gt;"LIBSETS_DROP_MECHANIC_MONSTER_NAME",VLOOKUP(AE190,'LibSets constants'!$I$4:$L$1002,4,FALSE),""),"")</f>
        <v>Öffentliche Dungeon-Bosse haben die Möglichkeit, eine Schulter, Handschuhe oder eine Waffe fallen zu lassen.</v>
      </c>
      <c r="AH190" s="3" t="str">
        <f>IF(G190&lt;&gt;"LIBSETS_SETTYPE_BATTLEGROUND",IF(G190&lt;&gt;"LIBSETS_SETTYPE_SPECIAL",IF(AI190&lt;&gt;"",VLOOKUP(AI190,'ESO zone constants'!$D$3:$H$4953,5,FALSE),""),""),"")</f>
        <v/>
      </c>
      <c r="AJ190" s="44" t="s">
        <v>1687</v>
      </c>
      <c r="AK190" s="43" t="str">
        <f>IF(AJ190&lt;&gt;"",IF(AJ190&lt;&gt;"LIBSETS_DROP_MECHANIC_MONSTER_NAME",VLOOKUP(AJ190,'LibSets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43" t="str">
        <f>IF(AJ190&lt;&gt;"",IF(AJ190&lt;&gt;"LIBSETS_DROP_MECHANIC_MONSTER_NAME",VLOOKUP(AJ190,'LibSets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constants'!$D$3:$H$4953,5,FALSE),""),""),"")</f>
        <v/>
      </c>
      <c r="AO190" s="44"/>
      <c r="AP190" s="43" t="str">
        <f>IF(AO190&lt;&gt;"",IF(AO190&lt;&gt;"LIBSETS_DROP_MECHANIC_MONSTER_NAME",VLOOKUP(AO190,'LibSets constants'!$I$4:$L$1002,3,FALSE),""),"")</f>
        <v/>
      </c>
      <c r="AQ190" s="43" t="str">
        <f>IF(AO190&lt;&gt;"",IF(AO190&lt;&gt;"LIBSETS_DROP_MECHANIC_MONSTER_NAME",VLOOKUP(AO190,'LibSets constants'!$I$4:$L$1002,4,FALSE),""),"")</f>
        <v/>
      </c>
      <c r="AR190" s="3" t="str">
        <f>IF(G190&lt;&gt;"LIBSETS_SETTYPE_BATTLEGROUND",IF(G190&lt;&gt;"LIBSETS_SETTYPE_SPECIAL",IF(AS190&lt;&gt;"",VLOOKUP(AS190,'ESO zone constants'!$D$3:$H$4953,5,FALSE),""),""),"")</f>
        <v/>
      </c>
      <c r="AT190" s="44"/>
      <c r="AU190" s="43" t="str">
        <f>IF(AT190&lt;&gt;"",IF(AT190&lt;&gt;"LIBSETS_DROP_MECHANIC_MONSTER_NAME",VLOOKUP(AT190,'LibSets constants'!$I$4:$L$1002,3,FALSE),""),"")</f>
        <v/>
      </c>
      <c r="AV190" s="43" t="str">
        <f>IF(AT190&lt;&gt;"",IF(AT190&lt;&gt;"LIBSETS_DROP_MECHANIC_MONSTER_NAME",VLOOKUP(AT190,'LibSets constants'!$I$4:$L$1002,4,FALSE),""),"")</f>
        <v/>
      </c>
      <c r="AW190" s="21" t="str">
        <f t="shared" si="13"/>
        <v>[227] = {wayshrines={-1,-1,-1,}, dlcId=DLC_THIEVES_GUILD</v>
      </c>
      <c r="AX190" s="21" t="str">
        <f t="shared" si="14"/>
        <v>, zoneIds={816}, veteran=false</v>
      </c>
      <c r="AY190" s="21" t="str">
        <f t="shared" si="15"/>
        <v>, setType=LIBSETS_SETTYPE_OVERLAND</v>
      </c>
      <c r="AZ190" s="21" t="str">
        <f t="shared" si="16"/>
        <v>, dropMechanic={LIBSETS_DROP_MECHANIC_OVERLAND_BOSS_DELVE,LIBSETS_DROP_MECHANIC_OVERLAND_WORLDBOSS,LIBSETS_DROP_MECHANIC_OVERLAND_BOSS_PUBLIC_DUNGEON,LIBSETS_DROP_MECHANIC_OVERLAND_CHEST}},</v>
      </c>
      <c r="BA190" s="21" t="str">
        <f t="shared" si="17"/>
        <v xml:space="preserve"> --Bahraha's Curse / Bahrahas Fluch   [Hew's Bane]</v>
      </c>
    </row>
    <row r="191" spans="1:53" x14ac:dyDescent="0.25">
      <c r="A191" s="12">
        <v>228</v>
      </c>
      <c r="B191" t="s">
        <v>1089</v>
      </c>
      <c r="C191" t="s">
        <v>1090</v>
      </c>
      <c r="D191" s="3">
        <f t="shared" si="12"/>
        <v>228</v>
      </c>
      <c r="G191" s="8" t="s">
        <v>1598</v>
      </c>
      <c r="I191" t="s">
        <v>97</v>
      </c>
      <c r="J191" t="s">
        <v>97</v>
      </c>
      <c r="K191">
        <v>-1</v>
      </c>
      <c r="L191">
        <v>-1</v>
      </c>
      <c r="M191">
        <v>-1</v>
      </c>
      <c r="N191">
        <v>0</v>
      </c>
      <c r="O191" s="66" t="s">
        <v>515</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constants'!$B$4:$C$1002,2,FALSE),"")</f>
        <v>Thieves Guild</v>
      </c>
      <c r="U191" s="33" t="s">
        <v>1684</v>
      </c>
      <c r="V191" s="43" t="str">
        <f>IF(U191&lt;&gt;"",IF(U191&lt;&gt;"LIBSETS_DROP_MECHANIC_MONSTER_NAME",VLOOKUP(U191,'LibSets constants'!$I$4:$L$1002,3,FALSE),""),"")</f>
        <v>Delve bosses have a chance to drop a waist or feet.</v>
      </c>
      <c r="W191" s="43" t="str">
        <f>IF(U191&lt;&gt;"",IF(U191&lt;&gt;"LIBSETS_DROP_MECHANIC_MONSTER_NAME",VLOOKUP(U191,'LibSets constants'!$I$4:$L$1002,4,FALSE),""),"")</f>
        <v>Bosse in Gewölben haben die Chance, eine Taille oder Füße fallen zu lassen.</v>
      </c>
      <c r="X191" s="3" t="str">
        <f>IF(G191&lt;&gt;"LIBSETS_SETTYPE_BATTLEGROUND",IF(G191&lt;&gt;"LIBSETS_SETTYPE_SPECIAL",IF(Y191&lt;&gt;"",VLOOKUP(Y191,'ESO zone constants'!$D$3:$H$4953,5,FALSE),""),""),"")</f>
        <v/>
      </c>
      <c r="Y191" t="str">
        <f>IF(AND(O191&lt;&gt;"",NOT(ISERROR(O191))),"",IF(AND(L191&lt;&gt;"",L191&gt;0,NOT(ISERROR(L191))),VLOOKUP(L191,'ESO dumped WayshrineInfo'!$K$3:$N$9999,4,FALSE),""))</f>
        <v/>
      </c>
      <c r="Z191" s="44" t="s">
        <v>1685</v>
      </c>
      <c r="AA191" s="43" t="str">
        <f>IF(Z191&lt;&gt;"",IF(Z191&lt;&gt;"LIBSETS_DROP_MECHANIC_MONSTER_NAME",VLOOKUP(Z191,'LibSets constants'!$I$4:$L$1002,3,FALSE),""),"")</f>
        <v>Overland group bosses have a 100% chance to drop head, chest, legs, or weapon.</v>
      </c>
      <c r="AB191" s="43" t="str">
        <f>IF(Z191&lt;&gt;"",IF(Z191&lt;&gt;"LIBSETS_DROP_MECHANIC_MONSTER_NAME",VLOOKUP(Z191,'LibSets constants'!$I$4:$L$1002,4,FALSE),""),"")</f>
        <v>Überland Gruppenbosse haben eine Chance von 100%, Kopf, Brust, Beine oder Waffen fallen zu lassen.</v>
      </c>
      <c r="AC191" s="3" t="str">
        <f>IF(G191&lt;&gt;"LIBSETS_SETTYPE_BATTLEGROUND",IF(G191&lt;&gt;"LIBSETS_SETTYPE_SPECIAL",IF(AD191&lt;&gt;"",VLOOKUP(AD191,'ESO zone constants'!$D$3:$H$4953,5,FALSE),""),""),"")</f>
        <v/>
      </c>
      <c r="AD191" t="str">
        <f>IF(AND(O191&lt;&gt;"",NOT(ISERROR(O191))),"",IF(AND(M191&lt;&gt;"",M191&gt;0,NOT(ISERROR(M191))),VLOOKUP(M191,'ESO dumped WayshrineInfo'!$K$3:$N$9999,4,FALSE),""))</f>
        <v/>
      </c>
      <c r="AE191" s="44" t="s">
        <v>1686</v>
      </c>
      <c r="AF191" s="43" t="str">
        <f>IF(AE191&lt;&gt;"",IF(AE191&lt;&gt;"LIBSETS_DROP_MECHANIC_MONSTER_NAME",VLOOKUP(AE191,'LibSets constants'!$I$4:$L$1002,3,FALSE),""),"")</f>
        <v>Public dungeon bosses have a chance to drop a shoulder, hand, or weapon.</v>
      </c>
      <c r="AG191" s="43" t="str">
        <f>IF(AE191&lt;&gt;"",IF(AE191&lt;&gt;"LIBSETS_DROP_MECHANIC_MONSTER_NAME",VLOOKUP(AE191,'LibSets constants'!$I$4:$L$1002,4,FALSE),""),"")</f>
        <v>Öffentliche Dungeon-Bosse haben die Möglichkeit, eine Schulter, Handschuhe oder eine Waffe fallen zu lassen.</v>
      </c>
      <c r="AH191" s="3" t="str">
        <f>IF(G191&lt;&gt;"LIBSETS_SETTYPE_BATTLEGROUND",IF(G191&lt;&gt;"LIBSETS_SETTYPE_SPECIAL",IF(AI191&lt;&gt;"",VLOOKUP(AI191,'ESO zone constants'!$D$3:$H$4953,5,FALSE),""),""),"")</f>
        <v/>
      </c>
      <c r="AJ191" s="44" t="s">
        <v>1687</v>
      </c>
      <c r="AK191" s="43" t="str">
        <f>IF(AJ191&lt;&gt;"",IF(AJ191&lt;&gt;"LIBSETS_DROP_MECHANIC_MONSTER_NAME",VLOOKUP(AJ191,'LibSets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43" t="str">
        <f>IF(AJ191&lt;&gt;"",IF(AJ191&lt;&gt;"LIBSETS_DROP_MECHANIC_MONSTER_NAME",VLOOKUP(AJ191,'LibSets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constants'!$D$3:$H$4953,5,FALSE),""),""),"")</f>
        <v/>
      </c>
      <c r="AO191" s="44"/>
      <c r="AP191" s="43" t="str">
        <f>IF(AO191&lt;&gt;"",IF(AO191&lt;&gt;"LIBSETS_DROP_MECHANIC_MONSTER_NAME",VLOOKUP(AO191,'LibSets constants'!$I$4:$L$1002,3,FALSE),""),"")</f>
        <v/>
      </c>
      <c r="AQ191" s="43" t="str">
        <f>IF(AO191&lt;&gt;"",IF(AO191&lt;&gt;"LIBSETS_DROP_MECHANIC_MONSTER_NAME",VLOOKUP(AO191,'LibSets constants'!$I$4:$L$1002,4,FALSE),""),"")</f>
        <v/>
      </c>
      <c r="AR191" s="3" t="str">
        <f>IF(G191&lt;&gt;"LIBSETS_SETTYPE_BATTLEGROUND",IF(G191&lt;&gt;"LIBSETS_SETTYPE_SPECIAL",IF(AS191&lt;&gt;"",VLOOKUP(AS191,'ESO zone constants'!$D$3:$H$4953,5,FALSE),""),""),"")</f>
        <v/>
      </c>
      <c r="AT191" s="44"/>
      <c r="AU191" s="43" t="str">
        <f>IF(AT191&lt;&gt;"",IF(AT191&lt;&gt;"LIBSETS_DROP_MECHANIC_MONSTER_NAME",VLOOKUP(AT191,'LibSets constants'!$I$4:$L$1002,3,FALSE),""),"")</f>
        <v/>
      </c>
      <c r="AV191" s="43" t="str">
        <f>IF(AT191&lt;&gt;"",IF(AT191&lt;&gt;"LIBSETS_DROP_MECHANIC_MONSTER_NAME",VLOOKUP(AT191,'LibSets constants'!$I$4:$L$1002,4,FALSE),""),"")</f>
        <v/>
      </c>
      <c r="AW191" s="21" t="str">
        <f t="shared" si="13"/>
        <v>[228] = {wayshrines={-1,-1,-1,}, dlcId=DLC_THIEVES_GUILD</v>
      </c>
      <c r="AX191" s="21" t="str">
        <f t="shared" si="14"/>
        <v>, zoneIds={816}, veteran=false</v>
      </c>
      <c r="AY191" s="21" t="str">
        <f t="shared" si="15"/>
        <v>, setType=LIBSETS_SETTYPE_OVERLAND</v>
      </c>
      <c r="AZ191" s="21" t="str">
        <f t="shared" si="16"/>
        <v>, dropMechanic={LIBSETS_DROP_MECHANIC_OVERLAND_BOSS_DELVE,LIBSETS_DROP_MECHANIC_OVERLAND_WORLDBOSS,LIBSETS_DROP_MECHANIC_OVERLAND_BOSS_PUBLIC_DUNGEON,LIBSETS_DROP_MECHANIC_OVERLAND_CHEST}},</v>
      </c>
      <c r="BA191" s="21" t="str">
        <f t="shared" si="17"/>
        <v xml:space="preserve"> --Syvarra's Scales / Syvarras Schuppen   [Hew's Bane]</v>
      </c>
    </row>
    <row r="192" spans="1:53" x14ac:dyDescent="0.25">
      <c r="A192" s="12">
        <v>229</v>
      </c>
      <c r="B192" t="s">
        <v>1091</v>
      </c>
      <c r="C192" t="s">
        <v>1092</v>
      </c>
      <c r="D192" s="3">
        <f t="shared" si="12"/>
        <v>229</v>
      </c>
      <c r="G192" s="8" t="s">
        <v>1599</v>
      </c>
      <c r="I192" t="s">
        <v>97</v>
      </c>
      <c r="J192" t="s">
        <v>97</v>
      </c>
      <c r="K192">
        <v>258</v>
      </c>
      <c r="L192">
        <v>258</v>
      </c>
      <c r="M192">
        <v>258</v>
      </c>
      <c r="N192">
        <v>0</v>
      </c>
      <c r="O192" s="66" t="s">
        <v>483</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constants'!$B$4:$C$1002,2,FALSE),"")</f>
        <v>Thieves Guild</v>
      </c>
      <c r="U192" s="33" t="s">
        <v>1668</v>
      </c>
      <c r="V192" s="39"/>
      <c r="W192" s="39"/>
      <c r="X192" s="3" t="str">
        <f>IF(G192&lt;&gt;"LIBSETS_SETTYPE_BATTLEGROUND",IF(G192&lt;&gt;"LIBSETS_SETTYPE_SPECIAL",IF(Y192&lt;&gt;"",VLOOKUP(Y192,'ESO zone constants'!$D$3:$H$4953,5,FALSE),""),""),"")</f>
        <v/>
      </c>
      <c r="Y192" t="str">
        <f>IF(AND(O192&lt;&gt;"",NOT(ISERROR(O192))),"",IF(AND(L192&lt;&gt;"",L192&gt;0,NOT(ISERROR(L192))),VLOOKUP(L192,'ESO dumped WayshrineInfo'!$K$3:$N$9999,4,FALSE),""))</f>
        <v/>
      </c>
      <c r="Z192" s="39"/>
      <c r="AA192" s="39"/>
      <c r="AB192" s="39"/>
      <c r="AC192" s="3" t="str">
        <f>IF(G192&lt;&gt;"LIBSETS_SETTYPE_BATTLEGROUND",IF(G192&lt;&gt;"LIBSETS_SETTYPE_SPECIAL",IF(AD192&lt;&gt;"",VLOOKUP(AD192,'ESO zone constants'!$D$3:$H$4953,5,FALSE),""),""),"")</f>
        <v/>
      </c>
      <c r="AD192" t="str">
        <f>IF(AND(O192&lt;&gt;"",NOT(ISERROR(O192))),"",IF(AND(M192&lt;&gt;"",M192&gt;0,NOT(ISERROR(M192))),VLOOKUP(M192,'ESO dumped WayshrineInfo'!$K$3:$N$9999,4,FALSE),""))</f>
        <v/>
      </c>
      <c r="AE192" s="39"/>
      <c r="AF192" s="39"/>
      <c r="AG192" s="39"/>
      <c r="AH192" s="3" t="str">
        <f>IF(G192&lt;&gt;"LIBSETS_SETTYPE_BATTLEGROUND",IF(G192&lt;&gt;"LIBSETS_SETTYPE_SPECIAL",IF(AI192&lt;&gt;"",VLOOKUP(AI192,'ESO zone constants'!$D$3:$H$4953,5,FALSE),""),""),"")</f>
        <v/>
      </c>
      <c r="AJ192" s="39"/>
      <c r="AK192" s="39"/>
      <c r="AL192" s="39"/>
      <c r="AM192" s="3" t="str">
        <f>IF(G192&lt;&gt;"LIBSETS_SETTYPE_BATTLEGROUND",IF(G192&lt;&gt;"LIBSETS_SETTYPE_SPECIAL",IF(AN192&lt;&gt;"",VLOOKUP(AN192,'ESO zone constants'!$D$3:$H$4953,5,FALSE),""),""),"")</f>
        <v/>
      </c>
      <c r="AO192" s="39"/>
      <c r="AP192" s="39"/>
      <c r="AQ192" s="39"/>
      <c r="AR192" s="3" t="str">
        <f>IF(G192&lt;&gt;"LIBSETS_SETTYPE_BATTLEGROUND",IF(G192&lt;&gt;"LIBSETS_SETTYPE_SPECIAL",IF(AS192&lt;&gt;"",VLOOKUP(AS192,'ESO zone constants'!$D$3:$H$4953,5,FALSE),""),""),"")</f>
        <v/>
      </c>
      <c r="AT192" s="39"/>
      <c r="AU192" s="39"/>
      <c r="AV192" s="39"/>
      <c r="AW192" s="21" t="str">
        <f t="shared" si="13"/>
        <v>[229] = {wayshrines={258,258,258,}, dlcId=DLC_THIEVES_GUILD</v>
      </c>
      <c r="AX192" s="21" t="str">
        <f t="shared" si="14"/>
        <v>, zoneIds={725}, veteran=false</v>
      </c>
      <c r="AY192" s="21" t="str">
        <f t="shared" si="15"/>
        <v>, setType=LIBSETS_SETTYPE_TRIAL</v>
      </c>
      <c r="AZ192" s="21" t="str">
        <f t="shared" si="16"/>
        <v>, dropMechanic={LIBSETS_DROP_MECHANIC_MONSTER_NAME}, dropMechanicNames={}},</v>
      </c>
      <c r="BA192" s="21" t="str">
        <f t="shared" si="17"/>
        <v xml:space="preserve"> --Twilight Remedy / Zwielichtgenesung   [Maw of Lorkhaj]</v>
      </c>
    </row>
    <row r="193" spans="1:53" x14ac:dyDescent="0.25">
      <c r="A193" s="12">
        <v>230</v>
      </c>
      <c r="B193" t="s">
        <v>1093</v>
      </c>
      <c r="C193" t="s">
        <v>1094</v>
      </c>
      <c r="D193" s="3">
        <f t="shared" si="12"/>
        <v>230</v>
      </c>
      <c r="G193" s="8" t="s">
        <v>1599</v>
      </c>
      <c r="I193" t="s">
        <v>97</v>
      </c>
      <c r="J193" t="s">
        <v>97</v>
      </c>
      <c r="K193">
        <v>258</v>
      </c>
      <c r="L193">
        <v>258</v>
      </c>
      <c r="M193">
        <v>258</v>
      </c>
      <c r="N193">
        <v>0</v>
      </c>
      <c r="O193" s="66" t="s">
        <v>483</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constants'!$B$4:$C$1002,2,FALSE),"")</f>
        <v>Thieves Guild</v>
      </c>
      <c r="U193" s="33" t="s">
        <v>1668</v>
      </c>
      <c r="V193" s="39"/>
      <c r="W193" s="39"/>
      <c r="X193" s="3" t="str">
        <f>IF(G193&lt;&gt;"LIBSETS_SETTYPE_BATTLEGROUND",IF(G193&lt;&gt;"LIBSETS_SETTYPE_SPECIAL",IF(Y193&lt;&gt;"",VLOOKUP(Y193,'ESO zone constants'!$D$3:$H$4953,5,FALSE),""),""),"")</f>
        <v/>
      </c>
      <c r="Y193" t="str">
        <f>IF(AND(O193&lt;&gt;"",NOT(ISERROR(O193))),"",IF(AND(L193&lt;&gt;"",L193&gt;0,NOT(ISERROR(L193))),VLOOKUP(L193,'ESO dumped WayshrineInfo'!$K$3:$N$9999,4,FALSE),""))</f>
        <v/>
      </c>
      <c r="Z193" s="39"/>
      <c r="AA193" s="39"/>
      <c r="AB193" s="39"/>
      <c r="AC193" s="3" t="str">
        <f>IF(G193&lt;&gt;"LIBSETS_SETTYPE_BATTLEGROUND",IF(G193&lt;&gt;"LIBSETS_SETTYPE_SPECIAL",IF(AD193&lt;&gt;"",VLOOKUP(AD193,'ESO zone constants'!$D$3:$H$4953,5,FALSE),""),""),"")</f>
        <v/>
      </c>
      <c r="AD193" t="str">
        <f>IF(AND(O193&lt;&gt;"",NOT(ISERROR(O193))),"",IF(AND(M193&lt;&gt;"",M193&gt;0,NOT(ISERROR(M193))),VLOOKUP(M193,'ESO dumped WayshrineInfo'!$K$3:$N$9999,4,FALSE),""))</f>
        <v/>
      </c>
      <c r="AE193" s="39"/>
      <c r="AF193" s="39"/>
      <c r="AG193" s="39"/>
      <c r="AH193" s="3" t="str">
        <f>IF(G193&lt;&gt;"LIBSETS_SETTYPE_BATTLEGROUND",IF(G193&lt;&gt;"LIBSETS_SETTYPE_SPECIAL",IF(AI193&lt;&gt;"",VLOOKUP(AI193,'ESO zone constants'!$D$3:$H$4953,5,FALSE),""),""),"")</f>
        <v/>
      </c>
      <c r="AJ193" s="39"/>
      <c r="AK193" s="39"/>
      <c r="AL193" s="39"/>
      <c r="AM193" s="3" t="str">
        <f>IF(G193&lt;&gt;"LIBSETS_SETTYPE_BATTLEGROUND",IF(G193&lt;&gt;"LIBSETS_SETTYPE_SPECIAL",IF(AN193&lt;&gt;"",VLOOKUP(AN193,'ESO zone constants'!$D$3:$H$4953,5,FALSE),""),""),"")</f>
        <v/>
      </c>
      <c r="AO193" s="39"/>
      <c r="AP193" s="39"/>
      <c r="AQ193" s="39"/>
      <c r="AR193" s="3" t="str">
        <f>IF(G193&lt;&gt;"LIBSETS_SETTYPE_BATTLEGROUND",IF(G193&lt;&gt;"LIBSETS_SETTYPE_SPECIAL",IF(AS193&lt;&gt;"",VLOOKUP(AS193,'ESO zone constants'!$D$3:$H$4953,5,FALSE),""),""),"")</f>
        <v/>
      </c>
      <c r="AT193" s="39"/>
      <c r="AU193" s="39"/>
      <c r="AV193" s="39"/>
      <c r="AW193" s="21" t="str">
        <f t="shared" si="13"/>
        <v>[230] = {wayshrines={258,258,258,}, dlcId=DLC_THIEVES_GUILD</v>
      </c>
      <c r="AX193" s="21" t="str">
        <f t="shared" si="14"/>
        <v>, zoneIds={725}, veteran=false</v>
      </c>
      <c r="AY193" s="21" t="str">
        <f t="shared" si="15"/>
        <v>, setType=LIBSETS_SETTYPE_TRIAL</v>
      </c>
      <c r="AZ193" s="21" t="str">
        <f t="shared" si="16"/>
        <v>, dropMechanic={LIBSETS_DROP_MECHANIC_MONSTER_NAME}, dropMechanicNames={}},</v>
      </c>
      <c r="BA193" s="21" t="str">
        <f t="shared" si="17"/>
        <v xml:space="preserve"> --Moondancer / Mondtänzer   [Maw of Lorkhaj]</v>
      </c>
    </row>
    <row r="194" spans="1:53" x14ac:dyDescent="0.25">
      <c r="A194" s="12">
        <v>231</v>
      </c>
      <c r="B194" t="s">
        <v>1095</v>
      </c>
      <c r="C194" t="s">
        <v>1096</v>
      </c>
      <c r="D194" s="3">
        <f t="shared" si="12"/>
        <v>231</v>
      </c>
      <c r="G194" s="8" t="s">
        <v>1599</v>
      </c>
      <c r="I194" t="s">
        <v>97</v>
      </c>
      <c r="J194" t="s">
        <v>97</v>
      </c>
      <c r="K194">
        <v>258</v>
      </c>
      <c r="L194">
        <v>258</v>
      </c>
      <c r="M194">
        <v>258</v>
      </c>
      <c r="N194">
        <v>0</v>
      </c>
      <c r="O194" s="66" t="s">
        <v>483</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constants'!$B$4:$C$1002,2,FALSE),"")</f>
        <v>Thieves Guild</v>
      </c>
      <c r="U194" s="33" t="s">
        <v>1668</v>
      </c>
      <c r="V194" s="39"/>
      <c r="W194" s="39"/>
      <c r="X194" s="3" t="str">
        <f>IF(G194&lt;&gt;"LIBSETS_SETTYPE_BATTLEGROUND",IF(G194&lt;&gt;"LIBSETS_SETTYPE_SPECIAL",IF(Y194&lt;&gt;"",VLOOKUP(Y194,'ESO zone constants'!$D$3:$H$4953,5,FALSE),""),""),"")</f>
        <v/>
      </c>
      <c r="Y194" t="str">
        <f>IF(AND(O194&lt;&gt;"",NOT(ISERROR(O194))),"",IF(AND(L194&lt;&gt;"",L194&gt;0,NOT(ISERROR(L194))),VLOOKUP(L194,'ESO dumped WayshrineInfo'!$K$3:$N$9999,4,FALSE),""))</f>
        <v/>
      </c>
      <c r="Z194" s="39"/>
      <c r="AA194" s="39"/>
      <c r="AB194" s="39"/>
      <c r="AC194" s="3" t="str">
        <f>IF(G194&lt;&gt;"LIBSETS_SETTYPE_BATTLEGROUND",IF(G194&lt;&gt;"LIBSETS_SETTYPE_SPECIAL",IF(AD194&lt;&gt;"",VLOOKUP(AD194,'ESO zone constants'!$D$3:$H$4953,5,FALSE),""),""),"")</f>
        <v/>
      </c>
      <c r="AD194" t="str">
        <f>IF(AND(O194&lt;&gt;"",NOT(ISERROR(O194))),"",IF(AND(M194&lt;&gt;"",M194&gt;0,NOT(ISERROR(M194))),VLOOKUP(M194,'ESO dumped WayshrineInfo'!$K$3:$N$9999,4,FALSE),""))</f>
        <v/>
      </c>
      <c r="AE194" s="39"/>
      <c r="AF194" s="39"/>
      <c r="AG194" s="39"/>
      <c r="AH194" s="3" t="str">
        <f>IF(G194&lt;&gt;"LIBSETS_SETTYPE_BATTLEGROUND",IF(G194&lt;&gt;"LIBSETS_SETTYPE_SPECIAL",IF(AI194&lt;&gt;"",VLOOKUP(AI194,'ESO zone constants'!$D$3:$H$4953,5,FALSE),""),""),"")</f>
        <v/>
      </c>
      <c r="AJ194" s="39"/>
      <c r="AK194" s="39"/>
      <c r="AL194" s="39"/>
      <c r="AM194" s="3" t="str">
        <f>IF(G194&lt;&gt;"LIBSETS_SETTYPE_BATTLEGROUND",IF(G194&lt;&gt;"LIBSETS_SETTYPE_SPECIAL",IF(AN194&lt;&gt;"",VLOOKUP(AN194,'ESO zone constants'!$D$3:$H$4953,5,FALSE),""),""),"")</f>
        <v/>
      </c>
      <c r="AO194" s="39"/>
      <c r="AP194" s="39"/>
      <c r="AQ194" s="39"/>
      <c r="AR194" s="3" t="str">
        <f>IF(G194&lt;&gt;"LIBSETS_SETTYPE_BATTLEGROUND",IF(G194&lt;&gt;"LIBSETS_SETTYPE_SPECIAL",IF(AS194&lt;&gt;"",VLOOKUP(AS194,'ESO zone constants'!$D$3:$H$4953,5,FALSE),""),""),"")</f>
        <v/>
      </c>
      <c r="AT194" s="39"/>
      <c r="AU194" s="39"/>
      <c r="AV194" s="39"/>
      <c r="AW194" s="21" t="str">
        <f t="shared" si="13"/>
        <v>[231] = {wayshrines={258,258,258,}, dlcId=DLC_THIEVES_GUILD</v>
      </c>
      <c r="AX194" s="21" t="str">
        <f t="shared" si="14"/>
        <v>, zoneIds={725}, veteran=false</v>
      </c>
      <c r="AY194" s="21" t="str">
        <f t="shared" si="15"/>
        <v>, setType=LIBSETS_SETTYPE_TRIAL</v>
      </c>
      <c r="AZ194" s="21" t="str">
        <f t="shared" si="16"/>
        <v>, dropMechanic={LIBSETS_DROP_MECHANIC_MONSTER_NAME}, dropMechanicNames={}},</v>
      </c>
      <c r="BA194" s="21" t="str">
        <f t="shared" si="17"/>
        <v xml:space="preserve"> --Lunar Bastion / Mondbastion   [Maw of Lorkhaj]</v>
      </c>
    </row>
    <row r="195" spans="1:53" x14ac:dyDescent="0.25">
      <c r="A195" s="12">
        <v>232</v>
      </c>
      <c r="B195" t="s">
        <v>1097</v>
      </c>
      <c r="C195" t="s">
        <v>1098</v>
      </c>
      <c r="D195" s="3">
        <f t="shared" ref="D195:D258" si="18">A195</f>
        <v>232</v>
      </c>
      <c r="G195" s="8" t="s">
        <v>1599</v>
      </c>
      <c r="I195" t="s">
        <v>97</v>
      </c>
      <c r="J195" t="s">
        <v>97</v>
      </c>
      <c r="K195">
        <v>258</v>
      </c>
      <c r="L195">
        <v>258</v>
      </c>
      <c r="M195">
        <v>258</v>
      </c>
      <c r="N195">
        <v>0</v>
      </c>
      <c r="O195" s="66" t="s">
        <v>483</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constants'!$B$4:$C$1002,2,FALSE),"")</f>
        <v>Thieves Guild</v>
      </c>
      <c r="U195" s="33" t="s">
        <v>1668</v>
      </c>
      <c r="V195" s="39"/>
      <c r="W195" s="39"/>
      <c r="X195" s="3" t="str">
        <f>IF(G195&lt;&gt;"LIBSETS_SETTYPE_BATTLEGROUND",IF(G195&lt;&gt;"LIBSETS_SETTYPE_SPECIAL",IF(Y195&lt;&gt;"",VLOOKUP(Y195,'ESO zone constants'!$D$3:$H$4953,5,FALSE),""),""),"")</f>
        <v/>
      </c>
      <c r="Y195" t="str">
        <f>IF(AND(O195&lt;&gt;"",NOT(ISERROR(O195))),"",IF(AND(L195&lt;&gt;"",L195&gt;0,NOT(ISERROR(L195))),VLOOKUP(L195,'ESO dumped WayshrineInfo'!$K$3:$N$9999,4,FALSE),""))</f>
        <v/>
      </c>
      <c r="Z195" s="39"/>
      <c r="AA195" s="39"/>
      <c r="AB195" s="39"/>
      <c r="AC195" s="3" t="str">
        <f>IF(G195&lt;&gt;"LIBSETS_SETTYPE_BATTLEGROUND",IF(G195&lt;&gt;"LIBSETS_SETTYPE_SPECIAL",IF(AD195&lt;&gt;"",VLOOKUP(AD195,'ESO zone constants'!$D$3:$H$4953,5,FALSE),""),""),"")</f>
        <v/>
      </c>
      <c r="AD195" t="str">
        <f>IF(AND(O195&lt;&gt;"",NOT(ISERROR(O195))),"",IF(AND(M195&lt;&gt;"",M195&gt;0,NOT(ISERROR(M195))),VLOOKUP(M195,'ESO dumped WayshrineInfo'!$K$3:$N$9999,4,FALSE),""))</f>
        <v/>
      </c>
      <c r="AE195" s="39"/>
      <c r="AF195" s="39"/>
      <c r="AG195" s="39"/>
      <c r="AH195" s="3" t="str">
        <f>IF(G195&lt;&gt;"LIBSETS_SETTYPE_BATTLEGROUND",IF(G195&lt;&gt;"LIBSETS_SETTYPE_SPECIAL",IF(AI195&lt;&gt;"",VLOOKUP(AI195,'ESO zone constants'!$D$3:$H$4953,5,FALSE),""),""),"")</f>
        <v/>
      </c>
      <c r="AJ195" s="39"/>
      <c r="AK195" s="39"/>
      <c r="AL195" s="39"/>
      <c r="AM195" s="3" t="str">
        <f>IF(G195&lt;&gt;"LIBSETS_SETTYPE_BATTLEGROUND",IF(G195&lt;&gt;"LIBSETS_SETTYPE_SPECIAL",IF(AN195&lt;&gt;"",VLOOKUP(AN195,'ESO zone constants'!$D$3:$H$4953,5,FALSE),""),""),"")</f>
        <v/>
      </c>
      <c r="AO195" s="39"/>
      <c r="AP195" s="39"/>
      <c r="AQ195" s="39"/>
      <c r="AR195" s="3" t="str">
        <f>IF(G195&lt;&gt;"LIBSETS_SETTYPE_BATTLEGROUND",IF(G195&lt;&gt;"LIBSETS_SETTYPE_SPECIAL",IF(AS195&lt;&gt;"",VLOOKUP(AS195,'ESO zone constants'!$D$3:$H$4953,5,FALSE),""),""),"")</f>
        <v/>
      </c>
      <c r="AT195" s="39"/>
      <c r="AU195" s="39"/>
      <c r="AV195" s="39"/>
      <c r="AW195" s="21" t="str">
        <f t="shared" si="13"/>
        <v>[232] = {wayshrines={258,258,258,}, dlcId=DLC_THIEVES_GUILD</v>
      </c>
      <c r="AX195" s="21" t="str">
        <f t="shared" si="14"/>
        <v>, zoneIds={725}, veteran=false</v>
      </c>
      <c r="AY195" s="21" t="str">
        <f t="shared" si="15"/>
        <v>, setType=LIBSETS_SETTYPE_TRIAL</v>
      </c>
      <c r="AZ195" s="21" t="str">
        <f t="shared" si="16"/>
        <v>, dropMechanic={LIBSETS_DROP_MECHANIC_MONSTER_NAME}, dropMechanicNames={}},</v>
      </c>
      <c r="BA195" s="21" t="str">
        <f t="shared" si="17"/>
        <v xml:space="preserve"> --Roar of Alkosh / Brüllen von Alkosh   [Maw of Lorkhaj]</v>
      </c>
    </row>
    <row r="196" spans="1:53" x14ac:dyDescent="0.25">
      <c r="A196" s="12">
        <v>234</v>
      </c>
      <c r="B196" t="s">
        <v>1099</v>
      </c>
      <c r="C196" t="s">
        <v>1100</v>
      </c>
      <c r="D196" s="3">
        <f t="shared" si="18"/>
        <v>234</v>
      </c>
      <c r="F196" t="s">
        <v>1544</v>
      </c>
      <c r="G196" s="8" t="s">
        <v>1593</v>
      </c>
      <c r="I196" t="s">
        <v>97</v>
      </c>
      <c r="J196" t="s">
        <v>97</v>
      </c>
      <c r="K196">
        <v>-1</v>
      </c>
      <c r="L196">
        <v>-1</v>
      </c>
      <c r="M196">
        <v>-1</v>
      </c>
      <c r="N196">
        <v>0</v>
      </c>
      <c r="O196" s="66" t="s">
        <v>131</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constants'!$B$4:$C$1002,2,FALSE),"")</f>
        <v>Included in base game</v>
      </c>
      <c r="U196" s="33" t="s">
        <v>1665</v>
      </c>
      <c r="V196" s="43" t="str">
        <f>IF(U196&lt;&gt;"",IF(U196&lt;&gt;"LIBSETS_DROP_MECHANIC_MONSTER_NAME",VLOOKUP(U196,'LibSets constants'!$I$4:$L$1002,3,FALSE),""),"")</f>
        <v>Rewards for the worthy (Cyrodiil/Battleground mail)</v>
      </c>
      <c r="W196" s="3" t="str">
        <f>IF(U196&lt;&gt;"",IF(U196&lt;&gt;"LIBSETS_DROP_MECHANIC_MONSTER_NAME",VLOOKUP(U196,'LibSets constants'!$I$4:$L$1002,4,FALSE),""),"")</f>
        <v>Gerechter Lohn (Cyrodiil/Schlachtfeld Mail)</v>
      </c>
      <c r="X196" s="3" t="str">
        <f>IF(G196&lt;&gt;"LIBSETS_SETTYPE_BATTLEGROUND",IF(G196&lt;&gt;"LIBSETS_SETTYPE_SPECIAL",IF(Y196&lt;&gt;"",VLOOKUP(Y196,'ESO zone constants'!$D$3:$H$4953,5,FALSE),""),""),"")</f>
        <v/>
      </c>
      <c r="Y196" t="str">
        <f>IF(AND(O196&lt;&gt;"",NOT(ISERROR(O196))),"",IF(AND(L196&lt;&gt;"",L196&gt;0,NOT(ISERROR(L196))),VLOOKUP(L196,'ESO dumped WayshrineInfo'!$K$3:$N$9999,4,FALSE),""))</f>
        <v/>
      </c>
      <c r="Z196" s="44" t="s">
        <v>1656</v>
      </c>
      <c r="AA196" s="43" t="str">
        <f>IF(Z196&lt;&gt;"",IF(Z196&lt;&gt;"LIBSETS_DROP_MECHANIC_MONSTER_NAME",VLOOKUP(Z196,'LibSets constants'!$I$4:$L$1002,3,FALSE),""),"")</f>
        <v>City Bruma (quartermaster)</v>
      </c>
      <c r="AB196" s="43" t="str">
        <f>IF(Z196&lt;&gt;"",IF(Z196&lt;&gt;"LIBSETS_DROP_MECHANIC_MONSTER_NAME",VLOOKUP(Z196,'LibSets constants'!$I$4:$L$1002,4,FALSE),""),"")</f>
        <v>Stadt Bruma (Quartiermeister)</v>
      </c>
      <c r="AC196" s="3" t="str">
        <f>IF(G196&lt;&gt;"LIBSETS_SETTYPE_BATTLEGROUND",IF(G196&lt;&gt;"LIBSETS_SETTYPE_SPECIAL",IF(AD196&lt;&gt;"",VLOOKUP(AD196,'ESO zone constants'!$D$3:$H$4953,5,FALSE),""),""),"")</f>
        <v/>
      </c>
      <c r="AD196" t="str">
        <f>IF(AND(O196&lt;&gt;"",NOT(ISERROR(O196))),"",IF(AND(M196&lt;&gt;"",M196&gt;0,NOT(ISERROR(M196))),VLOOKUP(M196,'ESO dumped WayshrineInfo'!$K$3:$N$9999,4,FALSE),""))</f>
        <v/>
      </c>
      <c r="AE196" s="44"/>
      <c r="AF196" s="43" t="str">
        <f>IF(AE196&lt;&gt;"",IF(AE196&lt;&gt;"LIBSETS_DROP_MECHANIC_MONSTER_NAME",VLOOKUP(AE196,'LibSets constants'!$I$4:$L$1002,3,FALSE),""),"")</f>
        <v/>
      </c>
      <c r="AG196" s="43" t="str">
        <f>IF(AE196&lt;&gt;"",IF(AE196&lt;&gt;"LIBSETS_DROP_MECHANIC_MONSTER_NAME",VLOOKUP(AE196,'LibSets constants'!$I$4:$L$1002,4,FALSE),""),"")</f>
        <v/>
      </c>
      <c r="AH196" s="3" t="str">
        <f>IF(G196&lt;&gt;"LIBSETS_SETTYPE_BATTLEGROUND",IF(G196&lt;&gt;"LIBSETS_SETTYPE_SPECIAL",IF(AI196&lt;&gt;"",VLOOKUP(AI196,'ESO zone constants'!$D$3:$H$4953,5,FALSE),""),""),"")</f>
        <v/>
      </c>
      <c r="AJ196" s="44"/>
      <c r="AK196" s="43" t="str">
        <f>IF(AJ196&lt;&gt;"",IF(AJ196&lt;&gt;"LIBSETS_DROP_MECHANIC_MONSTER_NAME",VLOOKUP(AJ196,'LibSets constants'!$I$4:$L$1002,3,FALSE),""),"")</f>
        <v/>
      </c>
      <c r="AL196" s="43" t="str">
        <f>IF(AJ196&lt;&gt;"",IF(AJ196&lt;&gt;"LIBSETS_DROP_MECHANIC_MONSTER_NAME",VLOOKUP(AJ196,'LibSets constants'!$I$4:$L$1002,4,FALSE),""),"")</f>
        <v/>
      </c>
      <c r="AM196" s="3" t="str">
        <f>IF(G196&lt;&gt;"LIBSETS_SETTYPE_BATTLEGROUND",IF(G196&lt;&gt;"LIBSETS_SETTYPE_SPECIAL",IF(AN196&lt;&gt;"",VLOOKUP(AN196,'ESO zone constants'!$D$3:$H$4953,5,FALSE),""),""),"")</f>
        <v/>
      </c>
      <c r="AO196" s="44"/>
      <c r="AP196" s="43" t="str">
        <f>IF(AO196&lt;&gt;"",IF(AO196&lt;&gt;"LIBSETS_DROP_MECHANIC_MONSTER_NAME",VLOOKUP(AO196,'LibSets constants'!$I$4:$L$1002,3,FALSE),""),"")</f>
        <v/>
      </c>
      <c r="AQ196" s="43" t="str">
        <f>IF(AO196&lt;&gt;"",IF(AO196&lt;&gt;"LIBSETS_DROP_MECHANIC_MONSTER_NAME",VLOOKUP(AO196,'LibSets constants'!$I$4:$L$1002,4,FALSE),""),"")</f>
        <v/>
      </c>
      <c r="AR196" s="3" t="str">
        <f>IF(G196&lt;&gt;"LIBSETS_SETTYPE_BATTLEGROUND",IF(G196&lt;&gt;"LIBSETS_SETTYPE_SPECIAL",IF(AS196&lt;&gt;"",VLOOKUP(AS196,'ESO zone constants'!$D$3:$H$4953,5,FALSE),""),""),"")</f>
        <v/>
      </c>
      <c r="AT196" s="44"/>
      <c r="AU196" s="43" t="str">
        <f>IF(AT196&lt;&gt;"",IF(AT196&lt;&gt;"LIBSETS_DROP_MECHANIC_MONSTER_NAME",VLOOKUP(AT196,'LibSets constants'!$I$4:$L$1002,3,FALSE),""),"")</f>
        <v/>
      </c>
      <c r="AV196" s="43" t="str">
        <f>IF(AT196&lt;&gt;"",IF(AT196&lt;&gt;"LIBSETS_DROP_MECHANIC_MONSTER_NAME",VLOOKUP(AT196,'LibSets constants'!$I$4:$L$1002,4,FALSE),""),"")</f>
        <v/>
      </c>
      <c r="AW196" s="21" t="str">
        <f t="shared" ref="AW196:AW259" si="19">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X196" s="21" t="str">
        <f t="shared" ref="AX196:AX259" si="20">IF(F196&lt;&gt;"Not in the game (anymore)",IF(A196&lt;&gt;"",IF(P196&lt;&gt;"",CONCATENATE(", zoneIds={",P196),"")&amp;IF(X196&lt;&gt;"",CONCATENATE(",",X196),"")&amp;IF(AC196&lt;&gt;"",CONCATENATE(",",AC196),"")&amp;IF(AH196&lt;&gt;"",CONCATENATE(",",AH196),"")&amp;IF(AM196&lt;&gt;"",CONCATENATE(",",AM196),"")&amp;IF(AR196&lt;&gt;"",CONCATENATE(",",AR196),"")&amp;IF(P196&lt;&gt;"",CONCATENATE("}",""),"")&amp;IF(OR(I196="true",I196="false",I196&lt;&gt;""), CONCATENATE(", veteran=", I196), ""),""),"")</f>
        <v>, zoneIds={181}, veteran=false</v>
      </c>
      <c r="AY196" s="21" t="str">
        <f t="shared" ref="AY196:AY259" si="21">IF(F196&lt;&gt;"Not in the game (anymore)",IF(A196&lt;&gt;"",", setType="&amp;G196,"")&amp;IF(J196="true",", multiTrialSet=true",""),"")</f>
        <v>, setType=LIBSETS_SETTYPE_CYRODIIL</v>
      </c>
      <c r="AZ196" s="21" t="str">
        <f t="shared" ref="AZ196:AZ259" si="22">IF(F196&lt;&gt;"Not in the game (anymore)",IF(U196&lt;&gt;"",", dropMechanic={"&amp;U196&amp;IF(Z196&lt;&gt;"",","&amp;Z196,"")&amp;IF(AE196&lt;&gt;"",","&amp;AE196,"")&amp;IF(AJ196&lt;&gt;"",","&amp;AJ196,"")&amp;IF(AO196&lt;&gt;"",","&amp;AO196,"")&amp;IF(AT196&lt;&gt;"",","&amp;AT196,"")&amp;"}"&amp;IF(U196="LIBSETS_DROP_MECHANIC_MONSTER_NAME",", dropMechanicNames={" &amp; IF(V196&lt;&gt;"","['en']='"&amp;V196&amp;"'","") &amp; IF(W196&lt;&gt;"",", ['de']='" &amp; W196&amp;"'","") &amp; "}",""),"")&amp;"},","")</f>
        <v>, dropMechanic={LIBSETS_DROP_MECHANIC_MAIL_PVP_REWARDS_FOR_THE_WORTHY,LIBSETS_DROP_MECHANIC_CITY_CYRODIIL_BRUMA}},</v>
      </c>
      <c r="BA196" s="21" t="str">
        <f t="shared" ref="BA196:BA259" si="23">IF(F196&lt;&gt;"Not in the game (anymore)",IF(C196&lt;&gt;"",CONCATENATE(" --",C196," / ",B196,"   [",IF(Q196&lt;&gt;"",Q196,""),IF(Y196&lt;&gt;"",", "&amp;Y196,""),IF(AD196&lt;&gt;"",", "&amp;AD196,""),IF(AI196&lt;&gt;"",", "&amp;AI196,""),IF(AN196&lt;&gt;"",", "&amp;AN196,""),IF(AS196&lt;&gt;"",", "&amp;AS196,""),"]")),"")</f>
        <v xml:space="preserve"> --Marksman's Crest / Wappen des Meisterschützen   [Cyrodiil]</v>
      </c>
    </row>
    <row r="197" spans="1:53" x14ac:dyDescent="0.25">
      <c r="A197" s="12">
        <v>235</v>
      </c>
      <c r="B197" t="s">
        <v>1101</v>
      </c>
      <c r="C197" t="s">
        <v>1102</v>
      </c>
      <c r="D197" s="3">
        <f t="shared" si="18"/>
        <v>235</v>
      </c>
      <c r="F197" t="s">
        <v>1544</v>
      </c>
      <c r="G197" s="8" t="s">
        <v>1593</v>
      </c>
      <c r="I197" t="s">
        <v>97</v>
      </c>
      <c r="J197" t="s">
        <v>97</v>
      </c>
      <c r="K197">
        <v>-1</v>
      </c>
      <c r="L197">
        <v>-1</v>
      </c>
      <c r="M197">
        <v>-1</v>
      </c>
      <c r="N197">
        <v>0</v>
      </c>
      <c r="O197" s="66" t="s">
        <v>131</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constants'!$B$4:$C$1002,2,FALSE),"")</f>
        <v>Included in base game</v>
      </c>
      <c r="U197" s="33" t="s">
        <v>1665</v>
      </c>
      <c r="V197" s="3" t="str">
        <f>IF(U197&lt;&gt;"",IF(U197&lt;&gt;"LIBSETS_DROP_MECHANIC_MONSTER_NAME",VLOOKUP(U197,'LibSets constants'!$I$4:$L$1002,3,FALSE),""),"")</f>
        <v>Rewards for the worthy (Cyrodiil/Battleground mail)</v>
      </c>
      <c r="W197" s="3" t="str">
        <f>IF(U197&lt;&gt;"",IF(U197&lt;&gt;"LIBSETS_DROP_MECHANIC_MONSTER_NAME",VLOOKUP(U197,'LibSets constants'!$I$4:$L$1002,4,FALSE),""),"")</f>
        <v>Gerechter Lohn (Cyrodiil/Schlachtfeld Mail)</v>
      </c>
      <c r="X197" s="3" t="str">
        <f>IF(G197&lt;&gt;"LIBSETS_SETTYPE_BATTLEGROUND",IF(G197&lt;&gt;"LIBSETS_SETTYPE_SPECIAL",IF(Y197&lt;&gt;"",VLOOKUP(Y197,'ESO zone constants'!$D$3:$H$4953,5,FALSE),""),""),"")</f>
        <v/>
      </c>
      <c r="Y197" t="str">
        <f>IF(AND(O197&lt;&gt;"",NOT(ISERROR(O197))),"",IF(AND(L197&lt;&gt;"",L197&gt;0,NOT(ISERROR(L197))),VLOOKUP(L197,'ESO dumped WayshrineInfo'!$K$3:$N$9999,4,FALSE),""))</f>
        <v/>
      </c>
      <c r="Z197" s="33" t="s">
        <v>1655</v>
      </c>
      <c r="AA197" s="3" t="str">
        <f>IF(Z197&lt;&gt;"",IF(Z197&lt;&gt;"LIBSETS_DROP_MECHANIC_MONSTER_NAME",VLOOKUP(Z197,'LibSets constants'!$I$4:$L$1002,3,FALSE),""),"")</f>
        <v>City Erntefurt (quartermaster)</v>
      </c>
      <c r="AB197" s="3" t="str">
        <f>IF(Z197&lt;&gt;"",IF(Z197&lt;&gt;"LIBSETS_DROP_MECHANIC_MONSTER_NAME",VLOOKUP(Z197,'LibSets constants'!$I$4:$L$1002,4,FALSE),""),"")</f>
        <v>Stadt Erntefurt (Quartiermeister)</v>
      </c>
      <c r="AC197" s="3" t="str">
        <f>IF(G197&lt;&gt;"LIBSETS_SETTYPE_BATTLEGROUND",IF(G197&lt;&gt;"LIBSETS_SETTYPE_SPECIAL",IF(AD197&lt;&gt;"",VLOOKUP(AD197,'ESO zone constants'!$D$3:$H$4953,5,FALSE),""),""),"")</f>
        <v/>
      </c>
      <c r="AD197" t="str">
        <f>IF(AND(O197&lt;&gt;"",NOT(ISERROR(O197))),"",IF(AND(M197&lt;&gt;"",M197&gt;0,NOT(ISERROR(M197))),VLOOKUP(M197,'ESO dumped WayshrineInfo'!$K$3:$N$9999,4,FALSE),""))</f>
        <v/>
      </c>
      <c r="AF197" s="3" t="str">
        <f>IF(AE197&lt;&gt;"",IF(AE197&lt;&gt;"LIBSETS_DROP_MECHANIC_MONSTER_NAME",VLOOKUP(AE197,'LibSets constants'!$I$4:$L$1002,3,FALSE),""),"")</f>
        <v/>
      </c>
      <c r="AG197" s="3" t="str">
        <f>IF(AE197&lt;&gt;"",IF(AE197&lt;&gt;"LIBSETS_DROP_MECHANIC_MONSTER_NAME",VLOOKUP(AE197,'LibSets constants'!$I$4:$L$1002,4,FALSE),""),"")</f>
        <v/>
      </c>
      <c r="AH197" s="3" t="str">
        <f>IF(G197&lt;&gt;"LIBSETS_SETTYPE_BATTLEGROUND",IF(G197&lt;&gt;"LIBSETS_SETTYPE_SPECIAL",IF(AI197&lt;&gt;"",VLOOKUP(AI197,'ESO zone constants'!$D$3:$H$4953,5,FALSE),""),""),"")</f>
        <v/>
      </c>
      <c r="AK197" s="3" t="str">
        <f>IF(AJ197&lt;&gt;"",IF(AJ197&lt;&gt;"LIBSETS_DROP_MECHANIC_MONSTER_NAME",VLOOKUP(AJ197,'LibSets constants'!$I$4:$L$1002,3,FALSE),""),"")</f>
        <v/>
      </c>
      <c r="AL197" s="3" t="str">
        <f>IF(AJ197&lt;&gt;"",IF(AJ197&lt;&gt;"LIBSETS_DROP_MECHANIC_MONSTER_NAME",VLOOKUP(AJ197,'LibSets constants'!$I$4:$L$1002,4,FALSE),""),"")</f>
        <v/>
      </c>
      <c r="AM197" s="3" t="str">
        <f>IF(G197&lt;&gt;"LIBSETS_SETTYPE_BATTLEGROUND",IF(G197&lt;&gt;"LIBSETS_SETTYPE_SPECIAL",IF(AN197&lt;&gt;"",VLOOKUP(AN197,'ESO zone constants'!$D$3:$H$4953,5,FALSE),""),""),"")</f>
        <v/>
      </c>
      <c r="AP197" s="3" t="str">
        <f>IF(AO197&lt;&gt;"",IF(AO197&lt;&gt;"LIBSETS_DROP_MECHANIC_MONSTER_NAME",VLOOKUP(AO197,'LibSets constants'!$I$4:$L$1002,3,FALSE),""),"")</f>
        <v/>
      </c>
      <c r="AQ197" s="3" t="str">
        <f>IF(AO197&lt;&gt;"",IF(AO197&lt;&gt;"LIBSETS_DROP_MECHANIC_MONSTER_NAME",VLOOKUP(AO197,'LibSets constants'!$I$4:$L$1002,4,FALSE),""),"")</f>
        <v/>
      </c>
      <c r="AR197" s="3" t="str">
        <f>IF(G197&lt;&gt;"LIBSETS_SETTYPE_BATTLEGROUND",IF(G197&lt;&gt;"LIBSETS_SETTYPE_SPECIAL",IF(AS197&lt;&gt;"",VLOOKUP(AS197,'ESO zone constants'!$D$3:$H$4953,5,FALSE),""),""),"")</f>
        <v/>
      </c>
      <c r="AU197" s="3" t="str">
        <f>IF(AT197&lt;&gt;"",IF(AT197&lt;&gt;"LIBSETS_DROP_MECHANIC_MONSTER_NAME",VLOOKUP(AT197,'LibSets constants'!$I$4:$L$1002,3,FALSE),""),"")</f>
        <v/>
      </c>
      <c r="AV197" s="3" t="str">
        <f>IF(AT197&lt;&gt;"",IF(AT197&lt;&gt;"LIBSETS_DROP_MECHANIC_MONSTER_NAME",VLOOKUP(AT197,'LibSets constants'!$I$4:$L$1002,4,FALSE),""),"")</f>
        <v/>
      </c>
      <c r="AW197" s="21" t="str">
        <f t="shared" si="19"/>
        <v>[235] = {wayshrines={-1,-1,-1,}, dlcId=DLC_BASE_GAME</v>
      </c>
      <c r="AX197" s="21" t="str">
        <f t="shared" si="20"/>
        <v>, zoneIds={181}, veteran=false</v>
      </c>
      <c r="AY197" s="21" t="str">
        <f t="shared" si="21"/>
        <v>, setType=LIBSETS_SETTYPE_CYRODIIL</v>
      </c>
      <c r="AZ197" s="21" t="str">
        <f t="shared" si="22"/>
        <v>, dropMechanic={LIBSETS_DROP_MECHANIC_MAIL_PVP_REWARDS_FOR_THE_WORTHY,LIBSETS_DROP_MECHANIC_CITY_CYRODIIL_ERNTEFURT}},</v>
      </c>
      <c r="BA197" s="21" t="str">
        <f t="shared" si="23"/>
        <v xml:space="preserve"> --Robes of Transmutation / Roben der Transmutation   [Cyrodiil]</v>
      </c>
    </row>
    <row r="198" spans="1:53" x14ac:dyDescent="0.25">
      <c r="A198" s="12">
        <v>236</v>
      </c>
      <c r="B198" t="s">
        <v>1103</v>
      </c>
      <c r="C198" t="s">
        <v>1104</v>
      </c>
      <c r="D198" s="3">
        <f t="shared" si="18"/>
        <v>236</v>
      </c>
      <c r="F198" t="s">
        <v>1544</v>
      </c>
      <c r="G198" s="8" t="s">
        <v>1593</v>
      </c>
      <c r="I198" t="s">
        <v>97</v>
      </c>
      <c r="J198" t="s">
        <v>97</v>
      </c>
      <c r="K198">
        <v>-1</v>
      </c>
      <c r="L198">
        <v>-1</v>
      </c>
      <c r="M198">
        <v>-1</v>
      </c>
      <c r="N198">
        <v>0</v>
      </c>
      <c r="O198" s="66" t="s">
        <v>131</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constants'!$B$4:$C$1002,2,FALSE),"")</f>
        <v>Included in base game</v>
      </c>
      <c r="U198" s="33" t="s">
        <v>1665</v>
      </c>
      <c r="V198" s="43" t="str">
        <f>IF(U198&lt;&gt;"",IF(U198&lt;&gt;"LIBSETS_DROP_MECHANIC_MONSTER_NAME",VLOOKUP(U198,'LibSets constants'!$I$4:$L$1002,3,FALSE),""),"")</f>
        <v>Rewards for the worthy (Cyrodiil/Battleground mail)</v>
      </c>
      <c r="W198" s="3" t="str">
        <f>IF(U198&lt;&gt;"",IF(U198&lt;&gt;"LIBSETS_DROP_MECHANIC_MONSTER_NAME",VLOOKUP(U198,'LibSets constants'!$I$4:$L$1002,4,FALSE),""),"")</f>
        <v>Gerechter Lohn (Cyrodiil/Schlachtfeld Mail)</v>
      </c>
      <c r="X198" s="3" t="str">
        <f>IF(G198&lt;&gt;"LIBSETS_SETTYPE_BATTLEGROUND",IF(G198&lt;&gt;"LIBSETS_SETTYPE_SPECIAL",IF(Y198&lt;&gt;"",VLOOKUP(Y198,'ESO zone constants'!$D$3:$H$4953,5,FALSE),""),""),"")</f>
        <v/>
      </c>
      <c r="Y198" t="str">
        <f>IF(AND(O198&lt;&gt;"",NOT(ISERROR(O198))),"",IF(AND(L198&lt;&gt;"",L198&gt;0,NOT(ISERROR(L198))),VLOOKUP(L198,'ESO dumped WayshrineInfo'!$K$3:$N$9999,4,FALSE),""))</f>
        <v/>
      </c>
      <c r="Z198" s="44" t="s">
        <v>1655</v>
      </c>
      <c r="AA198" s="43" t="str">
        <f>IF(Z198&lt;&gt;"",IF(Z198&lt;&gt;"LIBSETS_DROP_MECHANIC_MONSTER_NAME",VLOOKUP(Z198,'LibSets constants'!$I$4:$L$1002,3,FALSE),""),"")</f>
        <v>City Erntefurt (quartermaster)</v>
      </c>
      <c r="AB198" s="43" t="str">
        <f>IF(Z198&lt;&gt;"",IF(Z198&lt;&gt;"LIBSETS_DROP_MECHANIC_MONSTER_NAME",VLOOKUP(Z198,'LibSets constants'!$I$4:$L$1002,4,FALSE),""),"")</f>
        <v>Stadt Erntefurt (Quartiermeister)</v>
      </c>
      <c r="AC198" s="3" t="str">
        <f>IF(G198&lt;&gt;"LIBSETS_SETTYPE_BATTLEGROUND",IF(G198&lt;&gt;"LIBSETS_SETTYPE_SPECIAL",IF(AD198&lt;&gt;"",VLOOKUP(AD198,'ESO zone constants'!$D$3:$H$4953,5,FALSE),""),""),"")</f>
        <v/>
      </c>
      <c r="AD198" t="str">
        <f>IF(AND(O198&lt;&gt;"",NOT(ISERROR(O198))),"",IF(AND(M198&lt;&gt;"",M198&gt;0,NOT(ISERROR(M198))),VLOOKUP(M198,'ESO dumped WayshrineInfo'!$K$3:$N$9999,4,FALSE),""))</f>
        <v/>
      </c>
      <c r="AE198" s="44"/>
      <c r="AF198" s="43" t="str">
        <f>IF(AE198&lt;&gt;"",IF(AE198&lt;&gt;"LIBSETS_DROP_MECHANIC_MONSTER_NAME",VLOOKUP(AE198,'LibSets constants'!$I$4:$L$1002,3,FALSE),""),"")</f>
        <v/>
      </c>
      <c r="AG198" s="43" t="str">
        <f>IF(AE198&lt;&gt;"",IF(AE198&lt;&gt;"LIBSETS_DROP_MECHANIC_MONSTER_NAME",VLOOKUP(AE198,'LibSets constants'!$I$4:$L$1002,4,FALSE),""),"")</f>
        <v/>
      </c>
      <c r="AH198" s="3" t="str">
        <f>IF(G198&lt;&gt;"LIBSETS_SETTYPE_BATTLEGROUND",IF(G198&lt;&gt;"LIBSETS_SETTYPE_SPECIAL",IF(AI198&lt;&gt;"",VLOOKUP(AI198,'ESO zone constants'!$D$3:$H$4953,5,FALSE),""),""),"")</f>
        <v/>
      </c>
      <c r="AJ198" s="44"/>
      <c r="AK198" s="43" t="str">
        <f>IF(AJ198&lt;&gt;"",IF(AJ198&lt;&gt;"LIBSETS_DROP_MECHANIC_MONSTER_NAME",VLOOKUP(AJ198,'LibSets constants'!$I$4:$L$1002,3,FALSE),""),"")</f>
        <v/>
      </c>
      <c r="AL198" s="43" t="str">
        <f>IF(AJ198&lt;&gt;"",IF(AJ198&lt;&gt;"LIBSETS_DROP_MECHANIC_MONSTER_NAME",VLOOKUP(AJ198,'LibSets constants'!$I$4:$L$1002,4,FALSE),""),"")</f>
        <v/>
      </c>
      <c r="AM198" s="3" t="str">
        <f>IF(G198&lt;&gt;"LIBSETS_SETTYPE_BATTLEGROUND",IF(G198&lt;&gt;"LIBSETS_SETTYPE_SPECIAL",IF(AN198&lt;&gt;"",VLOOKUP(AN198,'ESO zone constants'!$D$3:$H$4953,5,FALSE),""),""),"")</f>
        <v/>
      </c>
      <c r="AO198" s="44"/>
      <c r="AP198" s="43" t="str">
        <f>IF(AO198&lt;&gt;"",IF(AO198&lt;&gt;"LIBSETS_DROP_MECHANIC_MONSTER_NAME",VLOOKUP(AO198,'LibSets constants'!$I$4:$L$1002,3,FALSE),""),"")</f>
        <v/>
      </c>
      <c r="AQ198" s="43" t="str">
        <f>IF(AO198&lt;&gt;"",IF(AO198&lt;&gt;"LIBSETS_DROP_MECHANIC_MONSTER_NAME",VLOOKUP(AO198,'LibSets constants'!$I$4:$L$1002,4,FALSE),""),"")</f>
        <v/>
      </c>
      <c r="AR198" s="3" t="str">
        <f>IF(G198&lt;&gt;"LIBSETS_SETTYPE_BATTLEGROUND",IF(G198&lt;&gt;"LIBSETS_SETTYPE_SPECIAL",IF(AS198&lt;&gt;"",VLOOKUP(AS198,'ESO zone constants'!$D$3:$H$4953,5,FALSE),""),""),"")</f>
        <v/>
      </c>
      <c r="AT198" s="44"/>
      <c r="AU198" s="43" t="str">
        <f>IF(AT198&lt;&gt;"",IF(AT198&lt;&gt;"LIBSETS_DROP_MECHANIC_MONSTER_NAME",VLOOKUP(AT198,'LibSets constants'!$I$4:$L$1002,3,FALSE),""),"")</f>
        <v/>
      </c>
      <c r="AV198" s="43" t="str">
        <f>IF(AT198&lt;&gt;"",IF(AT198&lt;&gt;"LIBSETS_DROP_MECHANIC_MONSTER_NAME",VLOOKUP(AT198,'LibSets constants'!$I$4:$L$1002,4,FALSE),""),"")</f>
        <v/>
      </c>
      <c r="AW198" s="21" t="str">
        <f t="shared" si="19"/>
        <v>[236] = {wayshrines={-1,-1,-1,}, dlcId=DLC_BASE_GAME</v>
      </c>
      <c r="AX198" s="21" t="str">
        <f t="shared" si="20"/>
        <v>, zoneIds={181}, veteran=false</v>
      </c>
      <c r="AY198" s="21" t="str">
        <f t="shared" si="21"/>
        <v>, setType=LIBSETS_SETTYPE_CYRODIIL</v>
      </c>
      <c r="AZ198" s="21" t="str">
        <f t="shared" si="22"/>
        <v>, dropMechanic={LIBSETS_DROP_MECHANIC_MAIL_PVP_REWARDS_FOR_THE_WORTHY,LIBSETS_DROP_MECHANIC_CITY_CYRODIIL_ERNTEFURT}},</v>
      </c>
      <c r="BA198" s="21" t="str">
        <f t="shared" si="23"/>
        <v xml:space="preserve"> --Vicious Death / Grausamer Tod   [Cyrodiil]</v>
      </c>
    </row>
    <row r="199" spans="1:53" x14ac:dyDescent="0.25">
      <c r="A199" s="12">
        <v>237</v>
      </c>
      <c r="B199" t="s">
        <v>1105</v>
      </c>
      <c r="C199" t="s">
        <v>1106</v>
      </c>
      <c r="D199" s="3">
        <f t="shared" si="18"/>
        <v>237</v>
      </c>
      <c r="F199" t="s">
        <v>1544</v>
      </c>
      <c r="G199" s="8" t="s">
        <v>1593</v>
      </c>
      <c r="I199" t="s">
        <v>97</v>
      </c>
      <c r="J199" t="s">
        <v>97</v>
      </c>
      <c r="K199">
        <v>-1</v>
      </c>
      <c r="L199">
        <v>-1</v>
      </c>
      <c r="M199">
        <v>-1</v>
      </c>
      <c r="N199">
        <v>0</v>
      </c>
      <c r="O199" s="66" t="s">
        <v>131</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constants'!$B$4:$C$1002,2,FALSE),"")</f>
        <v>Included in base game</v>
      </c>
      <c r="U199" s="33" t="s">
        <v>1665</v>
      </c>
      <c r="V199" s="3" t="str">
        <f>IF(U199&lt;&gt;"",IF(U199&lt;&gt;"LIBSETS_DROP_MECHANIC_MONSTER_NAME",VLOOKUP(U199,'LibSets constants'!$I$4:$L$1002,3,FALSE),""),"")</f>
        <v>Rewards for the worthy (Cyrodiil/Battleground mail)</v>
      </c>
      <c r="W199" s="3" t="str">
        <f>IF(U199&lt;&gt;"",IF(U199&lt;&gt;"LIBSETS_DROP_MECHANIC_MONSTER_NAME",VLOOKUP(U199,'LibSets constants'!$I$4:$L$1002,4,FALSE),""),"")</f>
        <v>Gerechter Lohn (Cyrodiil/Schlachtfeld Mail)</v>
      </c>
      <c r="X199" s="3" t="str">
        <f>IF(G199&lt;&gt;"LIBSETS_SETTYPE_BATTLEGROUND",IF(G199&lt;&gt;"LIBSETS_SETTYPE_SPECIAL",IF(Y199&lt;&gt;"",VLOOKUP(Y199,'ESO zone constants'!$D$3:$H$4953,5,FALSE),""),""),"")</f>
        <v/>
      </c>
      <c r="Y199" t="str">
        <f>IF(AND(O199&lt;&gt;"",NOT(ISERROR(O199))),"",IF(AND(L199&lt;&gt;"",L199&gt;0,NOT(ISERROR(L199))),VLOOKUP(L199,'ESO dumped WayshrineInfo'!$K$3:$N$9999,4,FALSE),""))</f>
        <v/>
      </c>
      <c r="Z199" s="33" t="s">
        <v>1656</v>
      </c>
      <c r="AA199" s="3" t="str">
        <f>IF(Z199&lt;&gt;"",IF(Z199&lt;&gt;"LIBSETS_DROP_MECHANIC_MONSTER_NAME",VLOOKUP(Z199,'LibSets constants'!$I$4:$L$1002,3,FALSE),""),"")</f>
        <v>City Bruma (quartermaster)</v>
      </c>
      <c r="AB199" s="3" t="str">
        <f>IF(Z199&lt;&gt;"",IF(Z199&lt;&gt;"LIBSETS_DROP_MECHANIC_MONSTER_NAME",VLOOKUP(Z199,'LibSets constants'!$I$4:$L$1002,4,FALSE),""),"")</f>
        <v>Stadt Bruma (Quartiermeister)</v>
      </c>
      <c r="AC199" s="3" t="str">
        <f>IF(G199&lt;&gt;"LIBSETS_SETTYPE_BATTLEGROUND",IF(G199&lt;&gt;"LIBSETS_SETTYPE_SPECIAL",IF(AD199&lt;&gt;"",VLOOKUP(AD199,'ESO zone constants'!$D$3:$H$4953,5,FALSE),""),""),"")</f>
        <v/>
      </c>
      <c r="AD199" t="str">
        <f>IF(AND(O199&lt;&gt;"",NOT(ISERROR(O199))),"",IF(AND(M199&lt;&gt;"",M199&gt;0,NOT(ISERROR(M199))),VLOOKUP(M199,'ESO dumped WayshrineInfo'!$K$3:$N$9999,4,FALSE),""))</f>
        <v/>
      </c>
      <c r="AF199" s="3" t="str">
        <f>IF(AE199&lt;&gt;"",IF(AE199&lt;&gt;"LIBSETS_DROP_MECHANIC_MONSTER_NAME",VLOOKUP(AE199,'LibSets constants'!$I$4:$L$1002,3,FALSE),""),"")</f>
        <v/>
      </c>
      <c r="AG199" s="3" t="str">
        <f>IF(AE199&lt;&gt;"",IF(AE199&lt;&gt;"LIBSETS_DROP_MECHANIC_MONSTER_NAME",VLOOKUP(AE199,'LibSets constants'!$I$4:$L$1002,4,FALSE),""),"")</f>
        <v/>
      </c>
      <c r="AH199" s="3" t="str">
        <f>IF(G199&lt;&gt;"LIBSETS_SETTYPE_BATTLEGROUND",IF(G199&lt;&gt;"LIBSETS_SETTYPE_SPECIAL",IF(AI199&lt;&gt;"",VLOOKUP(AI199,'ESO zone constants'!$D$3:$H$4953,5,FALSE),""),""),"")</f>
        <v/>
      </c>
      <c r="AK199" s="3" t="str">
        <f>IF(AJ199&lt;&gt;"",IF(AJ199&lt;&gt;"LIBSETS_DROP_MECHANIC_MONSTER_NAME",VLOOKUP(AJ199,'LibSets constants'!$I$4:$L$1002,3,FALSE),""),"")</f>
        <v/>
      </c>
      <c r="AL199" s="3" t="str">
        <f>IF(AJ199&lt;&gt;"",IF(AJ199&lt;&gt;"LIBSETS_DROP_MECHANIC_MONSTER_NAME",VLOOKUP(AJ199,'LibSets constants'!$I$4:$L$1002,4,FALSE),""),"")</f>
        <v/>
      </c>
      <c r="AM199" s="3" t="str">
        <f>IF(G199&lt;&gt;"LIBSETS_SETTYPE_BATTLEGROUND",IF(G199&lt;&gt;"LIBSETS_SETTYPE_SPECIAL",IF(AN199&lt;&gt;"",VLOOKUP(AN199,'ESO zone constants'!$D$3:$H$4953,5,FALSE),""),""),"")</f>
        <v/>
      </c>
      <c r="AP199" s="3" t="str">
        <f>IF(AO199&lt;&gt;"",IF(AO199&lt;&gt;"LIBSETS_DROP_MECHANIC_MONSTER_NAME",VLOOKUP(AO199,'LibSets constants'!$I$4:$L$1002,3,FALSE),""),"")</f>
        <v/>
      </c>
      <c r="AQ199" s="3" t="str">
        <f>IF(AO199&lt;&gt;"",IF(AO199&lt;&gt;"LIBSETS_DROP_MECHANIC_MONSTER_NAME",VLOOKUP(AO199,'LibSets constants'!$I$4:$L$1002,4,FALSE),""),"")</f>
        <v/>
      </c>
      <c r="AR199" s="3" t="str">
        <f>IF(G199&lt;&gt;"LIBSETS_SETTYPE_BATTLEGROUND",IF(G199&lt;&gt;"LIBSETS_SETTYPE_SPECIAL",IF(AS199&lt;&gt;"",VLOOKUP(AS199,'ESO zone constants'!$D$3:$H$4953,5,FALSE),""),""),"")</f>
        <v/>
      </c>
      <c r="AU199" s="3" t="str">
        <f>IF(AT199&lt;&gt;"",IF(AT199&lt;&gt;"LIBSETS_DROP_MECHANIC_MONSTER_NAME",VLOOKUP(AT199,'LibSets constants'!$I$4:$L$1002,3,FALSE),""),"")</f>
        <v/>
      </c>
      <c r="AV199" s="3" t="str">
        <f>IF(AT199&lt;&gt;"",IF(AT199&lt;&gt;"LIBSETS_DROP_MECHANIC_MONSTER_NAME",VLOOKUP(AT199,'LibSets constants'!$I$4:$L$1002,4,FALSE),""),"")</f>
        <v/>
      </c>
      <c r="AW199" s="21" t="str">
        <f t="shared" si="19"/>
        <v>[237] = {wayshrines={-1,-1,-1,}, dlcId=DLC_BASE_GAME</v>
      </c>
      <c r="AX199" s="21" t="str">
        <f t="shared" si="20"/>
        <v>, zoneIds={181}, veteran=false</v>
      </c>
      <c r="AY199" s="21" t="str">
        <f t="shared" si="21"/>
        <v>, setType=LIBSETS_SETTYPE_CYRODIIL</v>
      </c>
      <c r="AZ199" s="21" t="str">
        <f t="shared" si="22"/>
        <v>, dropMechanic={LIBSETS_DROP_MECHANIC_MAIL_PVP_REWARDS_FOR_THE_WORTHY,LIBSETS_DROP_MECHANIC_CITY_CYRODIIL_BRUMA}},</v>
      </c>
      <c r="BA199" s="21" t="str">
        <f t="shared" si="23"/>
        <v xml:space="preserve"> --Leki's Focus / Lekis Fokus   [Cyrodiil]</v>
      </c>
    </row>
    <row r="200" spans="1:53" x14ac:dyDescent="0.25">
      <c r="A200" s="12">
        <v>238</v>
      </c>
      <c r="B200" t="s">
        <v>1107</v>
      </c>
      <c r="C200" t="s">
        <v>1108</v>
      </c>
      <c r="D200" s="3">
        <f t="shared" si="18"/>
        <v>238</v>
      </c>
      <c r="F200" t="s">
        <v>1544</v>
      </c>
      <c r="G200" s="8" t="s">
        <v>1593</v>
      </c>
      <c r="I200" t="s">
        <v>97</v>
      </c>
      <c r="J200" t="s">
        <v>97</v>
      </c>
      <c r="K200">
        <v>-1</v>
      </c>
      <c r="L200">
        <v>-1</v>
      </c>
      <c r="M200">
        <v>-1</v>
      </c>
      <c r="N200">
        <v>0</v>
      </c>
      <c r="O200" s="66" t="s">
        <v>131</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constants'!$B$4:$C$1002,2,FALSE),"")</f>
        <v>Included in base game</v>
      </c>
      <c r="U200" s="33" t="s">
        <v>1665</v>
      </c>
      <c r="V200" s="3" t="str">
        <f>IF(U200&lt;&gt;"",IF(U200&lt;&gt;"LIBSETS_DROP_MECHANIC_MONSTER_NAME",VLOOKUP(U200,'LibSets constants'!$I$4:$L$1002,3,FALSE),""),"")</f>
        <v>Rewards for the worthy (Cyrodiil/Battleground mail)</v>
      </c>
      <c r="W200" s="3" t="str">
        <f>IF(U200&lt;&gt;"",IF(U200&lt;&gt;"LIBSETS_DROP_MECHANIC_MONSTER_NAME",VLOOKUP(U200,'LibSets constants'!$I$4:$L$1002,4,FALSE),""),"")</f>
        <v>Gerechter Lohn (Cyrodiil/Schlachtfeld Mail)</v>
      </c>
      <c r="X200" s="3" t="str">
        <f>IF(G200&lt;&gt;"LIBSETS_SETTYPE_BATTLEGROUND",IF(G200&lt;&gt;"LIBSETS_SETTYPE_SPECIAL",IF(Y200&lt;&gt;"",VLOOKUP(Y200,'ESO zone constants'!$D$3:$H$4953,5,FALSE),""),""),"")</f>
        <v/>
      </c>
      <c r="Y200" t="str">
        <f>IF(AND(O200&lt;&gt;"",NOT(ISERROR(O200))),"",IF(AND(L200&lt;&gt;"",L200&gt;0,NOT(ISERROR(L200))),VLOOKUP(L200,'ESO dumped WayshrineInfo'!$K$3:$N$9999,4,FALSE),""))</f>
        <v/>
      </c>
      <c r="Z200" s="33" t="s">
        <v>1658</v>
      </c>
      <c r="AA200" s="3" t="str">
        <f>IF(Z200&lt;&gt;"",IF(Z200&lt;&gt;"LIBSETS_DROP_MECHANIC_MONSTER_NAME",VLOOKUP(Z200,'LibSets constants'!$I$4:$L$1002,3,FALSE),""),"")</f>
        <v>City Vlastarus (quartermaster)</v>
      </c>
      <c r="AB200" s="3" t="str">
        <f>IF(Z200&lt;&gt;"",IF(Z200&lt;&gt;"LIBSETS_DROP_MECHANIC_MONSTER_NAME",VLOOKUP(Z200,'LibSets constants'!$I$4:$L$1002,4,FALSE),""),"")</f>
        <v>Stadt Vlastarus (Quartiermeister)</v>
      </c>
      <c r="AC200" s="3" t="str">
        <f>IF(G200&lt;&gt;"LIBSETS_SETTYPE_BATTLEGROUND",IF(G200&lt;&gt;"LIBSETS_SETTYPE_SPECIAL",IF(AD200&lt;&gt;"",VLOOKUP(AD200,'ESO zone constants'!$D$3:$H$4953,5,FALSE),""),""),"")</f>
        <v/>
      </c>
      <c r="AD200" t="str">
        <f>IF(AND(O200&lt;&gt;"",NOT(ISERROR(O200))),"",IF(AND(M200&lt;&gt;"",M200&gt;0,NOT(ISERROR(M200))),VLOOKUP(M200,'ESO dumped WayshrineInfo'!$K$3:$N$9999,4,FALSE),""))</f>
        <v/>
      </c>
      <c r="AF200" s="3" t="str">
        <f>IF(AE200&lt;&gt;"",IF(AE200&lt;&gt;"LIBSETS_DROP_MECHANIC_MONSTER_NAME",VLOOKUP(AE200,'LibSets constants'!$I$4:$L$1002,3,FALSE),""),"")</f>
        <v/>
      </c>
      <c r="AG200" s="3" t="str">
        <f>IF(AE200&lt;&gt;"",IF(AE200&lt;&gt;"LIBSETS_DROP_MECHANIC_MONSTER_NAME",VLOOKUP(AE200,'LibSets constants'!$I$4:$L$1002,4,FALSE),""),"")</f>
        <v/>
      </c>
      <c r="AH200" s="3" t="str">
        <f>IF(G200&lt;&gt;"LIBSETS_SETTYPE_BATTLEGROUND",IF(G200&lt;&gt;"LIBSETS_SETTYPE_SPECIAL",IF(AI200&lt;&gt;"",VLOOKUP(AI200,'ESO zone constants'!$D$3:$H$4953,5,FALSE),""),""),"")</f>
        <v/>
      </c>
      <c r="AK200" s="3" t="str">
        <f>IF(AJ200&lt;&gt;"",IF(AJ200&lt;&gt;"LIBSETS_DROP_MECHANIC_MONSTER_NAME",VLOOKUP(AJ200,'LibSets constants'!$I$4:$L$1002,3,FALSE),""),"")</f>
        <v/>
      </c>
      <c r="AL200" s="3" t="str">
        <f>IF(AJ200&lt;&gt;"",IF(AJ200&lt;&gt;"LIBSETS_DROP_MECHANIC_MONSTER_NAME",VLOOKUP(AJ200,'LibSets constants'!$I$4:$L$1002,4,FALSE),""),"")</f>
        <v/>
      </c>
      <c r="AM200" s="3" t="str">
        <f>IF(G200&lt;&gt;"LIBSETS_SETTYPE_BATTLEGROUND",IF(G200&lt;&gt;"LIBSETS_SETTYPE_SPECIAL",IF(AN200&lt;&gt;"",VLOOKUP(AN200,'ESO zone constants'!$D$3:$H$4953,5,FALSE),""),""),"")</f>
        <v/>
      </c>
      <c r="AP200" s="3" t="str">
        <f>IF(AO200&lt;&gt;"",IF(AO200&lt;&gt;"LIBSETS_DROP_MECHANIC_MONSTER_NAME",VLOOKUP(AO200,'LibSets constants'!$I$4:$L$1002,3,FALSE),""),"")</f>
        <v/>
      </c>
      <c r="AQ200" s="3" t="str">
        <f>IF(AO200&lt;&gt;"",IF(AO200&lt;&gt;"LIBSETS_DROP_MECHANIC_MONSTER_NAME",VLOOKUP(AO200,'LibSets constants'!$I$4:$L$1002,4,FALSE),""),"")</f>
        <v/>
      </c>
      <c r="AR200" s="3" t="str">
        <f>IF(G200&lt;&gt;"LIBSETS_SETTYPE_BATTLEGROUND",IF(G200&lt;&gt;"LIBSETS_SETTYPE_SPECIAL",IF(AS200&lt;&gt;"",VLOOKUP(AS200,'ESO zone constants'!$D$3:$H$4953,5,FALSE),""),""),"")</f>
        <v/>
      </c>
      <c r="AU200" s="3" t="str">
        <f>IF(AT200&lt;&gt;"",IF(AT200&lt;&gt;"LIBSETS_DROP_MECHANIC_MONSTER_NAME",VLOOKUP(AT200,'LibSets constants'!$I$4:$L$1002,3,FALSE),""),"")</f>
        <v/>
      </c>
      <c r="AV200" s="3" t="str">
        <f>IF(AT200&lt;&gt;"",IF(AT200&lt;&gt;"LIBSETS_DROP_MECHANIC_MONSTER_NAME",VLOOKUP(AT200,'LibSets constants'!$I$4:$L$1002,4,FALSE),""),"")</f>
        <v/>
      </c>
      <c r="AW200" s="21" t="str">
        <f t="shared" si="19"/>
        <v>[238] = {wayshrines={-1,-1,-1,}, dlcId=DLC_BASE_GAME</v>
      </c>
      <c r="AX200" s="21" t="str">
        <f t="shared" si="20"/>
        <v>, zoneIds={181}, veteran=false</v>
      </c>
      <c r="AY200" s="21" t="str">
        <f t="shared" si="21"/>
        <v>, setType=LIBSETS_SETTYPE_CYRODIIL</v>
      </c>
      <c r="AZ200" s="21" t="str">
        <f t="shared" si="22"/>
        <v>, dropMechanic={LIBSETS_DROP_MECHANIC_MAIL_PVP_REWARDS_FOR_THE_WORTHY,LIBSETS_DROP_MECHANIC_CITY_CYRODIIL_VLASTARUS}},</v>
      </c>
      <c r="BA200" s="21" t="str">
        <f t="shared" si="23"/>
        <v xml:space="preserve"> --Fasalla's Guile / Fasallas List   [Cyrodiil]</v>
      </c>
    </row>
    <row r="201" spans="1:53" x14ac:dyDescent="0.25">
      <c r="A201" s="12">
        <v>239</v>
      </c>
      <c r="B201" t="s">
        <v>1109</v>
      </c>
      <c r="C201" t="s">
        <v>1110</v>
      </c>
      <c r="D201" s="3">
        <f t="shared" si="18"/>
        <v>239</v>
      </c>
      <c r="F201" t="s">
        <v>1544</v>
      </c>
      <c r="G201" s="8" t="s">
        <v>1593</v>
      </c>
      <c r="I201" t="s">
        <v>97</v>
      </c>
      <c r="J201" t="s">
        <v>97</v>
      </c>
      <c r="K201">
        <v>-1</v>
      </c>
      <c r="L201">
        <v>-1</v>
      </c>
      <c r="M201">
        <v>-1</v>
      </c>
      <c r="N201">
        <v>0</v>
      </c>
      <c r="O201" s="66" t="s">
        <v>131</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constants'!$B$4:$C$1002,2,FALSE),"")</f>
        <v>Included in base game</v>
      </c>
      <c r="U201" s="33" t="s">
        <v>1665</v>
      </c>
      <c r="V201" s="43" t="str">
        <f>IF(U201&lt;&gt;"",IF(U201&lt;&gt;"LIBSETS_DROP_MECHANIC_MONSTER_NAME",VLOOKUP(U201,'LibSets constants'!$I$4:$L$1002,3,FALSE),""),"")</f>
        <v>Rewards for the worthy (Cyrodiil/Battleground mail)</v>
      </c>
      <c r="W201" s="43" t="str">
        <f>IF(U201&lt;&gt;"",IF(U201&lt;&gt;"LIBSETS_DROP_MECHANIC_MONSTER_NAME",VLOOKUP(U201,'LibSets constants'!$I$4:$L$1002,4,FALSE),""),"")</f>
        <v>Gerechter Lohn (Cyrodiil/Schlachtfeld Mail)</v>
      </c>
      <c r="X201" s="3" t="str">
        <f>IF(G201&lt;&gt;"LIBSETS_SETTYPE_BATTLEGROUND",IF(G201&lt;&gt;"LIBSETS_SETTYPE_SPECIAL",IF(Y201&lt;&gt;"",VLOOKUP(Y201,'ESO zone constants'!$D$3:$H$4953,5,FALSE),""),""),"")</f>
        <v/>
      </c>
      <c r="Y201" t="str">
        <f>IF(AND(O201&lt;&gt;"",NOT(ISERROR(O201))),"",IF(AND(L201&lt;&gt;"",L201&gt;0,NOT(ISERROR(L201))),VLOOKUP(L201,'ESO dumped WayshrineInfo'!$K$3:$N$9999,4,FALSE),""))</f>
        <v/>
      </c>
      <c r="Z201" s="44" t="s">
        <v>1658</v>
      </c>
      <c r="AA201" s="43" t="str">
        <f>IF(Z201&lt;&gt;"",IF(Z201&lt;&gt;"LIBSETS_DROP_MECHANIC_MONSTER_NAME",VLOOKUP(Z201,'LibSets constants'!$I$4:$L$1002,3,FALSE),""),"")</f>
        <v>City Vlastarus (quartermaster)</v>
      </c>
      <c r="AB201" s="43" t="str">
        <f>IF(Z201&lt;&gt;"",IF(Z201&lt;&gt;"LIBSETS_DROP_MECHANIC_MONSTER_NAME",VLOOKUP(Z201,'LibSets constants'!$I$4:$L$1002,4,FALSE),""),"")</f>
        <v>Stadt Vlastarus (Quartiermeister)</v>
      </c>
      <c r="AC201" s="3" t="str">
        <f>IF(G201&lt;&gt;"LIBSETS_SETTYPE_BATTLEGROUND",IF(G201&lt;&gt;"LIBSETS_SETTYPE_SPECIAL",IF(AD201&lt;&gt;"",VLOOKUP(AD201,'ESO zone constants'!$D$3:$H$4953,5,FALSE),""),""),"")</f>
        <v/>
      </c>
      <c r="AD201" t="str">
        <f>IF(AND(O201&lt;&gt;"",NOT(ISERROR(O201))),"",IF(AND(M201&lt;&gt;"",M201&gt;0,NOT(ISERROR(M201))),VLOOKUP(M201,'ESO dumped WayshrineInfo'!$K$3:$N$9999,4,FALSE),""))</f>
        <v/>
      </c>
      <c r="AE201" s="44"/>
      <c r="AF201" s="43" t="str">
        <f>IF(AE201&lt;&gt;"",IF(AE201&lt;&gt;"LIBSETS_DROP_MECHANIC_MONSTER_NAME",VLOOKUP(AE201,'LibSets constants'!$I$4:$L$1002,3,FALSE),""),"")</f>
        <v/>
      </c>
      <c r="AG201" s="43" t="str">
        <f>IF(AE201&lt;&gt;"",IF(AE201&lt;&gt;"LIBSETS_DROP_MECHANIC_MONSTER_NAME",VLOOKUP(AE201,'LibSets constants'!$I$4:$L$1002,4,FALSE),""),"")</f>
        <v/>
      </c>
      <c r="AH201" s="3" t="str">
        <f>IF(G201&lt;&gt;"LIBSETS_SETTYPE_BATTLEGROUND",IF(G201&lt;&gt;"LIBSETS_SETTYPE_SPECIAL",IF(AI201&lt;&gt;"",VLOOKUP(AI201,'ESO zone constants'!$D$3:$H$4953,5,FALSE),""),""),"")</f>
        <v/>
      </c>
      <c r="AJ201" s="44"/>
      <c r="AK201" s="43" t="str">
        <f>IF(AJ201&lt;&gt;"",IF(AJ201&lt;&gt;"LIBSETS_DROP_MECHANIC_MONSTER_NAME",VLOOKUP(AJ201,'LibSets constants'!$I$4:$L$1002,3,FALSE),""),"")</f>
        <v/>
      </c>
      <c r="AL201" s="43" t="str">
        <f>IF(AJ201&lt;&gt;"",IF(AJ201&lt;&gt;"LIBSETS_DROP_MECHANIC_MONSTER_NAME",VLOOKUP(AJ201,'LibSets constants'!$I$4:$L$1002,4,FALSE),""),"")</f>
        <v/>
      </c>
      <c r="AM201" s="3" t="str">
        <f>IF(G201&lt;&gt;"LIBSETS_SETTYPE_BATTLEGROUND",IF(G201&lt;&gt;"LIBSETS_SETTYPE_SPECIAL",IF(AN201&lt;&gt;"",VLOOKUP(AN201,'ESO zone constants'!$D$3:$H$4953,5,FALSE),""),""),"")</f>
        <v/>
      </c>
      <c r="AO201" s="44"/>
      <c r="AP201" s="43" t="str">
        <f>IF(AO201&lt;&gt;"",IF(AO201&lt;&gt;"LIBSETS_DROP_MECHANIC_MONSTER_NAME",VLOOKUP(AO201,'LibSets constants'!$I$4:$L$1002,3,FALSE),""),"")</f>
        <v/>
      </c>
      <c r="AQ201" s="43" t="str">
        <f>IF(AO201&lt;&gt;"",IF(AO201&lt;&gt;"LIBSETS_DROP_MECHANIC_MONSTER_NAME",VLOOKUP(AO201,'LibSets constants'!$I$4:$L$1002,4,FALSE),""),"")</f>
        <v/>
      </c>
      <c r="AR201" s="3" t="str">
        <f>IF(G201&lt;&gt;"LIBSETS_SETTYPE_BATTLEGROUND",IF(G201&lt;&gt;"LIBSETS_SETTYPE_SPECIAL",IF(AS201&lt;&gt;"",VLOOKUP(AS201,'ESO zone constants'!$D$3:$H$4953,5,FALSE),""),""),"")</f>
        <v/>
      </c>
      <c r="AT201" s="44"/>
      <c r="AU201" s="43" t="str">
        <f>IF(AT201&lt;&gt;"",IF(AT201&lt;&gt;"LIBSETS_DROP_MECHANIC_MONSTER_NAME",VLOOKUP(AT201,'LibSets constants'!$I$4:$L$1002,3,FALSE),""),"")</f>
        <v/>
      </c>
      <c r="AV201" s="43" t="str">
        <f>IF(AT201&lt;&gt;"",IF(AT201&lt;&gt;"LIBSETS_DROP_MECHANIC_MONSTER_NAME",VLOOKUP(AT201,'LibSets constants'!$I$4:$L$1002,4,FALSE),""),"")</f>
        <v/>
      </c>
      <c r="AW201" s="21" t="str">
        <f t="shared" si="19"/>
        <v>[239] = {wayshrines={-1,-1,-1,}, dlcId=DLC_BASE_GAME</v>
      </c>
      <c r="AX201" s="21" t="str">
        <f t="shared" si="20"/>
        <v>, zoneIds={181}, veteran=false</v>
      </c>
      <c r="AY201" s="21" t="str">
        <f t="shared" si="21"/>
        <v>, setType=LIBSETS_SETTYPE_CYRODIIL</v>
      </c>
      <c r="AZ201" s="21" t="str">
        <f t="shared" si="22"/>
        <v>, dropMechanic={LIBSETS_DROP_MECHANIC_MAIL_PVP_REWARDS_FOR_THE_WORTHY,LIBSETS_DROP_MECHANIC_CITY_CYRODIIL_VLASTARUS}},</v>
      </c>
      <c r="BA201" s="21" t="str">
        <f t="shared" si="23"/>
        <v xml:space="preserve"> --Warrior's Fury / Raserei des Kriegers   [Cyrodiil]</v>
      </c>
    </row>
    <row r="202" spans="1:53" x14ac:dyDescent="0.25">
      <c r="A202" s="5">
        <v>240</v>
      </c>
      <c r="B202" t="s">
        <v>1111</v>
      </c>
      <c r="C202" t="s">
        <v>1112</v>
      </c>
      <c r="D202" s="3">
        <f t="shared" si="18"/>
        <v>240</v>
      </c>
      <c r="G202" s="8" t="s">
        <v>1592</v>
      </c>
      <c r="I202" t="s">
        <v>97</v>
      </c>
      <c r="J202" t="s">
        <v>97</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constants'!$B$4:$C$1002,2,FALSE),"")</f>
        <v>Dark Brotherhood</v>
      </c>
      <c r="V202" s="3" t="str">
        <f>IF(U202&lt;&gt;"",IF(U202&lt;&gt;"LIBSETS_DROP_MECHANIC_MONSTER_NAME",VLOOKUP(U202,'LibSets constants'!$I$4:$L$1002,3,FALSE),""),"")</f>
        <v/>
      </c>
      <c r="W202" s="39" t="str">
        <f>IF(U202&lt;&gt;"",IF(U202&lt;&gt;"LIBSETS_DROP_MECHANIC_MONSTER_NAME",VLOOKUP(U202,'LibSets constants'!$I$4:$L$1002,4,FALSE),""),"")</f>
        <v/>
      </c>
      <c r="X202" s="3">
        <f>IF(G202&lt;&gt;"LIBSETS_SETTYPE_BATTLEGROUND",IF(G202&lt;&gt;"LIBSETS_SETTYPE_SPECIAL",IF(Y202&lt;&gt;"",VLOOKUP(Y202,'ESO zone constants'!$D$3:$H$4953,5,FALSE),""),""),"")</f>
        <v>823</v>
      </c>
      <c r="Y202" t="str">
        <f>IF(AND(O202&lt;&gt;"",NOT(ISERROR(O202))),"",IF(AND(L202&lt;&gt;"",L202&gt;0,NOT(ISERROR(L202))),VLOOKUP(L202,'ESO dumped WayshrineInfo'!$K$3:$N$9999,4,FALSE),""))</f>
        <v>Gold Coast</v>
      </c>
      <c r="AA202" s="3" t="str">
        <f>IF(Z202&lt;&gt;"",IF(Z202&lt;&gt;"LIBSETS_DROP_MECHANIC_MONSTER_NAME",VLOOKUP(Z202,'LibSets constants'!$I$4:$L$1002,3,FALSE),""),"")</f>
        <v/>
      </c>
      <c r="AB202" s="3" t="str">
        <f>IF(Z202&lt;&gt;"",IF(Z202&lt;&gt;"LIBSETS_DROP_MECHANIC_MONSTER_NAME",VLOOKUP(Z202,'LibSets constants'!$I$4:$L$1002,4,FALSE),""),"")</f>
        <v/>
      </c>
      <c r="AC202" s="3">
        <f>IF(G202&lt;&gt;"LIBSETS_SETTYPE_BATTLEGROUND",IF(G202&lt;&gt;"LIBSETS_SETTYPE_SPECIAL",IF(AD202&lt;&gt;"",VLOOKUP(AD202,'ESO zone constants'!$D$3:$H$4953,5,FALSE),""),""),"")</f>
        <v>823</v>
      </c>
      <c r="AD202" t="str">
        <f>IF(AND(O202&lt;&gt;"",NOT(ISERROR(O202))),"",IF(AND(M202&lt;&gt;"",M202&gt;0,NOT(ISERROR(M202))),VLOOKUP(M202,'ESO dumped WayshrineInfo'!$K$3:$N$9999,4,FALSE),""))</f>
        <v>Gold Coast</v>
      </c>
      <c r="AF202" s="3" t="str">
        <f>IF(AE202&lt;&gt;"",IF(AE202&lt;&gt;"LIBSETS_DROP_MECHANIC_MONSTER_NAME",VLOOKUP(AE202,'LibSets constants'!$I$4:$L$1002,3,FALSE),""),"")</f>
        <v/>
      </c>
      <c r="AG202" s="3" t="str">
        <f>IF(AE202&lt;&gt;"",IF(AE202&lt;&gt;"LIBSETS_DROP_MECHANIC_MONSTER_NAME",VLOOKUP(AE202,'LibSets constants'!$I$4:$L$1002,4,FALSE),""),"")</f>
        <v/>
      </c>
      <c r="AH202" s="3" t="str">
        <f>IF(G202&lt;&gt;"LIBSETS_SETTYPE_BATTLEGROUND",IF(G202&lt;&gt;"LIBSETS_SETTYPE_SPECIAL",IF(AI202&lt;&gt;"",VLOOKUP(AI202,'ESO zone constants'!$D$3:$H$4953,5,FALSE),""),""),"")</f>
        <v/>
      </c>
      <c r="AK202" s="3" t="str">
        <f>IF(AJ202&lt;&gt;"",IF(AJ202&lt;&gt;"LIBSETS_DROP_MECHANIC_MONSTER_NAME",VLOOKUP(AJ202,'LibSets constants'!$I$4:$L$1002,3,FALSE),""),"")</f>
        <v/>
      </c>
      <c r="AL202" s="3" t="str">
        <f>IF(AJ202&lt;&gt;"",IF(AJ202&lt;&gt;"LIBSETS_DROP_MECHANIC_MONSTER_NAME",VLOOKUP(AJ202,'LibSets constants'!$I$4:$L$1002,4,FALSE),""),"")</f>
        <v/>
      </c>
      <c r="AM202" s="3" t="str">
        <f>IF(G202&lt;&gt;"LIBSETS_SETTYPE_BATTLEGROUND",IF(G202&lt;&gt;"LIBSETS_SETTYPE_SPECIAL",IF(AN202&lt;&gt;"",VLOOKUP(AN202,'ESO zone constants'!$D$3:$H$4953,5,FALSE),""),""),"")</f>
        <v/>
      </c>
      <c r="AP202" s="3" t="str">
        <f>IF(AO202&lt;&gt;"",IF(AO202&lt;&gt;"LIBSETS_DROP_MECHANIC_MONSTER_NAME",VLOOKUP(AO202,'LibSets constants'!$I$4:$L$1002,3,FALSE),""),"")</f>
        <v/>
      </c>
      <c r="AQ202" s="3" t="str">
        <f>IF(AO202&lt;&gt;"",IF(AO202&lt;&gt;"LIBSETS_DROP_MECHANIC_MONSTER_NAME",VLOOKUP(AO202,'LibSets constants'!$I$4:$L$1002,4,FALSE),""),"")</f>
        <v/>
      </c>
      <c r="AR202" s="3" t="str">
        <f>IF(G202&lt;&gt;"LIBSETS_SETTYPE_BATTLEGROUND",IF(G202&lt;&gt;"LIBSETS_SETTYPE_SPECIAL",IF(AS202&lt;&gt;"",VLOOKUP(AS202,'ESO zone constants'!$D$3:$H$4953,5,FALSE),""),""),"")</f>
        <v/>
      </c>
      <c r="AU202" s="3" t="str">
        <f>IF(AT202&lt;&gt;"",IF(AT202&lt;&gt;"LIBSETS_DROP_MECHANIC_MONSTER_NAME",VLOOKUP(AT202,'LibSets constants'!$I$4:$L$1002,3,FALSE),""),"")</f>
        <v/>
      </c>
      <c r="AV202" s="3" t="str">
        <f>IF(AT202&lt;&gt;"",IF(AT202&lt;&gt;"LIBSETS_DROP_MECHANIC_MONSTER_NAME",VLOOKUP(AT202,'LibSets constants'!$I$4:$L$1002,4,FALSE),""),"")</f>
        <v/>
      </c>
      <c r="AW202" s="21" t="str">
        <f t="shared" si="19"/>
        <v>[240] = {wayshrines={254,254,254,}, traitsNeeded=5, dlcId=DLC_DARK_BROTHERHOOD</v>
      </c>
      <c r="AX202" s="21" t="str">
        <f t="shared" si="20"/>
        <v>, zoneIds={823,823,823}, veteran=false</v>
      </c>
      <c r="AY202" s="21" t="str">
        <f t="shared" si="21"/>
        <v>, setType=LIBSETS_SETTYPE_CRAFTED</v>
      </c>
      <c r="AZ202" s="21" t="str">
        <f t="shared" si="22"/>
        <v>},</v>
      </c>
      <c r="BA202" s="21" t="str">
        <f t="shared" si="23"/>
        <v xml:space="preserve"> --Kvatch Gladiator / Gladiator von Kvatch   [Gold Coast, Gold Coast, Gold Coast]</v>
      </c>
    </row>
    <row r="203" spans="1:53" x14ac:dyDescent="0.25">
      <c r="A203" s="5">
        <v>241</v>
      </c>
      <c r="B203" t="s">
        <v>1113</v>
      </c>
      <c r="C203" t="s">
        <v>1114</v>
      </c>
      <c r="D203" s="3">
        <f t="shared" si="18"/>
        <v>241</v>
      </c>
      <c r="G203" s="8" t="s">
        <v>1592</v>
      </c>
      <c r="I203" t="s">
        <v>97</v>
      </c>
      <c r="J203" t="s">
        <v>97</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constants'!$B$4:$C$1002,2,FALSE),"")</f>
        <v>Dark Brotherhood</v>
      </c>
      <c r="V203" s="43" t="str">
        <f>IF(U203&lt;&gt;"",IF(U203&lt;&gt;"LIBSETS_DROP_MECHANIC_MONSTER_NAME",VLOOKUP(U203,'LibSets constants'!$I$4:$L$1002,3,FALSE),""),"")</f>
        <v/>
      </c>
      <c r="W203" s="39" t="str">
        <f>IF(U203&lt;&gt;"",IF(U203&lt;&gt;"LIBSETS_DROP_MECHANIC_MONSTER_NAME",VLOOKUP(U203,'LibSets constants'!$I$4:$L$1002,4,FALSE),""),"")</f>
        <v/>
      </c>
      <c r="X203" s="3">
        <f>IF(G203&lt;&gt;"LIBSETS_SETTYPE_BATTLEGROUND",IF(G203&lt;&gt;"LIBSETS_SETTYPE_SPECIAL",IF(Y203&lt;&gt;"",VLOOKUP(Y203,'ESO zone constants'!$D$3:$H$4953,5,FALSE),""),""),"")</f>
        <v>823</v>
      </c>
      <c r="Y203" t="str">
        <f>IF(AND(O203&lt;&gt;"",NOT(ISERROR(O203))),"",IF(AND(L203&lt;&gt;"",L203&gt;0,NOT(ISERROR(L203))),VLOOKUP(L203,'ESO dumped WayshrineInfo'!$K$3:$N$9999,4,FALSE),""))</f>
        <v>Gold Coast</v>
      </c>
      <c r="Z203" s="44"/>
      <c r="AA203" s="43" t="str">
        <f>IF(Z203&lt;&gt;"",IF(Z203&lt;&gt;"LIBSETS_DROP_MECHANIC_MONSTER_NAME",VLOOKUP(Z203,'LibSets constants'!$I$4:$L$1002,3,FALSE),""),"")</f>
        <v/>
      </c>
      <c r="AB203" s="43" t="str">
        <f>IF(Z203&lt;&gt;"",IF(Z203&lt;&gt;"LIBSETS_DROP_MECHANIC_MONSTER_NAME",VLOOKUP(Z203,'LibSets constants'!$I$4:$L$1002,4,FALSE),""),"")</f>
        <v/>
      </c>
      <c r="AC203" s="3">
        <f>IF(G203&lt;&gt;"LIBSETS_SETTYPE_BATTLEGROUND",IF(G203&lt;&gt;"LIBSETS_SETTYPE_SPECIAL",IF(AD203&lt;&gt;"",VLOOKUP(AD203,'ESO zone constants'!$D$3:$H$4953,5,FALSE),""),""),"")</f>
        <v>823</v>
      </c>
      <c r="AD203" t="str">
        <f>IF(AND(O203&lt;&gt;"",NOT(ISERROR(O203))),"",IF(AND(M203&lt;&gt;"",M203&gt;0,NOT(ISERROR(M203))),VLOOKUP(M203,'ESO dumped WayshrineInfo'!$K$3:$N$9999,4,FALSE),""))</f>
        <v>Gold Coast</v>
      </c>
      <c r="AE203" s="44"/>
      <c r="AF203" s="43" t="str">
        <f>IF(AE203&lt;&gt;"",IF(AE203&lt;&gt;"LIBSETS_DROP_MECHANIC_MONSTER_NAME",VLOOKUP(AE203,'LibSets constants'!$I$4:$L$1002,3,FALSE),""),"")</f>
        <v/>
      </c>
      <c r="AG203" s="43" t="str">
        <f>IF(AE203&lt;&gt;"",IF(AE203&lt;&gt;"LIBSETS_DROP_MECHANIC_MONSTER_NAME",VLOOKUP(AE203,'LibSets constants'!$I$4:$L$1002,4,FALSE),""),"")</f>
        <v/>
      </c>
      <c r="AH203" s="3" t="str">
        <f>IF(G203&lt;&gt;"LIBSETS_SETTYPE_BATTLEGROUND",IF(G203&lt;&gt;"LIBSETS_SETTYPE_SPECIAL",IF(AI203&lt;&gt;"",VLOOKUP(AI203,'ESO zone constants'!$D$3:$H$4953,5,FALSE),""),""),"")</f>
        <v/>
      </c>
      <c r="AJ203" s="44"/>
      <c r="AK203" s="43" t="str">
        <f>IF(AJ203&lt;&gt;"",IF(AJ203&lt;&gt;"LIBSETS_DROP_MECHANIC_MONSTER_NAME",VLOOKUP(AJ203,'LibSets constants'!$I$4:$L$1002,3,FALSE),""),"")</f>
        <v/>
      </c>
      <c r="AL203" s="43" t="str">
        <f>IF(AJ203&lt;&gt;"",IF(AJ203&lt;&gt;"LIBSETS_DROP_MECHANIC_MONSTER_NAME",VLOOKUP(AJ203,'LibSets constants'!$I$4:$L$1002,4,FALSE),""),"")</f>
        <v/>
      </c>
      <c r="AM203" s="3" t="str">
        <f>IF(G203&lt;&gt;"LIBSETS_SETTYPE_BATTLEGROUND",IF(G203&lt;&gt;"LIBSETS_SETTYPE_SPECIAL",IF(AN203&lt;&gt;"",VLOOKUP(AN203,'ESO zone constants'!$D$3:$H$4953,5,FALSE),""),""),"")</f>
        <v/>
      </c>
      <c r="AO203" s="44"/>
      <c r="AP203" s="43" t="str">
        <f>IF(AO203&lt;&gt;"",IF(AO203&lt;&gt;"LIBSETS_DROP_MECHANIC_MONSTER_NAME",VLOOKUP(AO203,'LibSets constants'!$I$4:$L$1002,3,FALSE),""),"")</f>
        <v/>
      </c>
      <c r="AQ203" s="43" t="str">
        <f>IF(AO203&lt;&gt;"",IF(AO203&lt;&gt;"LIBSETS_DROP_MECHANIC_MONSTER_NAME",VLOOKUP(AO203,'LibSets constants'!$I$4:$L$1002,4,FALSE),""),"")</f>
        <v/>
      </c>
      <c r="AR203" s="3" t="str">
        <f>IF(G203&lt;&gt;"LIBSETS_SETTYPE_BATTLEGROUND",IF(G203&lt;&gt;"LIBSETS_SETTYPE_SPECIAL",IF(AS203&lt;&gt;"",VLOOKUP(AS203,'ESO zone constants'!$D$3:$H$4953,5,FALSE),""),""),"")</f>
        <v/>
      </c>
      <c r="AT203" s="44"/>
      <c r="AU203" s="43" t="str">
        <f>IF(AT203&lt;&gt;"",IF(AT203&lt;&gt;"LIBSETS_DROP_MECHANIC_MONSTER_NAME",VLOOKUP(AT203,'LibSets constants'!$I$4:$L$1002,3,FALSE),""),"")</f>
        <v/>
      </c>
      <c r="AV203" s="43" t="str">
        <f>IF(AT203&lt;&gt;"",IF(AT203&lt;&gt;"LIBSETS_DROP_MECHANIC_MONSTER_NAME",VLOOKUP(AT203,'LibSets constants'!$I$4:$L$1002,4,FALSE),""),"")</f>
        <v/>
      </c>
      <c r="AW203" s="21" t="str">
        <f t="shared" si="19"/>
        <v>[241] = {wayshrines={251,251,251,}, traitsNeeded=7, dlcId=DLC_DARK_BROTHERHOOD</v>
      </c>
      <c r="AX203" s="21" t="str">
        <f t="shared" si="20"/>
        <v>, zoneIds={823,823,823}, veteran=false</v>
      </c>
      <c r="AY203" s="21" t="str">
        <f t="shared" si="21"/>
        <v>, setType=LIBSETS_SETTYPE_CRAFTED</v>
      </c>
      <c r="AZ203" s="21" t="str">
        <f t="shared" si="22"/>
        <v>},</v>
      </c>
      <c r="BA203" s="21" t="str">
        <f t="shared" si="23"/>
        <v xml:space="preserve"> --Varen's Legacy / Varens Erbe   [Gold Coast, Gold Coast, Gold Coast]</v>
      </c>
    </row>
    <row r="204" spans="1:53" x14ac:dyDescent="0.25">
      <c r="A204" s="5">
        <v>242</v>
      </c>
      <c r="B204" t="s">
        <v>1115</v>
      </c>
      <c r="C204" t="s">
        <v>1116</v>
      </c>
      <c r="D204" s="3">
        <f t="shared" si="18"/>
        <v>242</v>
      </c>
      <c r="G204" s="8" t="s">
        <v>1592</v>
      </c>
      <c r="I204" t="s">
        <v>97</v>
      </c>
      <c r="J204" t="s">
        <v>97</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constants'!$B$4:$C$1002,2,FALSE),"")</f>
        <v>Dark Brotherhood</v>
      </c>
      <c r="V204" s="43" t="str">
        <f>IF(U204&lt;&gt;"",IF(U204&lt;&gt;"LIBSETS_DROP_MECHANIC_MONSTER_NAME",VLOOKUP(U204,'LibSets constants'!$I$4:$L$1002,3,FALSE),""),"")</f>
        <v/>
      </c>
      <c r="W204" s="39" t="str">
        <f>IF(U204&lt;&gt;"",IF(U204&lt;&gt;"LIBSETS_DROP_MECHANIC_MONSTER_NAME",VLOOKUP(U204,'LibSets constants'!$I$4:$L$1002,4,FALSE),""),"")</f>
        <v/>
      </c>
      <c r="X204" s="3">
        <f>IF(G204&lt;&gt;"LIBSETS_SETTYPE_BATTLEGROUND",IF(G204&lt;&gt;"LIBSETS_SETTYPE_SPECIAL",IF(Y204&lt;&gt;"",VLOOKUP(Y204,'ESO zone constants'!$D$3:$H$4953,5,FALSE),""),""),"")</f>
        <v>823</v>
      </c>
      <c r="Y204" t="str">
        <f>IF(AND(O204&lt;&gt;"",NOT(ISERROR(O204))),"",IF(AND(L204&lt;&gt;"",L204&gt;0,NOT(ISERROR(L204))),VLOOKUP(L204,'ESO dumped WayshrineInfo'!$K$3:$N$9999,4,FALSE),""))</f>
        <v>Gold Coast</v>
      </c>
      <c r="Z204" s="44"/>
      <c r="AA204" s="43" t="str">
        <f>IF(Z204&lt;&gt;"",IF(Z204&lt;&gt;"LIBSETS_DROP_MECHANIC_MONSTER_NAME",VLOOKUP(Z204,'LibSets constants'!$I$4:$L$1002,3,FALSE),""),"")</f>
        <v/>
      </c>
      <c r="AB204" s="43" t="str">
        <f>IF(Z204&lt;&gt;"",IF(Z204&lt;&gt;"LIBSETS_DROP_MECHANIC_MONSTER_NAME",VLOOKUP(Z204,'LibSets constants'!$I$4:$L$1002,4,FALSE),""),"")</f>
        <v/>
      </c>
      <c r="AC204" s="3">
        <f>IF(G204&lt;&gt;"LIBSETS_SETTYPE_BATTLEGROUND",IF(G204&lt;&gt;"LIBSETS_SETTYPE_SPECIAL",IF(AD204&lt;&gt;"",VLOOKUP(AD204,'ESO zone constants'!$D$3:$H$4953,5,FALSE),""),""),"")</f>
        <v>823</v>
      </c>
      <c r="AD204" t="str">
        <f>IF(AND(O204&lt;&gt;"",NOT(ISERROR(O204))),"",IF(AND(M204&lt;&gt;"",M204&gt;0,NOT(ISERROR(M204))),VLOOKUP(M204,'ESO dumped WayshrineInfo'!$K$3:$N$9999,4,FALSE),""))</f>
        <v>Gold Coast</v>
      </c>
      <c r="AE204" s="44"/>
      <c r="AF204" s="43" t="str">
        <f>IF(AE204&lt;&gt;"",IF(AE204&lt;&gt;"LIBSETS_DROP_MECHANIC_MONSTER_NAME",VLOOKUP(AE204,'LibSets constants'!$I$4:$L$1002,3,FALSE),""),"")</f>
        <v/>
      </c>
      <c r="AG204" s="43" t="str">
        <f>IF(AE204&lt;&gt;"",IF(AE204&lt;&gt;"LIBSETS_DROP_MECHANIC_MONSTER_NAME",VLOOKUP(AE204,'LibSets constants'!$I$4:$L$1002,4,FALSE),""),"")</f>
        <v/>
      </c>
      <c r="AH204" s="3" t="str">
        <f>IF(G204&lt;&gt;"LIBSETS_SETTYPE_BATTLEGROUND",IF(G204&lt;&gt;"LIBSETS_SETTYPE_SPECIAL",IF(AI204&lt;&gt;"",VLOOKUP(AI204,'ESO zone constants'!$D$3:$H$4953,5,FALSE),""),""),"")</f>
        <v/>
      </c>
      <c r="AJ204" s="44"/>
      <c r="AK204" s="43" t="str">
        <f>IF(AJ204&lt;&gt;"",IF(AJ204&lt;&gt;"LIBSETS_DROP_MECHANIC_MONSTER_NAME",VLOOKUP(AJ204,'LibSets constants'!$I$4:$L$1002,3,FALSE),""),"")</f>
        <v/>
      </c>
      <c r="AL204" s="43" t="str">
        <f>IF(AJ204&lt;&gt;"",IF(AJ204&lt;&gt;"LIBSETS_DROP_MECHANIC_MONSTER_NAME",VLOOKUP(AJ204,'LibSets constants'!$I$4:$L$1002,4,FALSE),""),"")</f>
        <v/>
      </c>
      <c r="AM204" s="3" t="str">
        <f>IF(G204&lt;&gt;"LIBSETS_SETTYPE_BATTLEGROUND",IF(G204&lt;&gt;"LIBSETS_SETTYPE_SPECIAL",IF(AN204&lt;&gt;"",VLOOKUP(AN204,'ESO zone constants'!$D$3:$H$4953,5,FALSE),""),""),"")</f>
        <v/>
      </c>
      <c r="AO204" s="44"/>
      <c r="AP204" s="43" t="str">
        <f>IF(AO204&lt;&gt;"",IF(AO204&lt;&gt;"LIBSETS_DROP_MECHANIC_MONSTER_NAME",VLOOKUP(AO204,'LibSets constants'!$I$4:$L$1002,3,FALSE),""),"")</f>
        <v/>
      </c>
      <c r="AQ204" s="43" t="str">
        <f>IF(AO204&lt;&gt;"",IF(AO204&lt;&gt;"LIBSETS_DROP_MECHANIC_MONSTER_NAME",VLOOKUP(AO204,'LibSets constants'!$I$4:$L$1002,4,FALSE),""),"")</f>
        <v/>
      </c>
      <c r="AR204" s="3" t="str">
        <f>IF(G204&lt;&gt;"LIBSETS_SETTYPE_BATTLEGROUND",IF(G204&lt;&gt;"LIBSETS_SETTYPE_SPECIAL",IF(AS204&lt;&gt;"",VLOOKUP(AS204,'ESO zone constants'!$D$3:$H$4953,5,FALSE),""),""),"")</f>
        <v/>
      </c>
      <c r="AT204" s="44"/>
      <c r="AU204" s="43" t="str">
        <f>IF(AT204&lt;&gt;"",IF(AT204&lt;&gt;"LIBSETS_DROP_MECHANIC_MONSTER_NAME",VLOOKUP(AT204,'LibSets constants'!$I$4:$L$1002,3,FALSE),""),"")</f>
        <v/>
      </c>
      <c r="AV204" s="43" t="str">
        <f>IF(AT204&lt;&gt;"",IF(AT204&lt;&gt;"LIBSETS_DROP_MECHANIC_MONSTER_NAME",VLOOKUP(AT204,'LibSets constants'!$I$4:$L$1002,4,FALSE),""),"")</f>
        <v/>
      </c>
      <c r="AW204" s="21" t="str">
        <f t="shared" si="19"/>
        <v>[242] = {wayshrines={254,254,254,}, traitsNeeded=9, dlcId=DLC_DARK_BROTHERHOOD</v>
      </c>
      <c r="AX204" s="21" t="str">
        <f t="shared" si="20"/>
        <v>, zoneIds={823,823,823}, veteran=false</v>
      </c>
      <c r="AY204" s="21" t="str">
        <f t="shared" si="21"/>
        <v>, setType=LIBSETS_SETTYPE_CRAFTED</v>
      </c>
      <c r="AZ204" s="21" t="str">
        <f t="shared" si="22"/>
        <v>},</v>
      </c>
      <c r="BA204" s="21" t="str">
        <f t="shared" si="23"/>
        <v xml:space="preserve"> --Pelinal's Aptitude / Pelinals Talent   [Gold Coast, Gold Coast, Gold Coast]</v>
      </c>
    </row>
    <row r="205" spans="1:53" x14ac:dyDescent="0.25">
      <c r="A205" s="12">
        <v>243</v>
      </c>
      <c r="B205" t="s">
        <v>1117</v>
      </c>
      <c r="C205" t="s">
        <v>1118</v>
      </c>
      <c r="D205" s="3">
        <f t="shared" si="18"/>
        <v>243</v>
      </c>
      <c r="G205" s="8" t="s">
        <v>1598</v>
      </c>
      <c r="I205" t="s">
        <v>97</v>
      </c>
      <c r="J205" t="s">
        <v>97</v>
      </c>
      <c r="K205">
        <v>-1</v>
      </c>
      <c r="L205">
        <v>-1</v>
      </c>
      <c r="M205">
        <v>-1</v>
      </c>
      <c r="N205">
        <v>0</v>
      </c>
      <c r="O205" s="66" t="s">
        <v>521</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constants'!$B$4:$C$1002,2,FALSE),"")</f>
        <v>Dark Brotherhood</v>
      </c>
      <c r="U205" s="33" t="s">
        <v>1684</v>
      </c>
      <c r="V205" s="43" t="str">
        <f>IF(U205&lt;&gt;"",IF(U205&lt;&gt;"LIBSETS_DROP_MECHANIC_MONSTER_NAME",VLOOKUP(U205,'LibSets constants'!$I$4:$L$1002,3,FALSE),""),"")</f>
        <v>Delve bosses have a chance to drop a waist or feet.</v>
      </c>
      <c r="W205" s="43" t="str">
        <f>IF(U205&lt;&gt;"",IF(U205&lt;&gt;"LIBSETS_DROP_MECHANIC_MONSTER_NAME",VLOOKUP(U205,'LibSets constants'!$I$4:$L$1002,4,FALSE),""),"")</f>
        <v>Bosse in Gewölben haben die Chance, eine Taille oder Füße fallen zu lassen.</v>
      </c>
      <c r="X205" s="3" t="str">
        <f>IF(G205&lt;&gt;"LIBSETS_SETTYPE_BATTLEGROUND",IF(G205&lt;&gt;"LIBSETS_SETTYPE_SPECIAL",IF(Y205&lt;&gt;"",VLOOKUP(Y205,'ESO zone constants'!$D$3:$H$4953,5,FALSE),""),""),"")</f>
        <v/>
      </c>
      <c r="Y205" t="str">
        <f>IF(AND(O205&lt;&gt;"",NOT(ISERROR(O205))),"",IF(AND(L205&lt;&gt;"",L205&gt;0,NOT(ISERROR(L205))),VLOOKUP(L205,'ESO dumped WayshrineInfo'!$K$3:$N$9999,4,FALSE),""))</f>
        <v/>
      </c>
      <c r="Z205" s="44" t="s">
        <v>1685</v>
      </c>
      <c r="AA205" s="43" t="str">
        <f>IF(Z205&lt;&gt;"",IF(Z205&lt;&gt;"LIBSETS_DROP_MECHANIC_MONSTER_NAME",VLOOKUP(Z205,'LibSets constants'!$I$4:$L$1002,3,FALSE),""),"")</f>
        <v>Overland group bosses have a 100% chance to drop head, chest, legs, or weapon.</v>
      </c>
      <c r="AB205" s="43" t="str">
        <f>IF(Z205&lt;&gt;"",IF(Z205&lt;&gt;"LIBSETS_DROP_MECHANIC_MONSTER_NAME",VLOOKUP(Z205,'LibSets constants'!$I$4:$L$1002,4,FALSE),""),"")</f>
        <v>Überland Gruppenbosse haben eine Chance von 100%, Kopf, Brust, Beine oder Waffen fallen zu lassen.</v>
      </c>
      <c r="AC205" s="3" t="str">
        <f>IF(G205&lt;&gt;"LIBSETS_SETTYPE_BATTLEGROUND",IF(G205&lt;&gt;"LIBSETS_SETTYPE_SPECIAL",IF(AD205&lt;&gt;"",VLOOKUP(AD205,'ESO zone constants'!$D$3:$H$4953,5,FALSE),""),""),"")</f>
        <v/>
      </c>
      <c r="AD205" t="str">
        <f>IF(AND(O205&lt;&gt;"",NOT(ISERROR(O205))),"",IF(AND(M205&lt;&gt;"",M205&gt;0,NOT(ISERROR(M205))),VLOOKUP(M205,'ESO dumped WayshrineInfo'!$K$3:$N$9999,4,FALSE),""))</f>
        <v/>
      </c>
      <c r="AE205" s="44" t="s">
        <v>1686</v>
      </c>
      <c r="AF205" s="43" t="str">
        <f>IF(AE205&lt;&gt;"",IF(AE205&lt;&gt;"LIBSETS_DROP_MECHANIC_MONSTER_NAME",VLOOKUP(AE205,'LibSets constants'!$I$4:$L$1002,3,FALSE),""),"")</f>
        <v>Public dungeon bosses have a chance to drop a shoulder, hand, or weapon.</v>
      </c>
      <c r="AG205" s="43" t="str">
        <f>IF(AE205&lt;&gt;"",IF(AE205&lt;&gt;"LIBSETS_DROP_MECHANIC_MONSTER_NAME",VLOOKUP(AE205,'LibSets constants'!$I$4:$L$1002,4,FALSE),""),"")</f>
        <v>Öffentliche Dungeon-Bosse haben die Möglichkeit, eine Schulter, Handschuhe oder eine Waffe fallen zu lassen.</v>
      </c>
      <c r="AH205" s="3" t="str">
        <f>IF(G205&lt;&gt;"LIBSETS_SETTYPE_BATTLEGROUND",IF(G205&lt;&gt;"LIBSETS_SETTYPE_SPECIAL",IF(AI205&lt;&gt;"",VLOOKUP(AI205,'ESO zone constants'!$D$3:$H$4953,5,FALSE),""),""),"")</f>
        <v/>
      </c>
      <c r="AJ205" s="44" t="s">
        <v>1687</v>
      </c>
      <c r="AK205" s="43" t="str">
        <f>IF(AJ205&lt;&gt;"",IF(AJ205&lt;&gt;"LIBSETS_DROP_MECHANIC_MONSTER_NAME",VLOOKUP(AJ205,'LibSets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43" t="str">
        <f>IF(AJ205&lt;&gt;"",IF(AJ205&lt;&gt;"LIBSETS_DROP_MECHANIC_MONSTER_NAME",VLOOKUP(AJ205,'LibSets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constants'!$D$3:$H$4953,5,FALSE),""),""),"")</f>
        <v/>
      </c>
      <c r="AO205" s="44"/>
      <c r="AP205" s="43" t="str">
        <f>IF(AO205&lt;&gt;"",IF(AO205&lt;&gt;"LIBSETS_DROP_MECHANIC_MONSTER_NAME",VLOOKUP(AO205,'LibSets constants'!$I$4:$L$1002,3,FALSE),""),"")</f>
        <v/>
      </c>
      <c r="AQ205" s="43" t="str">
        <f>IF(AO205&lt;&gt;"",IF(AO205&lt;&gt;"LIBSETS_DROP_MECHANIC_MONSTER_NAME",VLOOKUP(AO205,'LibSets constants'!$I$4:$L$1002,4,FALSE),""),"")</f>
        <v/>
      </c>
      <c r="AR205" s="3" t="str">
        <f>IF(G205&lt;&gt;"LIBSETS_SETTYPE_BATTLEGROUND",IF(G205&lt;&gt;"LIBSETS_SETTYPE_SPECIAL",IF(AS205&lt;&gt;"",VLOOKUP(AS205,'ESO zone constants'!$D$3:$H$4953,5,FALSE),""),""),"")</f>
        <v/>
      </c>
      <c r="AT205" s="44"/>
      <c r="AU205" s="43" t="str">
        <f>IF(AT205&lt;&gt;"",IF(AT205&lt;&gt;"LIBSETS_DROP_MECHANIC_MONSTER_NAME",VLOOKUP(AT205,'LibSets constants'!$I$4:$L$1002,3,FALSE),""),"")</f>
        <v/>
      </c>
      <c r="AV205" s="43" t="str">
        <f>IF(AT205&lt;&gt;"",IF(AT205&lt;&gt;"LIBSETS_DROP_MECHANIC_MONSTER_NAME",VLOOKUP(AT205,'LibSets constants'!$I$4:$L$1002,4,FALSE),""),"")</f>
        <v/>
      </c>
      <c r="AW205" s="21" t="str">
        <f t="shared" si="19"/>
        <v>[243] = {wayshrines={-1,-1,-1,}, dlcId=DLC_DARK_BROTHERHOOD</v>
      </c>
      <c r="AX205" s="21" t="str">
        <f t="shared" si="20"/>
        <v>, zoneIds={823}, veteran=false</v>
      </c>
      <c r="AY205" s="21" t="str">
        <f t="shared" si="21"/>
        <v>, setType=LIBSETS_SETTYPE_OVERLAND</v>
      </c>
      <c r="AZ205" s="21" t="str">
        <f t="shared" si="22"/>
        <v>, dropMechanic={LIBSETS_DROP_MECHANIC_OVERLAND_BOSS_DELVE,LIBSETS_DROP_MECHANIC_OVERLAND_WORLDBOSS,LIBSETS_DROP_MECHANIC_OVERLAND_BOSS_PUBLIC_DUNGEON,LIBSETS_DROP_MECHANIC_OVERLAND_CHEST}},</v>
      </c>
      <c r="BA205" s="21" t="str">
        <f t="shared" si="23"/>
        <v xml:space="preserve"> --Hide of Morihaus / Haut von Morihaus   [Gold Coast]</v>
      </c>
    </row>
    <row r="206" spans="1:53" x14ac:dyDescent="0.25">
      <c r="A206" s="12">
        <v>244</v>
      </c>
      <c r="B206" t="s">
        <v>1119</v>
      </c>
      <c r="C206" t="s">
        <v>1120</v>
      </c>
      <c r="D206" s="3">
        <f t="shared" si="18"/>
        <v>244</v>
      </c>
      <c r="G206" s="8" t="s">
        <v>1598</v>
      </c>
      <c r="I206" t="s">
        <v>97</v>
      </c>
      <c r="J206" t="s">
        <v>97</v>
      </c>
      <c r="K206">
        <v>-1</v>
      </c>
      <c r="L206">
        <v>-1</v>
      </c>
      <c r="M206">
        <v>-1</v>
      </c>
      <c r="N206">
        <v>0</v>
      </c>
      <c r="O206" s="66" t="s">
        <v>521</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constants'!$B$4:$C$1002,2,FALSE),"")</f>
        <v>Dark Brotherhood</v>
      </c>
      <c r="U206" s="33" t="s">
        <v>1684</v>
      </c>
      <c r="V206" s="43" t="str">
        <f>IF(U206&lt;&gt;"",IF(U206&lt;&gt;"LIBSETS_DROP_MECHANIC_MONSTER_NAME",VLOOKUP(U206,'LibSets constants'!$I$4:$L$1002,3,FALSE),""),"")</f>
        <v>Delve bosses have a chance to drop a waist or feet.</v>
      </c>
      <c r="W206" s="43" t="str">
        <f>IF(U206&lt;&gt;"",IF(U206&lt;&gt;"LIBSETS_DROP_MECHANIC_MONSTER_NAME",VLOOKUP(U206,'LibSets constants'!$I$4:$L$1002,4,FALSE),""),"")</f>
        <v>Bosse in Gewölben haben die Chance, eine Taille oder Füße fallen zu lassen.</v>
      </c>
      <c r="X206" s="3" t="str">
        <f>IF(G206&lt;&gt;"LIBSETS_SETTYPE_BATTLEGROUND",IF(G206&lt;&gt;"LIBSETS_SETTYPE_SPECIAL",IF(Y206&lt;&gt;"",VLOOKUP(Y206,'ESO zone constants'!$D$3:$H$4953,5,FALSE),""),""),"")</f>
        <v/>
      </c>
      <c r="Y206" t="str">
        <f>IF(AND(O206&lt;&gt;"",NOT(ISERROR(O206))),"",IF(AND(L206&lt;&gt;"",L206&gt;0,NOT(ISERROR(L206))),VLOOKUP(L206,'ESO dumped WayshrineInfo'!$K$3:$N$9999,4,FALSE),""))</f>
        <v/>
      </c>
      <c r="Z206" s="44" t="s">
        <v>1685</v>
      </c>
      <c r="AA206" s="43" t="str">
        <f>IF(Z206&lt;&gt;"",IF(Z206&lt;&gt;"LIBSETS_DROP_MECHANIC_MONSTER_NAME",VLOOKUP(Z206,'LibSets constants'!$I$4:$L$1002,3,FALSE),""),"")</f>
        <v>Overland group bosses have a 100% chance to drop head, chest, legs, or weapon.</v>
      </c>
      <c r="AB206" s="43" t="str">
        <f>IF(Z206&lt;&gt;"",IF(Z206&lt;&gt;"LIBSETS_DROP_MECHANIC_MONSTER_NAME",VLOOKUP(Z206,'LibSets constants'!$I$4:$L$1002,4,FALSE),""),"")</f>
        <v>Überland Gruppenbosse haben eine Chance von 100%, Kopf, Brust, Beine oder Waffen fallen zu lassen.</v>
      </c>
      <c r="AC206" s="3" t="str">
        <f>IF(G206&lt;&gt;"LIBSETS_SETTYPE_BATTLEGROUND",IF(G206&lt;&gt;"LIBSETS_SETTYPE_SPECIAL",IF(AD206&lt;&gt;"",VLOOKUP(AD206,'ESO zone constants'!$D$3:$H$4953,5,FALSE),""),""),"")</f>
        <v/>
      </c>
      <c r="AD206" t="str">
        <f>IF(AND(O206&lt;&gt;"",NOT(ISERROR(O206))),"",IF(AND(M206&lt;&gt;"",M206&gt;0,NOT(ISERROR(M206))),VLOOKUP(M206,'ESO dumped WayshrineInfo'!$K$3:$N$9999,4,FALSE),""))</f>
        <v/>
      </c>
      <c r="AE206" s="44" t="s">
        <v>1686</v>
      </c>
      <c r="AF206" s="43" t="str">
        <f>IF(AE206&lt;&gt;"",IF(AE206&lt;&gt;"LIBSETS_DROP_MECHANIC_MONSTER_NAME",VLOOKUP(AE206,'LibSets constants'!$I$4:$L$1002,3,FALSE),""),"")</f>
        <v>Public dungeon bosses have a chance to drop a shoulder, hand, or weapon.</v>
      </c>
      <c r="AG206" s="43" t="str">
        <f>IF(AE206&lt;&gt;"",IF(AE206&lt;&gt;"LIBSETS_DROP_MECHANIC_MONSTER_NAME",VLOOKUP(AE206,'LibSets constants'!$I$4:$L$1002,4,FALSE),""),"")</f>
        <v>Öffentliche Dungeon-Bosse haben die Möglichkeit, eine Schulter, Handschuhe oder eine Waffe fallen zu lassen.</v>
      </c>
      <c r="AH206" s="3" t="str">
        <f>IF(G206&lt;&gt;"LIBSETS_SETTYPE_BATTLEGROUND",IF(G206&lt;&gt;"LIBSETS_SETTYPE_SPECIAL",IF(AI206&lt;&gt;"",VLOOKUP(AI206,'ESO zone constants'!$D$3:$H$4953,5,FALSE),""),""),"")</f>
        <v/>
      </c>
      <c r="AJ206" s="44" t="s">
        <v>1687</v>
      </c>
      <c r="AK206" s="43" t="str">
        <f>IF(AJ206&lt;&gt;"",IF(AJ206&lt;&gt;"LIBSETS_DROP_MECHANIC_MONSTER_NAME",VLOOKUP(AJ206,'LibSets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43" t="str">
        <f>IF(AJ206&lt;&gt;"",IF(AJ206&lt;&gt;"LIBSETS_DROP_MECHANIC_MONSTER_NAME",VLOOKUP(AJ206,'LibSets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constants'!$D$3:$H$4953,5,FALSE),""),""),"")</f>
        <v/>
      </c>
      <c r="AO206" s="44"/>
      <c r="AP206" s="43" t="str">
        <f>IF(AO206&lt;&gt;"",IF(AO206&lt;&gt;"LIBSETS_DROP_MECHANIC_MONSTER_NAME",VLOOKUP(AO206,'LibSets constants'!$I$4:$L$1002,3,FALSE),""),"")</f>
        <v/>
      </c>
      <c r="AQ206" s="43" t="str">
        <f>IF(AO206&lt;&gt;"",IF(AO206&lt;&gt;"LIBSETS_DROP_MECHANIC_MONSTER_NAME",VLOOKUP(AO206,'LibSets constants'!$I$4:$L$1002,4,FALSE),""),"")</f>
        <v/>
      </c>
      <c r="AR206" s="3" t="str">
        <f>IF(G206&lt;&gt;"LIBSETS_SETTYPE_BATTLEGROUND",IF(G206&lt;&gt;"LIBSETS_SETTYPE_SPECIAL",IF(AS206&lt;&gt;"",VLOOKUP(AS206,'ESO zone constants'!$D$3:$H$4953,5,FALSE),""),""),"")</f>
        <v/>
      </c>
      <c r="AT206" s="44"/>
      <c r="AU206" s="43" t="str">
        <f>IF(AT206&lt;&gt;"",IF(AT206&lt;&gt;"LIBSETS_DROP_MECHANIC_MONSTER_NAME",VLOOKUP(AT206,'LibSets constants'!$I$4:$L$1002,3,FALSE),""),"")</f>
        <v/>
      </c>
      <c r="AV206" s="43" t="str">
        <f>IF(AT206&lt;&gt;"",IF(AT206&lt;&gt;"LIBSETS_DROP_MECHANIC_MONSTER_NAME",VLOOKUP(AT206,'LibSets constants'!$I$4:$L$1002,4,FALSE),""),"")</f>
        <v/>
      </c>
      <c r="AW206" s="21" t="str">
        <f t="shared" si="19"/>
        <v>[244] = {wayshrines={-1,-1,-1,}, dlcId=DLC_DARK_BROTHERHOOD</v>
      </c>
      <c r="AX206" s="21" t="str">
        <f t="shared" si="20"/>
        <v>, zoneIds={823}, veteran=false</v>
      </c>
      <c r="AY206" s="21" t="str">
        <f t="shared" si="21"/>
        <v>, setType=LIBSETS_SETTYPE_OVERLAND</v>
      </c>
      <c r="AZ206" s="21" t="str">
        <f t="shared" si="22"/>
        <v>, dropMechanic={LIBSETS_DROP_MECHANIC_OVERLAND_BOSS_DELVE,LIBSETS_DROP_MECHANIC_OVERLAND_WORLDBOSS,LIBSETS_DROP_MECHANIC_OVERLAND_BOSS_PUBLIC_DUNGEON,LIBSETS_DROP_MECHANIC_OVERLAND_CHEST}},</v>
      </c>
      <c r="BA206" s="21" t="str">
        <f t="shared" si="23"/>
        <v xml:space="preserve"> --Flanking Strategist / Flankierender Stratege   [Gold Coast]</v>
      </c>
    </row>
    <row r="207" spans="1:53" x14ac:dyDescent="0.25">
      <c r="A207" s="12">
        <v>245</v>
      </c>
      <c r="B207" t="s">
        <v>1121</v>
      </c>
      <c r="C207" t="s">
        <v>1122</v>
      </c>
      <c r="D207" s="3">
        <f t="shared" si="18"/>
        <v>245</v>
      </c>
      <c r="G207" s="8" t="s">
        <v>1598</v>
      </c>
      <c r="I207" t="s">
        <v>97</v>
      </c>
      <c r="J207" t="s">
        <v>97</v>
      </c>
      <c r="K207">
        <v>-1</v>
      </c>
      <c r="L207">
        <v>-1</v>
      </c>
      <c r="M207">
        <v>-1</v>
      </c>
      <c r="N207">
        <v>0</v>
      </c>
      <c r="O207" s="66" t="s">
        <v>521</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constants'!$B$4:$C$1002,2,FALSE),"")</f>
        <v>Dark Brotherhood</v>
      </c>
      <c r="U207" s="33" t="s">
        <v>1684</v>
      </c>
      <c r="V207" s="40" t="str">
        <f>IF(U207&lt;&gt;"",IF(U207&lt;&gt;"LIBSETS_DROP_MECHANIC_MONSTER_NAME",VLOOKUP(U207,'LibSets constants'!$I$4:$L$1002,3,FALSE),""),"")</f>
        <v>Delve bosses have a chance to drop a waist or feet.</v>
      </c>
      <c r="W207" s="43" t="str">
        <f>IF(U207&lt;&gt;"",IF(U207&lt;&gt;"LIBSETS_DROP_MECHANIC_MONSTER_NAME",VLOOKUP(U207,'LibSets constants'!$I$4:$L$1002,4,FALSE),""),"")</f>
        <v>Bosse in Gewölben haben die Chance, eine Taille oder Füße fallen zu lassen.</v>
      </c>
      <c r="X207" s="3" t="str">
        <f>IF(G207&lt;&gt;"LIBSETS_SETTYPE_BATTLEGROUND",IF(G207&lt;&gt;"LIBSETS_SETTYPE_SPECIAL",IF(Y207&lt;&gt;"",VLOOKUP(Y207,'ESO zone constants'!$D$3:$H$4953,5,FALSE),""),""),"")</f>
        <v/>
      </c>
      <c r="Y207" t="str">
        <f>IF(AND(O207&lt;&gt;"",NOT(ISERROR(O207))),"",IF(AND(L207&lt;&gt;"",L207&gt;0,NOT(ISERROR(L207))),VLOOKUP(L207,'ESO dumped WayshrineInfo'!$K$3:$N$9999,4,FALSE),""))</f>
        <v/>
      </c>
      <c r="Z207" s="41" t="s">
        <v>1685</v>
      </c>
      <c r="AA207" s="40" t="str">
        <f>IF(Z207&lt;&gt;"",IF(Z207&lt;&gt;"LIBSETS_DROP_MECHANIC_MONSTER_NAME",VLOOKUP(Z207,'LibSets constants'!$I$4:$L$1002,3,FALSE),""),"")</f>
        <v>Overland group bosses have a 100% chance to drop head, chest, legs, or weapon.</v>
      </c>
      <c r="AB207" s="40" t="str">
        <f>IF(Z207&lt;&gt;"",IF(Z207&lt;&gt;"LIBSETS_DROP_MECHANIC_MONSTER_NAME",VLOOKUP(Z207,'LibSets constants'!$I$4:$L$1002,4,FALSE),""),"")</f>
        <v>Überland Gruppenbosse haben eine Chance von 100%, Kopf, Brust, Beine oder Waffen fallen zu lassen.</v>
      </c>
      <c r="AC207" s="3" t="str">
        <f>IF(G207&lt;&gt;"LIBSETS_SETTYPE_BATTLEGROUND",IF(G207&lt;&gt;"LIBSETS_SETTYPE_SPECIAL",IF(AD207&lt;&gt;"",VLOOKUP(AD207,'ESO zone constants'!$D$3:$H$4953,5,FALSE),""),""),"")</f>
        <v/>
      </c>
      <c r="AD207" t="str">
        <f>IF(AND(O207&lt;&gt;"",NOT(ISERROR(O207))),"",IF(AND(M207&lt;&gt;"",M207&gt;0,NOT(ISERROR(M207))),VLOOKUP(M207,'ESO dumped WayshrineInfo'!$K$3:$N$9999,4,FALSE),""))</f>
        <v/>
      </c>
      <c r="AE207" s="41" t="s">
        <v>1686</v>
      </c>
      <c r="AF207" s="40" t="str">
        <f>IF(AE207&lt;&gt;"",IF(AE207&lt;&gt;"LIBSETS_DROP_MECHANIC_MONSTER_NAME",VLOOKUP(AE207,'LibSets constants'!$I$4:$L$1002,3,FALSE),""),"")</f>
        <v>Public dungeon bosses have a chance to drop a shoulder, hand, or weapon.</v>
      </c>
      <c r="AG207" s="40" t="str">
        <f>IF(AE207&lt;&gt;"",IF(AE207&lt;&gt;"LIBSETS_DROP_MECHANIC_MONSTER_NAME",VLOOKUP(AE207,'LibSets constants'!$I$4:$L$1002,4,FALSE),""),"")</f>
        <v>Öffentliche Dungeon-Bosse haben die Möglichkeit, eine Schulter, Handschuhe oder eine Waffe fallen zu lassen.</v>
      </c>
      <c r="AH207" s="3" t="str">
        <f>IF(G207&lt;&gt;"LIBSETS_SETTYPE_BATTLEGROUND",IF(G207&lt;&gt;"LIBSETS_SETTYPE_SPECIAL",IF(AI207&lt;&gt;"",VLOOKUP(AI207,'ESO zone constants'!$D$3:$H$4953,5,FALSE),""),""),"")</f>
        <v/>
      </c>
      <c r="AJ207" s="41" t="s">
        <v>1687</v>
      </c>
      <c r="AK207" s="40" t="str">
        <f>IF(AJ207&lt;&gt;"",IF(AJ207&lt;&gt;"LIBSETS_DROP_MECHANIC_MONSTER_NAME",VLOOKUP(AJ207,'LibSets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0" t="str">
        <f>IF(AJ207&lt;&gt;"",IF(AJ207&lt;&gt;"LIBSETS_DROP_MECHANIC_MONSTER_NAME",VLOOKUP(AJ207,'LibSets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constants'!$D$3:$H$4953,5,FALSE),""),""),"")</f>
        <v/>
      </c>
      <c r="AO207" s="41"/>
      <c r="AP207" s="40" t="str">
        <f>IF(AO207&lt;&gt;"",IF(AO207&lt;&gt;"LIBSETS_DROP_MECHANIC_MONSTER_NAME",VLOOKUP(AO207,'LibSets constants'!$I$4:$L$1002,3,FALSE),""),"")</f>
        <v/>
      </c>
      <c r="AQ207" s="40" t="str">
        <f>IF(AO207&lt;&gt;"",IF(AO207&lt;&gt;"LIBSETS_DROP_MECHANIC_MONSTER_NAME",VLOOKUP(AO207,'LibSets constants'!$I$4:$L$1002,4,FALSE),""),"")</f>
        <v/>
      </c>
      <c r="AR207" s="3" t="str">
        <f>IF(G207&lt;&gt;"LIBSETS_SETTYPE_BATTLEGROUND",IF(G207&lt;&gt;"LIBSETS_SETTYPE_SPECIAL",IF(AS207&lt;&gt;"",VLOOKUP(AS207,'ESO zone constants'!$D$3:$H$4953,5,FALSE),""),""),"")</f>
        <v/>
      </c>
      <c r="AT207" s="41"/>
      <c r="AU207" s="40" t="str">
        <f>IF(AT207&lt;&gt;"",IF(AT207&lt;&gt;"LIBSETS_DROP_MECHANIC_MONSTER_NAME",VLOOKUP(AT207,'LibSets constants'!$I$4:$L$1002,3,FALSE),""),"")</f>
        <v/>
      </c>
      <c r="AV207" s="40" t="str">
        <f>IF(AT207&lt;&gt;"",IF(AT207&lt;&gt;"LIBSETS_DROP_MECHANIC_MONSTER_NAME",VLOOKUP(AT207,'LibSets constants'!$I$4:$L$1002,4,FALSE),""),"")</f>
        <v/>
      </c>
      <c r="AW207" s="21" t="str">
        <f t="shared" si="19"/>
        <v>[245] = {wayshrines={-1,-1,-1,}, dlcId=DLC_DARK_BROTHERHOOD</v>
      </c>
      <c r="AX207" s="21" t="str">
        <f t="shared" si="20"/>
        <v>, zoneIds={823}, veteran=false</v>
      </c>
      <c r="AY207" s="21" t="str">
        <f t="shared" si="21"/>
        <v>, setType=LIBSETS_SETTYPE_OVERLAND</v>
      </c>
      <c r="AZ207" s="21" t="str">
        <f t="shared" si="22"/>
        <v>, dropMechanic={LIBSETS_DROP_MECHANIC_OVERLAND_BOSS_DELVE,LIBSETS_DROP_MECHANIC_OVERLAND_WORLDBOSS,LIBSETS_DROP_MECHANIC_OVERLAND_BOSS_PUBLIC_DUNGEON,LIBSETS_DROP_MECHANIC_OVERLAND_CHEST}},</v>
      </c>
      <c r="BA207" s="21" t="str">
        <f t="shared" si="23"/>
        <v xml:space="preserve"> --Sithis' Touch / Sithis' Berührung   [Gold Coast]</v>
      </c>
    </row>
    <row r="208" spans="1:53" x14ac:dyDescent="0.25">
      <c r="A208" s="12">
        <v>246</v>
      </c>
      <c r="B208" t="s">
        <v>1123</v>
      </c>
      <c r="C208" t="s">
        <v>1124</v>
      </c>
      <c r="D208" s="3">
        <f t="shared" si="18"/>
        <v>246</v>
      </c>
      <c r="F208" t="s">
        <v>39</v>
      </c>
      <c r="G208" s="8" t="s">
        <v>1596</v>
      </c>
      <c r="I208" t="s">
        <v>97</v>
      </c>
      <c r="J208" t="s">
        <v>97</v>
      </c>
      <c r="K208">
        <v>-1</v>
      </c>
      <c r="L208">
        <v>-1</v>
      </c>
      <c r="M208">
        <v>-1</v>
      </c>
      <c r="N208">
        <v>0</v>
      </c>
      <c r="O208" s="66" t="s">
        <v>454</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constants'!$B$4:$C$1002,2,FALSE),"")</f>
        <v>Imperial City</v>
      </c>
      <c r="V208" s="40" t="str">
        <f>IF(U208&lt;&gt;"",IF(U208&lt;&gt;"LIBSETS_DROP_MECHANIC_MONSTER_NAME",VLOOKUP(U208,'LibSets constants'!$I$4:$L$1002,3,FALSE),""),"")</f>
        <v/>
      </c>
      <c r="W208" s="39" t="str">
        <f>IF(U208&lt;&gt;"",IF(U208&lt;&gt;"LIBSETS_DROP_MECHANIC_MONSTER_NAME",VLOOKUP(U208,'LibSets constants'!$I$4:$L$1002,4,FALSE),""),"")</f>
        <v/>
      </c>
      <c r="X208" s="3" t="str">
        <f>IF(G208&lt;&gt;"LIBSETS_SETTYPE_BATTLEGROUND",IF(G208&lt;&gt;"LIBSETS_SETTYPE_SPECIAL",IF(Y208&lt;&gt;"",VLOOKUP(Y208,'ESO zone constants'!$D$3:$H$4953,5,FALSE),""),""),"")</f>
        <v/>
      </c>
      <c r="Y208" t="str">
        <f>IF(AND(O208&lt;&gt;"",NOT(ISERROR(O208))),"",IF(AND(L208&lt;&gt;"",L208&gt;0,NOT(ISERROR(L208))),VLOOKUP(L208,'ESO dumped WayshrineInfo'!$K$3:$N$9999,4,FALSE),""))</f>
        <v/>
      </c>
      <c r="Z208" s="41"/>
      <c r="AA208" s="40" t="str">
        <f>IF(Z208&lt;&gt;"",IF(Z208&lt;&gt;"LIBSETS_DROP_MECHANIC_MONSTER_NAME",VLOOKUP(Z208,'LibSets constants'!$I$4:$L$1002,3,FALSE),""),"")</f>
        <v/>
      </c>
      <c r="AB208" s="40" t="str">
        <f>IF(Z208&lt;&gt;"",IF(Z208&lt;&gt;"LIBSETS_DROP_MECHANIC_MONSTER_NAME",VLOOKUP(Z208,'LibSets constants'!$I$4:$L$1002,4,FALSE),""),"")</f>
        <v/>
      </c>
      <c r="AC208" s="3" t="str">
        <f>IF(G208&lt;&gt;"LIBSETS_SETTYPE_BATTLEGROUND",IF(G208&lt;&gt;"LIBSETS_SETTYPE_SPECIAL",IF(AD208&lt;&gt;"",VLOOKUP(AD208,'ESO zone constants'!$D$3:$H$4953,5,FALSE),""),""),"")</f>
        <v/>
      </c>
      <c r="AD208" t="str">
        <f>IF(AND(O208&lt;&gt;"",NOT(ISERROR(O208))),"",IF(AND(M208&lt;&gt;"",M208&gt;0,NOT(ISERROR(M208))),VLOOKUP(M208,'ESO dumped WayshrineInfo'!$K$3:$N$9999,4,FALSE),""))</f>
        <v/>
      </c>
      <c r="AE208" s="41"/>
      <c r="AF208" s="40" t="str">
        <f>IF(AE208&lt;&gt;"",IF(AE208&lt;&gt;"LIBSETS_DROP_MECHANIC_MONSTER_NAME",VLOOKUP(AE208,'LibSets constants'!$I$4:$L$1002,3,FALSE),""),"")</f>
        <v/>
      </c>
      <c r="AG208" s="40" t="str">
        <f>IF(AE208&lt;&gt;"",IF(AE208&lt;&gt;"LIBSETS_DROP_MECHANIC_MONSTER_NAME",VLOOKUP(AE208,'LibSets constants'!$I$4:$L$1002,4,FALSE),""),"")</f>
        <v/>
      </c>
      <c r="AH208" s="3" t="str">
        <f>IF(G208&lt;&gt;"LIBSETS_SETTYPE_BATTLEGROUND",IF(G208&lt;&gt;"LIBSETS_SETTYPE_SPECIAL",IF(AI208&lt;&gt;"",VLOOKUP(AI208,'ESO zone constants'!$D$3:$H$4953,5,FALSE),""),""),"")</f>
        <v/>
      </c>
      <c r="AJ208" s="41"/>
      <c r="AK208" s="40" t="str">
        <f>IF(AJ208&lt;&gt;"",IF(AJ208&lt;&gt;"LIBSETS_DROP_MECHANIC_MONSTER_NAME",VLOOKUP(AJ208,'LibSets constants'!$I$4:$L$1002,3,FALSE),""),"")</f>
        <v/>
      </c>
      <c r="AL208" s="40" t="str">
        <f>IF(AJ208&lt;&gt;"",IF(AJ208&lt;&gt;"LIBSETS_DROP_MECHANIC_MONSTER_NAME",VLOOKUP(AJ208,'LibSets constants'!$I$4:$L$1002,4,FALSE),""),"")</f>
        <v/>
      </c>
      <c r="AM208" s="3" t="str">
        <f>IF(G208&lt;&gt;"LIBSETS_SETTYPE_BATTLEGROUND",IF(G208&lt;&gt;"LIBSETS_SETTYPE_SPECIAL",IF(AN208&lt;&gt;"",VLOOKUP(AN208,'ESO zone constants'!$D$3:$H$4953,5,FALSE),""),""),"")</f>
        <v/>
      </c>
      <c r="AO208" s="41"/>
      <c r="AP208" s="40" t="str">
        <f>IF(AO208&lt;&gt;"",IF(AO208&lt;&gt;"LIBSETS_DROP_MECHANIC_MONSTER_NAME",VLOOKUP(AO208,'LibSets constants'!$I$4:$L$1002,3,FALSE),""),"")</f>
        <v/>
      </c>
      <c r="AQ208" s="40" t="str">
        <f>IF(AO208&lt;&gt;"",IF(AO208&lt;&gt;"LIBSETS_DROP_MECHANIC_MONSTER_NAME",VLOOKUP(AO208,'LibSets constants'!$I$4:$L$1002,4,FALSE),""),"")</f>
        <v/>
      </c>
      <c r="AR208" s="3" t="str">
        <f>IF(G208&lt;&gt;"LIBSETS_SETTYPE_BATTLEGROUND",IF(G208&lt;&gt;"LIBSETS_SETTYPE_SPECIAL",IF(AS208&lt;&gt;"",VLOOKUP(AS208,'ESO zone constants'!$D$3:$H$4953,5,FALSE),""),""),"")</f>
        <v/>
      </c>
      <c r="AT208" s="41"/>
      <c r="AU208" s="40" t="str">
        <f>IF(AT208&lt;&gt;"",IF(AT208&lt;&gt;"LIBSETS_DROP_MECHANIC_MONSTER_NAME",VLOOKUP(AT208,'LibSets constants'!$I$4:$L$1002,3,FALSE),""),"")</f>
        <v/>
      </c>
      <c r="AV208" s="40" t="str">
        <f>IF(AT208&lt;&gt;"",IF(AT208&lt;&gt;"LIBSETS_DROP_MECHANIC_MONSTER_NAME",VLOOKUP(AT208,'LibSets constants'!$I$4:$L$1002,4,FALSE),""),"")</f>
        <v/>
      </c>
      <c r="AW208" s="21" t="str">
        <f t="shared" si="19"/>
        <v>[246] = {wayshrines={-1,-1,-1,}, dlcId=DLC_IMPERIAL_CITY</v>
      </c>
      <c r="AX208" s="21" t="str">
        <f t="shared" si="20"/>
        <v>, zoneIds={643}, veteran=false</v>
      </c>
      <c r="AY208" s="21" t="str">
        <f t="shared" si="21"/>
        <v>, setType=LIBSETS_SETTYPE_IMPERIALCITY</v>
      </c>
      <c r="AZ208" s="21" t="str">
        <f t="shared" si="22"/>
        <v>},</v>
      </c>
      <c r="BA208" s="21" t="str">
        <f t="shared" si="23"/>
        <v xml:space="preserve"> --Galerion's Revenge / Galerions Revanche   [Imperial Sewers]</v>
      </c>
    </row>
    <row r="209" spans="1:53" x14ac:dyDescent="0.25">
      <c r="A209" s="12">
        <v>247</v>
      </c>
      <c r="B209" t="s">
        <v>1125</v>
      </c>
      <c r="C209" t="s">
        <v>1126</v>
      </c>
      <c r="D209" s="3">
        <f t="shared" si="18"/>
        <v>247</v>
      </c>
      <c r="F209" t="s">
        <v>39</v>
      </c>
      <c r="G209" s="8" t="s">
        <v>1596</v>
      </c>
      <c r="I209" t="s">
        <v>97</v>
      </c>
      <c r="J209" t="s">
        <v>97</v>
      </c>
      <c r="K209">
        <v>-1</v>
      </c>
      <c r="L209">
        <v>-1</v>
      </c>
      <c r="M209">
        <v>-1</v>
      </c>
      <c r="N209">
        <v>0</v>
      </c>
      <c r="O209" s="66" t="s">
        <v>454</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constants'!$B$4:$C$1002,2,FALSE),"")</f>
        <v>Imperial City</v>
      </c>
      <c r="V209" s="40" t="str">
        <f>IF(U209&lt;&gt;"",IF(U209&lt;&gt;"LIBSETS_DROP_MECHANIC_MONSTER_NAME",VLOOKUP(U209,'LibSets constants'!$I$4:$L$1002,3,FALSE),""),"")</f>
        <v/>
      </c>
      <c r="W209" s="39" t="str">
        <f>IF(U209&lt;&gt;"",IF(U209&lt;&gt;"LIBSETS_DROP_MECHANIC_MONSTER_NAME",VLOOKUP(U209,'LibSets constants'!$I$4:$L$1002,4,FALSE),""),"")</f>
        <v/>
      </c>
      <c r="X209" s="3" t="str">
        <f>IF(G209&lt;&gt;"LIBSETS_SETTYPE_BATTLEGROUND",IF(G209&lt;&gt;"LIBSETS_SETTYPE_SPECIAL",IF(Y209&lt;&gt;"",VLOOKUP(Y209,'ESO zone constants'!$D$3:$H$4953,5,FALSE),""),""),"")</f>
        <v/>
      </c>
      <c r="Y209" t="str">
        <f>IF(AND(O209&lt;&gt;"",NOT(ISERROR(O209))),"",IF(AND(L209&lt;&gt;"",L209&gt;0,NOT(ISERROR(L209))),VLOOKUP(L209,'ESO dumped WayshrineInfo'!$K$3:$N$9999,4,FALSE),""))</f>
        <v/>
      </c>
      <c r="Z209" s="41"/>
      <c r="AA209" s="40" t="str">
        <f>IF(Z209&lt;&gt;"",IF(Z209&lt;&gt;"LIBSETS_DROP_MECHANIC_MONSTER_NAME",VLOOKUP(Z209,'LibSets constants'!$I$4:$L$1002,3,FALSE),""),"")</f>
        <v/>
      </c>
      <c r="AB209" s="40" t="str">
        <f>IF(Z209&lt;&gt;"",IF(Z209&lt;&gt;"LIBSETS_DROP_MECHANIC_MONSTER_NAME",VLOOKUP(Z209,'LibSets constants'!$I$4:$L$1002,4,FALSE),""),"")</f>
        <v/>
      </c>
      <c r="AC209" s="3" t="str">
        <f>IF(G209&lt;&gt;"LIBSETS_SETTYPE_BATTLEGROUND",IF(G209&lt;&gt;"LIBSETS_SETTYPE_SPECIAL",IF(AD209&lt;&gt;"",VLOOKUP(AD209,'ESO zone constants'!$D$3:$H$4953,5,FALSE),""),""),"")</f>
        <v/>
      </c>
      <c r="AD209" t="str">
        <f>IF(AND(O209&lt;&gt;"",NOT(ISERROR(O209))),"",IF(AND(M209&lt;&gt;"",M209&gt;0,NOT(ISERROR(M209))),VLOOKUP(M209,'ESO dumped WayshrineInfo'!$K$3:$N$9999,4,FALSE),""))</f>
        <v/>
      </c>
      <c r="AE209" s="41"/>
      <c r="AF209" s="40" t="str">
        <f>IF(AE209&lt;&gt;"",IF(AE209&lt;&gt;"LIBSETS_DROP_MECHANIC_MONSTER_NAME",VLOOKUP(AE209,'LibSets constants'!$I$4:$L$1002,3,FALSE),""),"")</f>
        <v/>
      </c>
      <c r="AG209" s="40" t="str">
        <f>IF(AE209&lt;&gt;"",IF(AE209&lt;&gt;"LIBSETS_DROP_MECHANIC_MONSTER_NAME",VLOOKUP(AE209,'LibSets constants'!$I$4:$L$1002,4,FALSE),""),"")</f>
        <v/>
      </c>
      <c r="AH209" s="3" t="str">
        <f>IF(G209&lt;&gt;"LIBSETS_SETTYPE_BATTLEGROUND",IF(G209&lt;&gt;"LIBSETS_SETTYPE_SPECIAL",IF(AI209&lt;&gt;"",VLOOKUP(AI209,'ESO zone constants'!$D$3:$H$4953,5,FALSE),""),""),"")</f>
        <v/>
      </c>
      <c r="AJ209" s="41"/>
      <c r="AK209" s="40" t="str">
        <f>IF(AJ209&lt;&gt;"",IF(AJ209&lt;&gt;"LIBSETS_DROP_MECHANIC_MONSTER_NAME",VLOOKUP(AJ209,'LibSets constants'!$I$4:$L$1002,3,FALSE),""),"")</f>
        <v/>
      </c>
      <c r="AL209" s="40" t="str">
        <f>IF(AJ209&lt;&gt;"",IF(AJ209&lt;&gt;"LIBSETS_DROP_MECHANIC_MONSTER_NAME",VLOOKUP(AJ209,'LibSets constants'!$I$4:$L$1002,4,FALSE),""),"")</f>
        <v/>
      </c>
      <c r="AM209" s="3" t="str">
        <f>IF(G209&lt;&gt;"LIBSETS_SETTYPE_BATTLEGROUND",IF(G209&lt;&gt;"LIBSETS_SETTYPE_SPECIAL",IF(AN209&lt;&gt;"",VLOOKUP(AN209,'ESO zone constants'!$D$3:$H$4953,5,FALSE),""),""),"")</f>
        <v/>
      </c>
      <c r="AO209" s="41"/>
      <c r="AP209" s="40" t="str">
        <f>IF(AO209&lt;&gt;"",IF(AO209&lt;&gt;"LIBSETS_DROP_MECHANIC_MONSTER_NAME",VLOOKUP(AO209,'LibSets constants'!$I$4:$L$1002,3,FALSE),""),"")</f>
        <v/>
      </c>
      <c r="AQ209" s="40" t="str">
        <f>IF(AO209&lt;&gt;"",IF(AO209&lt;&gt;"LIBSETS_DROP_MECHANIC_MONSTER_NAME",VLOOKUP(AO209,'LibSets constants'!$I$4:$L$1002,4,FALSE),""),"")</f>
        <v/>
      </c>
      <c r="AR209" s="3" t="str">
        <f>IF(G209&lt;&gt;"LIBSETS_SETTYPE_BATTLEGROUND",IF(G209&lt;&gt;"LIBSETS_SETTYPE_SPECIAL",IF(AS209&lt;&gt;"",VLOOKUP(AS209,'ESO zone constants'!$D$3:$H$4953,5,FALSE),""),""),"")</f>
        <v/>
      </c>
      <c r="AT209" s="41"/>
      <c r="AU209" s="40" t="str">
        <f>IF(AT209&lt;&gt;"",IF(AT209&lt;&gt;"LIBSETS_DROP_MECHANIC_MONSTER_NAME",VLOOKUP(AT209,'LibSets constants'!$I$4:$L$1002,3,FALSE),""),"")</f>
        <v/>
      </c>
      <c r="AV209" s="40" t="str">
        <f>IF(AT209&lt;&gt;"",IF(AT209&lt;&gt;"LIBSETS_DROP_MECHANIC_MONSTER_NAME",VLOOKUP(AT209,'LibSets constants'!$I$4:$L$1002,4,FALSE),""),"")</f>
        <v/>
      </c>
      <c r="AW209" s="21" t="str">
        <f t="shared" si="19"/>
        <v>[247] = {wayshrines={-1,-1,-1,}, dlcId=DLC_IMPERIAL_CITY</v>
      </c>
      <c r="AX209" s="21" t="str">
        <f t="shared" si="20"/>
        <v>, zoneIds={643}, veteran=false</v>
      </c>
      <c r="AY209" s="21" t="str">
        <f t="shared" si="21"/>
        <v>, setType=LIBSETS_SETTYPE_IMPERIALCITY</v>
      </c>
      <c r="AZ209" s="21" t="str">
        <f t="shared" si="22"/>
        <v>},</v>
      </c>
      <c r="BA209" s="21" t="str">
        <f t="shared" si="23"/>
        <v xml:space="preserve"> --Vicecanon of Venom / Vizekanoniker des Gifts   [Imperial Sewers]</v>
      </c>
    </row>
    <row r="210" spans="1:53" x14ac:dyDescent="0.25">
      <c r="A210" s="12">
        <v>248</v>
      </c>
      <c r="B210" t="s">
        <v>1127</v>
      </c>
      <c r="C210" t="s">
        <v>1128</v>
      </c>
      <c r="D210" s="3">
        <f t="shared" si="18"/>
        <v>248</v>
      </c>
      <c r="F210" t="s">
        <v>39</v>
      </c>
      <c r="G210" s="8" t="s">
        <v>1596</v>
      </c>
      <c r="I210" t="s">
        <v>97</v>
      </c>
      <c r="J210" t="s">
        <v>97</v>
      </c>
      <c r="K210">
        <v>-1</v>
      </c>
      <c r="L210">
        <v>-1</v>
      </c>
      <c r="M210">
        <v>-1</v>
      </c>
      <c r="N210">
        <v>0</v>
      </c>
      <c r="O210" s="66" t="s">
        <v>454</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constants'!$B$4:$C$1002,2,FALSE),"")</f>
        <v>Imperial City</v>
      </c>
      <c r="V210" s="40" t="str">
        <f>IF(U210&lt;&gt;"",IF(U210&lt;&gt;"LIBSETS_DROP_MECHANIC_MONSTER_NAME",VLOOKUP(U210,'LibSets constants'!$I$4:$L$1002,3,FALSE),""),"")</f>
        <v/>
      </c>
      <c r="W210" s="39" t="str">
        <f>IF(U210&lt;&gt;"",IF(U210&lt;&gt;"LIBSETS_DROP_MECHANIC_MONSTER_NAME",VLOOKUP(U210,'LibSets constants'!$I$4:$L$1002,4,FALSE),""),"")</f>
        <v/>
      </c>
      <c r="X210" s="3" t="str">
        <f>IF(G210&lt;&gt;"LIBSETS_SETTYPE_BATTLEGROUND",IF(G210&lt;&gt;"LIBSETS_SETTYPE_SPECIAL",IF(Y210&lt;&gt;"",VLOOKUP(Y210,'ESO zone constants'!$D$3:$H$4953,5,FALSE),""),""),"")</f>
        <v/>
      </c>
      <c r="Y210" t="str">
        <f>IF(AND(O210&lt;&gt;"",NOT(ISERROR(O210))),"",IF(AND(L210&lt;&gt;"",L210&gt;0,NOT(ISERROR(L210))),VLOOKUP(L210,'ESO dumped WayshrineInfo'!$K$3:$N$9999,4,FALSE),""))</f>
        <v/>
      </c>
      <c r="Z210" s="41"/>
      <c r="AA210" s="40" t="str">
        <f>IF(Z210&lt;&gt;"",IF(Z210&lt;&gt;"LIBSETS_DROP_MECHANIC_MONSTER_NAME",VLOOKUP(Z210,'LibSets constants'!$I$4:$L$1002,3,FALSE),""),"")</f>
        <v/>
      </c>
      <c r="AB210" s="40" t="str">
        <f>IF(Z210&lt;&gt;"",IF(Z210&lt;&gt;"LIBSETS_DROP_MECHANIC_MONSTER_NAME",VLOOKUP(Z210,'LibSets constants'!$I$4:$L$1002,4,FALSE),""),"")</f>
        <v/>
      </c>
      <c r="AC210" s="3" t="str">
        <f>IF(G210&lt;&gt;"LIBSETS_SETTYPE_BATTLEGROUND",IF(G210&lt;&gt;"LIBSETS_SETTYPE_SPECIAL",IF(AD210&lt;&gt;"",VLOOKUP(AD210,'ESO zone constants'!$D$3:$H$4953,5,FALSE),""),""),"")</f>
        <v/>
      </c>
      <c r="AD210" t="str">
        <f>IF(AND(O210&lt;&gt;"",NOT(ISERROR(O210))),"",IF(AND(M210&lt;&gt;"",M210&gt;0,NOT(ISERROR(M210))),VLOOKUP(M210,'ESO dumped WayshrineInfo'!$K$3:$N$9999,4,FALSE),""))</f>
        <v/>
      </c>
      <c r="AE210" s="41"/>
      <c r="AF210" s="40" t="str">
        <f>IF(AE210&lt;&gt;"",IF(AE210&lt;&gt;"LIBSETS_DROP_MECHANIC_MONSTER_NAME",VLOOKUP(AE210,'LibSets constants'!$I$4:$L$1002,3,FALSE),""),"")</f>
        <v/>
      </c>
      <c r="AG210" s="40" t="str">
        <f>IF(AE210&lt;&gt;"",IF(AE210&lt;&gt;"LIBSETS_DROP_MECHANIC_MONSTER_NAME",VLOOKUP(AE210,'LibSets constants'!$I$4:$L$1002,4,FALSE),""),"")</f>
        <v/>
      </c>
      <c r="AH210" s="3" t="str">
        <f>IF(G210&lt;&gt;"LIBSETS_SETTYPE_BATTLEGROUND",IF(G210&lt;&gt;"LIBSETS_SETTYPE_SPECIAL",IF(AI210&lt;&gt;"",VLOOKUP(AI210,'ESO zone constants'!$D$3:$H$4953,5,FALSE),""),""),"")</f>
        <v/>
      </c>
      <c r="AJ210" s="41"/>
      <c r="AK210" s="40" t="str">
        <f>IF(AJ210&lt;&gt;"",IF(AJ210&lt;&gt;"LIBSETS_DROP_MECHANIC_MONSTER_NAME",VLOOKUP(AJ210,'LibSets constants'!$I$4:$L$1002,3,FALSE),""),"")</f>
        <v/>
      </c>
      <c r="AL210" s="40" t="str">
        <f>IF(AJ210&lt;&gt;"",IF(AJ210&lt;&gt;"LIBSETS_DROP_MECHANIC_MONSTER_NAME",VLOOKUP(AJ210,'LibSets constants'!$I$4:$L$1002,4,FALSE),""),"")</f>
        <v/>
      </c>
      <c r="AM210" s="3" t="str">
        <f>IF(G210&lt;&gt;"LIBSETS_SETTYPE_BATTLEGROUND",IF(G210&lt;&gt;"LIBSETS_SETTYPE_SPECIAL",IF(AN210&lt;&gt;"",VLOOKUP(AN210,'ESO zone constants'!$D$3:$H$4953,5,FALSE),""),""),"")</f>
        <v/>
      </c>
      <c r="AO210" s="41"/>
      <c r="AP210" s="40" t="str">
        <f>IF(AO210&lt;&gt;"",IF(AO210&lt;&gt;"LIBSETS_DROP_MECHANIC_MONSTER_NAME",VLOOKUP(AO210,'LibSets constants'!$I$4:$L$1002,3,FALSE),""),"")</f>
        <v/>
      </c>
      <c r="AQ210" s="40" t="str">
        <f>IF(AO210&lt;&gt;"",IF(AO210&lt;&gt;"LIBSETS_DROP_MECHANIC_MONSTER_NAME",VLOOKUP(AO210,'LibSets constants'!$I$4:$L$1002,4,FALSE),""),"")</f>
        <v/>
      </c>
      <c r="AR210" s="3" t="str">
        <f>IF(G210&lt;&gt;"LIBSETS_SETTYPE_BATTLEGROUND",IF(G210&lt;&gt;"LIBSETS_SETTYPE_SPECIAL",IF(AS210&lt;&gt;"",VLOOKUP(AS210,'ESO zone constants'!$D$3:$H$4953,5,FALSE),""),""),"")</f>
        <v/>
      </c>
      <c r="AT210" s="41"/>
      <c r="AU210" s="40" t="str">
        <f>IF(AT210&lt;&gt;"",IF(AT210&lt;&gt;"LIBSETS_DROP_MECHANIC_MONSTER_NAME",VLOOKUP(AT210,'LibSets constants'!$I$4:$L$1002,3,FALSE),""),"")</f>
        <v/>
      </c>
      <c r="AV210" s="40" t="str">
        <f>IF(AT210&lt;&gt;"",IF(AT210&lt;&gt;"LIBSETS_DROP_MECHANIC_MONSTER_NAME",VLOOKUP(AT210,'LibSets constants'!$I$4:$L$1002,4,FALSE),""),"")</f>
        <v/>
      </c>
      <c r="AW210" s="21" t="str">
        <f t="shared" si="19"/>
        <v>[248] = {wayshrines={-1,-1,-1,}, dlcId=DLC_IMPERIAL_CITY</v>
      </c>
      <c r="AX210" s="21" t="str">
        <f t="shared" si="20"/>
        <v>, zoneIds={643}, veteran=false</v>
      </c>
      <c r="AY210" s="21" t="str">
        <f t="shared" si="21"/>
        <v>, setType=LIBSETS_SETTYPE_IMPERIALCITY</v>
      </c>
      <c r="AZ210" s="21" t="str">
        <f t="shared" si="22"/>
        <v>},</v>
      </c>
      <c r="BA210" s="21" t="str">
        <f t="shared" si="23"/>
        <v xml:space="preserve"> --Thews of the Harbinger / Muskeln des Vorboten   [Imperial Sewers]</v>
      </c>
    </row>
    <row r="211" spans="1:53" x14ac:dyDescent="0.25">
      <c r="A211" s="12">
        <v>253</v>
      </c>
      <c r="B211" t="s">
        <v>1129</v>
      </c>
      <c r="C211" t="s">
        <v>1130</v>
      </c>
      <c r="D211" s="3">
        <f t="shared" si="18"/>
        <v>253</v>
      </c>
      <c r="F211" t="s">
        <v>39</v>
      </c>
      <c r="G211" s="8" t="s">
        <v>1596</v>
      </c>
      <c r="I211" t="s">
        <v>97</v>
      </c>
      <c r="J211" t="s">
        <v>97</v>
      </c>
      <c r="K211">
        <v>-1</v>
      </c>
      <c r="L211">
        <v>-1</v>
      </c>
      <c r="M211">
        <v>-1</v>
      </c>
      <c r="N211">
        <v>0</v>
      </c>
      <c r="O211" s="66" t="s">
        <v>454</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constants'!$B$4:$C$1002,2,FALSE),"")</f>
        <v>Imperial City</v>
      </c>
      <c r="V211" s="40" t="str">
        <f>IF(U211&lt;&gt;"",IF(U211&lt;&gt;"LIBSETS_DROP_MECHANIC_MONSTER_NAME",VLOOKUP(U211,'LibSets constants'!$I$4:$L$1002,3,FALSE),""),"")</f>
        <v/>
      </c>
      <c r="W211" s="39" t="str">
        <f>IF(U211&lt;&gt;"",IF(U211&lt;&gt;"LIBSETS_DROP_MECHANIC_MONSTER_NAME",VLOOKUP(U211,'LibSets constants'!$I$4:$L$1002,4,FALSE),""),"")</f>
        <v/>
      </c>
      <c r="X211" s="3" t="str">
        <f>IF(G211&lt;&gt;"LIBSETS_SETTYPE_BATTLEGROUND",IF(G211&lt;&gt;"LIBSETS_SETTYPE_SPECIAL",IF(Y211&lt;&gt;"",VLOOKUP(Y211,'ESO zone constants'!$D$3:$H$4953,5,FALSE),""),""),"")</f>
        <v/>
      </c>
      <c r="Y211" t="str">
        <f>IF(AND(O211&lt;&gt;"",NOT(ISERROR(O211))),"",IF(AND(L211&lt;&gt;"",L211&gt;0,NOT(ISERROR(L211))),VLOOKUP(L211,'ESO dumped WayshrineInfo'!$K$3:$N$9999,4,FALSE),""))</f>
        <v/>
      </c>
      <c r="Z211" s="41"/>
      <c r="AA211" s="40" t="str">
        <f>IF(Z211&lt;&gt;"",IF(Z211&lt;&gt;"LIBSETS_DROP_MECHANIC_MONSTER_NAME",VLOOKUP(Z211,'LibSets constants'!$I$4:$L$1002,3,FALSE),""),"")</f>
        <v/>
      </c>
      <c r="AB211" s="40" t="str">
        <f>IF(Z211&lt;&gt;"",IF(Z211&lt;&gt;"LIBSETS_DROP_MECHANIC_MONSTER_NAME",VLOOKUP(Z211,'LibSets constants'!$I$4:$L$1002,4,FALSE),""),"")</f>
        <v/>
      </c>
      <c r="AC211" s="3" t="str">
        <f>IF(G211&lt;&gt;"LIBSETS_SETTYPE_BATTLEGROUND",IF(G211&lt;&gt;"LIBSETS_SETTYPE_SPECIAL",IF(AD211&lt;&gt;"",VLOOKUP(AD211,'ESO zone constants'!$D$3:$H$4953,5,FALSE),""),""),"")</f>
        <v/>
      </c>
      <c r="AD211" t="str">
        <f>IF(AND(O211&lt;&gt;"",NOT(ISERROR(O211))),"",IF(AND(M211&lt;&gt;"",M211&gt;0,NOT(ISERROR(M211))),VLOOKUP(M211,'ESO dumped WayshrineInfo'!$K$3:$N$9999,4,FALSE),""))</f>
        <v/>
      </c>
      <c r="AE211" s="41"/>
      <c r="AF211" s="40" t="str">
        <f>IF(AE211&lt;&gt;"",IF(AE211&lt;&gt;"LIBSETS_DROP_MECHANIC_MONSTER_NAME",VLOOKUP(AE211,'LibSets constants'!$I$4:$L$1002,3,FALSE),""),"")</f>
        <v/>
      </c>
      <c r="AG211" s="40" t="str">
        <f>IF(AE211&lt;&gt;"",IF(AE211&lt;&gt;"LIBSETS_DROP_MECHANIC_MONSTER_NAME",VLOOKUP(AE211,'LibSets constants'!$I$4:$L$1002,4,FALSE),""),"")</f>
        <v/>
      </c>
      <c r="AH211" s="3" t="str">
        <f>IF(G211&lt;&gt;"LIBSETS_SETTYPE_BATTLEGROUND",IF(G211&lt;&gt;"LIBSETS_SETTYPE_SPECIAL",IF(AI211&lt;&gt;"",VLOOKUP(AI211,'ESO zone constants'!$D$3:$H$4953,5,FALSE),""),""),"")</f>
        <v/>
      </c>
      <c r="AJ211" s="41"/>
      <c r="AK211" s="40" t="str">
        <f>IF(AJ211&lt;&gt;"",IF(AJ211&lt;&gt;"LIBSETS_DROP_MECHANIC_MONSTER_NAME",VLOOKUP(AJ211,'LibSets constants'!$I$4:$L$1002,3,FALSE),""),"")</f>
        <v/>
      </c>
      <c r="AL211" s="40" t="str">
        <f>IF(AJ211&lt;&gt;"",IF(AJ211&lt;&gt;"LIBSETS_DROP_MECHANIC_MONSTER_NAME",VLOOKUP(AJ211,'LibSets constants'!$I$4:$L$1002,4,FALSE),""),"")</f>
        <v/>
      </c>
      <c r="AM211" s="3" t="str">
        <f>IF(G211&lt;&gt;"LIBSETS_SETTYPE_BATTLEGROUND",IF(G211&lt;&gt;"LIBSETS_SETTYPE_SPECIAL",IF(AN211&lt;&gt;"",VLOOKUP(AN211,'ESO zone constants'!$D$3:$H$4953,5,FALSE),""),""),"")</f>
        <v/>
      </c>
      <c r="AO211" s="41"/>
      <c r="AP211" s="40" t="str">
        <f>IF(AO211&lt;&gt;"",IF(AO211&lt;&gt;"LIBSETS_DROP_MECHANIC_MONSTER_NAME",VLOOKUP(AO211,'LibSets constants'!$I$4:$L$1002,3,FALSE),""),"")</f>
        <v/>
      </c>
      <c r="AQ211" s="40" t="str">
        <f>IF(AO211&lt;&gt;"",IF(AO211&lt;&gt;"LIBSETS_DROP_MECHANIC_MONSTER_NAME",VLOOKUP(AO211,'LibSets constants'!$I$4:$L$1002,4,FALSE),""),"")</f>
        <v/>
      </c>
      <c r="AR211" s="3" t="str">
        <f>IF(G211&lt;&gt;"LIBSETS_SETTYPE_BATTLEGROUND",IF(G211&lt;&gt;"LIBSETS_SETTYPE_SPECIAL",IF(AS211&lt;&gt;"",VLOOKUP(AS211,'ESO zone constants'!$D$3:$H$4953,5,FALSE),""),""),"")</f>
        <v/>
      </c>
      <c r="AT211" s="41"/>
      <c r="AU211" s="40" t="str">
        <f>IF(AT211&lt;&gt;"",IF(AT211&lt;&gt;"LIBSETS_DROP_MECHANIC_MONSTER_NAME",VLOOKUP(AT211,'LibSets constants'!$I$4:$L$1002,3,FALSE),""),"")</f>
        <v/>
      </c>
      <c r="AV211" s="40" t="str">
        <f>IF(AT211&lt;&gt;"",IF(AT211&lt;&gt;"LIBSETS_DROP_MECHANIC_MONSTER_NAME",VLOOKUP(AT211,'LibSets constants'!$I$4:$L$1002,4,FALSE),""),"")</f>
        <v/>
      </c>
      <c r="AW211" s="21" t="str">
        <f t="shared" si="19"/>
        <v>[253] = {wayshrines={-1,-1,-1,}, dlcId=DLC_IMPERIAL_CITY</v>
      </c>
      <c r="AX211" s="21" t="str">
        <f t="shared" si="20"/>
        <v>, zoneIds={643}, veteran=false</v>
      </c>
      <c r="AY211" s="21" t="str">
        <f t="shared" si="21"/>
        <v>, setType=LIBSETS_SETTYPE_IMPERIALCITY</v>
      </c>
      <c r="AZ211" s="21" t="str">
        <f t="shared" si="22"/>
        <v>},</v>
      </c>
      <c r="BA211" s="21" t="str">
        <f t="shared" si="23"/>
        <v xml:space="preserve"> --Imperial Physique / Kaiserliche Physis   [Imperial Sewers]</v>
      </c>
    </row>
    <row r="212" spans="1:53" x14ac:dyDescent="0.25">
      <c r="A212" s="5">
        <v>256</v>
      </c>
      <c r="B212" t="s">
        <v>1131</v>
      </c>
      <c r="C212" t="s">
        <v>13</v>
      </c>
      <c r="D212" s="3">
        <f t="shared" si="18"/>
        <v>256</v>
      </c>
      <c r="G212" s="8" t="s">
        <v>1597</v>
      </c>
      <c r="H212">
        <v>3</v>
      </c>
      <c r="I212" t="s">
        <v>1584</v>
      </c>
      <c r="J212" t="s">
        <v>97</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constants'!$B$4:$C$1002,2,FALSE),"")</f>
        <v>Shadows of the Hist</v>
      </c>
      <c r="U212" s="33" t="s">
        <v>1668</v>
      </c>
      <c r="V212" s="42" t="s">
        <v>1476</v>
      </c>
      <c r="W212" s="39" t="s">
        <v>1762</v>
      </c>
      <c r="X212" s="3" t="str">
        <f>IF(G212&lt;&gt;"LIBSETS_SETTYPE_BATTLEGROUND",IF(G212&lt;&gt;"LIBSETS_SETTYPE_SPECIAL",IF(Y212&lt;&gt;"",VLOOKUP(Y212,'ESO zone constants'!$D$3:$H$4953,5,FALSE),""),""),"")</f>
        <v/>
      </c>
      <c r="Y212" t="str">
        <f>IF(AND(O212&lt;&gt;"",NOT(ISERROR(O212))),"",IF(AND(L212&lt;&gt;"",L212&gt;0,NOT(ISERROR(L212))),VLOOKUP(L212,'ESO dumped WayshrineInfo'!$K$3:$N$9999,4,FALSE),""))</f>
        <v/>
      </c>
      <c r="Z212" s="42"/>
      <c r="AA212" s="42"/>
      <c r="AB212" s="42"/>
      <c r="AC212" s="3" t="str">
        <f>IF(G212&lt;&gt;"LIBSETS_SETTYPE_BATTLEGROUND",IF(G212&lt;&gt;"LIBSETS_SETTYPE_SPECIAL",IF(AD212&lt;&gt;"",VLOOKUP(AD212,'ESO zone constants'!$D$3:$H$4953,5,FALSE),""),""),"")</f>
        <v/>
      </c>
      <c r="AD212" t="str">
        <f>IF(AND(O212&lt;&gt;"",NOT(ISERROR(O212))),"",IF(AND(M212&lt;&gt;"",M212&gt;0,NOT(ISERROR(M212))),VLOOKUP(M212,'ESO dumped WayshrineInfo'!$K$3:$N$9999,4,FALSE),""))</f>
        <v/>
      </c>
      <c r="AE212" s="42"/>
      <c r="AF212" s="42"/>
      <c r="AG212" s="42"/>
      <c r="AH212" s="3" t="str">
        <f>IF(G212&lt;&gt;"LIBSETS_SETTYPE_BATTLEGROUND",IF(G212&lt;&gt;"LIBSETS_SETTYPE_SPECIAL",IF(AI212&lt;&gt;"",VLOOKUP(AI212,'ESO zone constants'!$D$3:$H$4953,5,FALSE),""),""),"")</f>
        <v/>
      </c>
      <c r="AJ212" s="42"/>
      <c r="AK212" s="42"/>
      <c r="AL212" s="42"/>
      <c r="AM212" s="3" t="str">
        <f>IF(G212&lt;&gt;"LIBSETS_SETTYPE_BATTLEGROUND",IF(G212&lt;&gt;"LIBSETS_SETTYPE_SPECIAL",IF(AN212&lt;&gt;"",VLOOKUP(AN212,'ESO zone constants'!$D$3:$H$4953,5,FALSE),""),""),"")</f>
        <v/>
      </c>
      <c r="AO212" s="42"/>
      <c r="AP212" s="42"/>
      <c r="AQ212" s="42"/>
      <c r="AR212" s="3" t="str">
        <f>IF(G212&lt;&gt;"LIBSETS_SETTYPE_BATTLEGROUND",IF(G212&lt;&gt;"LIBSETS_SETTYPE_SPECIAL",IF(AS212&lt;&gt;"",VLOOKUP(AS212,'ESO zone constants'!$D$3:$H$4953,5,FALSE),""),""),"")</f>
        <v/>
      </c>
      <c r="AT212" s="42"/>
      <c r="AU212" s="42"/>
      <c r="AV212" s="42"/>
      <c r="AW212" s="21" t="str">
        <f t="shared" si="19"/>
        <v>[256] = {wayshrines={260,260,260,}, dlcId=DLC_SHADOWS_OF_THE_HIST</v>
      </c>
      <c r="AX212" s="21" t="str">
        <f t="shared" si="20"/>
        <v>, zoneIds={843}, veteran={[EQUIP_TYPE_HEAD]=true, [EQUIP_TYPE_SHOULDERS]=false}</v>
      </c>
      <c r="AY212" s="21" t="str">
        <f t="shared" si="21"/>
        <v>, setType=LIBSETS_SETTYPE_MONSTER</v>
      </c>
      <c r="AZ212" s="21" t="str">
        <f t="shared" si="22"/>
        <v>, dropMechanic={LIBSETS_DROP_MECHANIC_MONSTER_NAME}, dropMechanicNames={['en']='Tree-Minder Na-Kesh', ['de']='Baumhirtin Na-Kesh'}},</v>
      </c>
      <c r="BA212" s="21" t="str">
        <f t="shared" si="23"/>
        <v xml:space="preserve"> --Mighty Chudan / Mächtiger Chudan   [Ruins of Mazzatun]</v>
      </c>
    </row>
    <row r="213" spans="1:53" x14ac:dyDescent="0.25">
      <c r="A213" s="5">
        <v>257</v>
      </c>
      <c r="B213" t="s">
        <v>32</v>
      </c>
      <c r="C213" t="s">
        <v>32</v>
      </c>
      <c r="D213" s="3">
        <f t="shared" si="18"/>
        <v>257</v>
      </c>
      <c r="G213" s="8" t="s">
        <v>1597</v>
      </c>
      <c r="H213">
        <v>3</v>
      </c>
      <c r="I213" t="s">
        <v>1584</v>
      </c>
      <c r="J213" t="s">
        <v>97</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constants'!$B$4:$C$1002,2,FALSE),"")</f>
        <v>Shadows of the Hist</v>
      </c>
      <c r="U213" s="33" t="s">
        <v>1668</v>
      </c>
      <c r="V213" s="42" t="s">
        <v>32</v>
      </c>
      <c r="W213" s="39" t="s">
        <v>32</v>
      </c>
      <c r="X213" s="3" t="str">
        <f>IF(G213&lt;&gt;"LIBSETS_SETTYPE_BATTLEGROUND",IF(G213&lt;&gt;"LIBSETS_SETTYPE_SPECIAL",IF(Y213&lt;&gt;"",VLOOKUP(Y213,'ESO zone constants'!$D$3:$H$4953,5,FALSE),""),""),"")</f>
        <v/>
      </c>
      <c r="Y213" t="str">
        <f>IF(AND(O213&lt;&gt;"",NOT(ISERROR(O213))),"",IF(AND(L213&lt;&gt;"",L213&gt;0,NOT(ISERROR(L213))),VLOOKUP(L213,'ESO dumped WayshrineInfo'!$K$3:$N$9999,4,FALSE),""))</f>
        <v/>
      </c>
      <c r="Z213" s="42"/>
      <c r="AA213" s="42"/>
      <c r="AB213" s="42"/>
      <c r="AC213" s="3" t="str">
        <f>IF(G213&lt;&gt;"LIBSETS_SETTYPE_BATTLEGROUND",IF(G213&lt;&gt;"LIBSETS_SETTYPE_SPECIAL",IF(AD213&lt;&gt;"",VLOOKUP(AD213,'ESO zone constants'!$D$3:$H$4953,5,FALSE),""),""),"")</f>
        <v/>
      </c>
      <c r="AD213" t="str">
        <f>IF(AND(O213&lt;&gt;"",NOT(ISERROR(O213))),"",IF(AND(M213&lt;&gt;"",M213&gt;0,NOT(ISERROR(M213))),VLOOKUP(M213,'ESO dumped WayshrineInfo'!$K$3:$N$9999,4,FALSE),""))</f>
        <v/>
      </c>
      <c r="AE213" s="42"/>
      <c r="AF213" s="42"/>
      <c r="AG213" s="42"/>
      <c r="AH213" s="3" t="str">
        <f>IF(G213&lt;&gt;"LIBSETS_SETTYPE_BATTLEGROUND",IF(G213&lt;&gt;"LIBSETS_SETTYPE_SPECIAL",IF(AI213&lt;&gt;"",VLOOKUP(AI213,'ESO zone constants'!$D$3:$H$4953,5,FALSE),""),""),"")</f>
        <v/>
      </c>
      <c r="AJ213" s="42"/>
      <c r="AK213" s="42"/>
      <c r="AL213" s="42"/>
      <c r="AM213" s="3" t="str">
        <f>IF(G213&lt;&gt;"LIBSETS_SETTYPE_BATTLEGROUND",IF(G213&lt;&gt;"LIBSETS_SETTYPE_SPECIAL",IF(AN213&lt;&gt;"",VLOOKUP(AN213,'ESO zone constants'!$D$3:$H$4953,5,FALSE),""),""),"")</f>
        <v/>
      </c>
      <c r="AO213" s="42"/>
      <c r="AP213" s="42"/>
      <c r="AQ213" s="42"/>
      <c r="AR213" s="3" t="str">
        <f>IF(G213&lt;&gt;"LIBSETS_SETTYPE_BATTLEGROUND",IF(G213&lt;&gt;"LIBSETS_SETTYPE_SPECIAL",IF(AS213&lt;&gt;"",VLOOKUP(AS213,'ESO zone constants'!$D$3:$H$4953,5,FALSE),""),""),"")</f>
        <v/>
      </c>
      <c r="AT213" s="42"/>
      <c r="AU213" s="42"/>
      <c r="AV213" s="42"/>
      <c r="AW213" s="21" t="str">
        <f t="shared" si="19"/>
        <v>[257] = {wayshrines={261,261,261,}, dlcId=DLC_SHADOWS_OF_THE_HIST</v>
      </c>
      <c r="AX213" s="21" t="str">
        <f t="shared" si="20"/>
        <v>, zoneIds={848}, veteran={[EQUIP_TYPE_HEAD]=true, [EQUIP_TYPE_SHOULDERS]=false}</v>
      </c>
      <c r="AY213" s="21" t="str">
        <f t="shared" si="21"/>
        <v>, setType=LIBSETS_SETTYPE_MONSTER</v>
      </c>
      <c r="AZ213" s="21" t="str">
        <f t="shared" si="22"/>
        <v>, dropMechanic={LIBSETS_DROP_MECHANIC_MONSTER_NAME}, dropMechanicNames={['en']='Velidreth', ['de']='Velidreth'}},</v>
      </c>
      <c r="BA213" s="21" t="str">
        <f t="shared" si="23"/>
        <v xml:space="preserve"> --Velidreth / Velidreth   [Cradle of Shadows]</v>
      </c>
    </row>
    <row r="214" spans="1:53" x14ac:dyDescent="0.25">
      <c r="A214" s="12">
        <v>258</v>
      </c>
      <c r="B214" t="s">
        <v>1132</v>
      </c>
      <c r="C214" t="s">
        <v>1133</v>
      </c>
      <c r="D214" s="3">
        <f t="shared" si="18"/>
        <v>258</v>
      </c>
      <c r="G214" s="8" t="s">
        <v>1595</v>
      </c>
      <c r="I214" t="s">
        <v>97</v>
      </c>
      <c r="J214" t="s">
        <v>97</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constants'!$B$4:$C$1002,2,FALSE),"")</f>
        <v>Shadows of the Hist</v>
      </c>
      <c r="V214" s="40" t="str">
        <f>IF(U214&lt;&gt;"",IF(U214&lt;&gt;"LIBSETS_DROP_MECHANIC_MONSTER_NAME",VLOOKUP(U214,'LibSets constants'!$I$4:$L$1002,3,FALSE),""),"")</f>
        <v/>
      </c>
      <c r="W214" s="39" t="str">
        <f>IF(U214&lt;&gt;"",IF(U214&lt;&gt;"LIBSETS_DROP_MECHANIC_MONSTER_NAME",VLOOKUP(U214,'LibSets constants'!$I$4:$L$1002,4,FALSE),""),"")</f>
        <v/>
      </c>
      <c r="X214" s="3" t="str">
        <f>IF(G214&lt;&gt;"LIBSETS_SETTYPE_BATTLEGROUND",IF(G214&lt;&gt;"LIBSETS_SETTYPE_SPECIAL",IF(Y214&lt;&gt;"",VLOOKUP(Y214,'ESO zone constants'!$D$3:$H$4953,5,FALSE),""),""),"")</f>
        <v/>
      </c>
      <c r="Y214" t="str">
        <f>IF(AND(O214&lt;&gt;"",NOT(ISERROR(O214))),"",IF(AND(L214&lt;&gt;"",L214&gt;0,NOT(ISERROR(L214))),VLOOKUP(L214,'ESO dumped WayshrineInfo'!$K$3:$N$9999,4,FALSE),""))</f>
        <v/>
      </c>
      <c r="Z214" s="41"/>
      <c r="AA214" s="40" t="str">
        <f>IF(Z214&lt;&gt;"",IF(Z214&lt;&gt;"LIBSETS_DROP_MECHANIC_MONSTER_NAME",VLOOKUP(Z214,'LibSets constants'!$I$4:$L$1002,3,FALSE),""),"")</f>
        <v/>
      </c>
      <c r="AB214" s="40" t="str">
        <f>IF(Z214&lt;&gt;"",IF(Z214&lt;&gt;"LIBSETS_DROP_MECHANIC_MONSTER_NAME",VLOOKUP(Z214,'LibSets constants'!$I$4:$L$1002,4,FALSE),""),"")</f>
        <v/>
      </c>
      <c r="AC214" s="3" t="str">
        <f>IF(G214&lt;&gt;"LIBSETS_SETTYPE_BATTLEGROUND",IF(G214&lt;&gt;"LIBSETS_SETTYPE_SPECIAL",IF(AD214&lt;&gt;"",VLOOKUP(AD214,'ESO zone constants'!$D$3:$H$4953,5,FALSE),""),""),"")</f>
        <v/>
      </c>
      <c r="AD214" t="str">
        <f>IF(AND(O214&lt;&gt;"",NOT(ISERROR(O214))),"",IF(AND(M214&lt;&gt;"",M214&gt;0,NOT(ISERROR(M214))),VLOOKUP(M214,'ESO dumped WayshrineInfo'!$K$3:$N$9999,4,FALSE),""))</f>
        <v/>
      </c>
      <c r="AE214" s="41"/>
      <c r="AF214" s="40" t="str">
        <f>IF(AE214&lt;&gt;"",IF(AE214&lt;&gt;"LIBSETS_DROP_MECHANIC_MONSTER_NAME",VLOOKUP(AE214,'LibSets constants'!$I$4:$L$1002,3,FALSE),""),"")</f>
        <v/>
      </c>
      <c r="AG214" s="40" t="str">
        <f>IF(AE214&lt;&gt;"",IF(AE214&lt;&gt;"LIBSETS_DROP_MECHANIC_MONSTER_NAME",VLOOKUP(AE214,'LibSets constants'!$I$4:$L$1002,4,FALSE),""),"")</f>
        <v/>
      </c>
      <c r="AH214" s="3" t="str">
        <f>IF(G214&lt;&gt;"LIBSETS_SETTYPE_BATTLEGROUND",IF(G214&lt;&gt;"LIBSETS_SETTYPE_SPECIAL",IF(AI214&lt;&gt;"",VLOOKUP(AI214,'ESO zone constants'!$D$3:$H$4953,5,FALSE),""),""),"")</f>
        <v/>
      </c>
      <c r="AJ214" s="41"/>
      <c r="AK214" s="40" t="str">
        <f>IF(AJ214&lt;&gt;"",IF(AJ214&lt;&gt;"LIBSETS_DROP_MECHANIC_MONSTER_NAME",VLOOKUP(AJ214,'LibSets constants'!$I$4:$L$1002,3,FALSE),""),"")</f>
        <v/>
      </c>
      <c r="AL214" s="40" t="str">
        <f>IF(AJ214&lt;&gt;"",IF(AJ214&lt;&gt;"LIBSETS_DROP_MECHANIC_MONSTER_NAME",VLOOKUP(AJ214,'LibSets constants'!$I$4:$L$1002,4,FALSE),""),"")</f>
        <v/>
      </c>
      <c r="AM214" s="3" t="str">
        <f>IF(G214&lt;&gt;"LIBSETS_SETTYPE_BATTLEGROUND",IF(G214&lt;&gt;"LIBSETS_SETTYPE_SPECIAL",IF(AN214&lt;&gt;"",VLOOKUP(AN214,'ESO zone constants'!$D$3:$H$4953,5,FALSE),""),""),"")</f>
        <v/>
      </c>
      <c r="AO214" s="41"/>
      <c r="AP214" s="40" t="str">
        <f>IF(AO214&lt;&gt;"",IF(AO214&lt;&gt;"LIBSETS_DROP_MECHANIC_MONSTER_NAME",VLOOKUP(AO214,'LibSets constants'!$I$4:$L$1002,3,FALSE),""),"")</f>
        <v/>
      </c>
      <c r="AQ214" s="40" t="str">
        <f>IF(AO214&lt;&gt;"",IF(AO214&lt;&gt;"LIBSETS_DROP_MECHANIC_MONSTER_NAME",VLOOKUP(AO214,'LibSets constants'!$I$4:$L$1002,4,FALSE),""),"")</f>
        <v/>
      </c>
      <c r="AR214" s="3" t="str">
        <f>IF(G214&lt;&gt;"LIBSETS_SETTYPE_BATTLEGROUND",IF(G214&lt;&gt;"LIBSETS_SETTYPE_SPECIAL",IF(AS214&lt;&gt;"",VLOOKUP(AS214,'ESO zone constants'!$D$3:$H$4953,5,FALSE),""),""),"")</f>
        <v/>
      </c>
      <c r="AT214" s="41"/>
      <c r="AU214" s="40" t="str">
        <f>IF(AT214&lt;&gt;"",IF(AT214&lt;&gt;"LIBSETS_DROP_MECHANIC_MONSTER_NAME",VLOOKUP(AT214,'LibSets constants'!$I$4:$L$1002,3,FALSE),""),"")</f>
        <v/>
      </c>
      <c r="AV214" s="40" t="str">
        <f>IF(AT214&lt;&gt;"",IF(AT214&lt;&gt;"LIBSETS_DROP_MECHANIC_MONSTER_NAME",VLOOKUP(AT214,'LibSets constants'!$I$4:$L$1002,4,FALSE),""),"")</f>
        <v/>
      </c>
      <c r="AW214" s="21" t="str">
        <f t="shared" si="19"/>
        <v>[258] = {wayshrines={260,260,260,}, dlcId=DLC_SHADOWS_OF_THE_HIST</v>
      </c>
      <c r="AX214" s="21" t="str">
        <f t="shared" si="20"/>
        <v>, zoneIds={843}, veteran=false</v>
      </c>
      <c r="AY214" s="21" t="str">
        <f t="shared" si="21"/>
        <v>, setType=LIBSETS_SETTYPE_DUNGEON</v>
      </c>
      <c r="AZ214" s="21" t="str">
        <f t="shared" si="22"/>
        <v>},</v>
      </c>
      <c r="BA214" s="21" t="str">
        <f t="shared" si="23"/>
        <v xml:space="preserve"> --Amber Plasm / Bernsteinplasma   [Ruins of Mazzatun]</v>
      </c>
    </row>
    <row r="215" spans="1:53" x14ac:dyDescent="0.25">
      <c r="A215" s="12">
        <v>259</v>
      </c>
      <c r="B215" t="s">
        <v>1134</v>
      </c>
      <c r="C215" t="s">
        <v>1135</v>
      </c>
      <c r="D215" s="3">
        <f t="shared" si="18"/>
        <v>259</v>
      </c>
      <c r="G215" s="8" t="s">
        <v>1595</v>
      </c>
      <c r="I215" t="s">
        <v>97</v>
      </c>
      <c r="J215" t="s">
        <v>97</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constants'!$B$4:$C$1002,2,FALSE),"")</f>
        <v>Shadows of the Hist</v>
      </c>
      <c r="V215" s="40" t="str">
        <f>IF(U215&lt;&gt;"",IF(U215&lt;&gt;"LIBSETS_DROP_MECHANIC_MONSTER_NAME",VLOOKUP(U215,'LibSets constants'!$I$4:$L$1002,3,FALSE),""),"")</f>
        <v/>
      </c>
      <c r="W215" s="39" t="str">
        <f>IF(U215&lt;&gt;"",IF(U215&lt;&gt;"LIBSETS_DROP_MECHANIC_MONSTER_NAME",VLOOKUP(U215,'LibSets constants'!$I$4:$L$1002,4,FALSE),""),"")</f>
        <v/>
      </c>
      <c r="X215" s="3" t="str">
        <f>IF(G215&lt;&gt;"LIBSETS_SETTYPE_BATTLEGROUND",IF(G215&lt;&gt;"LIBSETS_SETTYPE_SPECIAL",IF(Y215&lt;&gt;"",VLOOKUP(Y215,'ESO zone constants'!$D$3:$H$4953,5,FALSE),""),""),"")</f>
        <v/>
      </c>
      <c r="Y215" t="str">
        <f>IF(AND(O215&lt;&gt;"",NOT(ISERROR(O215))),"",IF(AND(L215&lt;&gt;"",L215&gt;0,NOT(ISERROR(L215))),VLOOKUP(L215,'ESO dumped WayshrineInfo'!$K$3:$N$9999,4,FALSE),""))</f>
        <v/>
      </c>
      <c r="Z215" s="41"/>
      <c r="AA215" s="40" t="str">
        <f>IF(Z215&lt;&gt;"",IF(Z215&lt;&gt;"LIBSETS_DROP_MECHANIC_MONSTER_NAME",VLOOKUP(Z215,'LibSets constants'!$I$4:$L$1002,3,FALSE),""),"")</f>
        <v/>
      </c>
      <c r="AB215" s="40" t="str">
        <f>IF(Z215&lt;&gt;"",IF(Z215&lt;&gt;"LIBSETS_DROP_MECHANIC_MONSTER_NAME",VLOOKUP(Z215,'LibSets constants'!$I$4:$L$1002,4,FALSE),""),"")</f>
        <v/>
      </c>
      <c r="AC215" s="3" t="str">
        <f>IF(G215&lt;&gt;"LIBSETS_SETTYPE_BATTLEGROUND",IF(G215&lt;&gt;"LIBSETS_SETTYPE_SPECIAL",IF(AD215&lt;&gt;"",VLOOKUP(AD215,'ESO zone constants'!$D$3:$H$4953,5,FALSE),""),""),"")</f>
        <v/>
      </c>
      <c r="AD215" t="str">
        <f>IF(AND(O215&lt;&gt;"",NOT(ISERROR(O215))),"",IF(AND(M215&lt;&gt;"",M215&gt;0,NOT(ISERROR(M215))),VLOOKUP(M215,'ESO dumped WayshrineInfo'!$K$3:$N$9999,4,FALSE),""))</f>
        <v/>
      </c>
      <c r="AE215" s="41"/>
      <c r="AF215" s="40" t="str">
        <f>IF(AE215&lt;&gt;"",IF(AE215&lt;&gt;"LIBSETS_DROP_MECHANIC_MONSTER_NAME",VLOOKUP(AE215,'LibSets constants'!$I$4:$L$1002,3,FALSE),""),"")</f>
        <v/>
      </c>
      <c r="AG215" s="40" t="str">
        <f>IF(AE215&lt;&gt;"",IF(AE215&lt;&gt;"LIBSETS_DROP_MECHANIC_MONSTER_NAME",VLOOKUP(AE215,'LibSets constants'!$I$4:$L$1002,4,FALSE),""),"")</f>
        <v/>
      </c>
      <c r="AH215" s="3" t="str">
        <f>IF(G215&lt;&gt;"LIBSETS_SETTYPE_BATTLEGROUND",IF(G215&lt;&gt;"LIBSETS_SETTYPE_SPECIAL",IF(AI215&lt;&gt;"",VLOOKUP(AI215,'ESO zone constants'!$D$3:$H$4953,5,FALSE),""),""),"")</f>
        <v/>
      </c>
      <c r="AJ215" s="41"/>
      <c r="AK215" s="40" t="str">
        <f>IF(AJ215&lt;&gt;"",IF(AJ215&lt;&gt;"LIBSETS_DROP_MECHANIC_MONSTER_NAME",VLOOKUP(AJ215,'LibSets constants'!$I$4:$L$1002,3,FALSE),""),"")</f>
        <v/>
      </c>
      <c r="AL215" s="40" t="str">
        <f>IF(AJ215&lt;&gt;"",IF(AJ215&lt;&gt;"LIBSETS_DROP_MECHANIC_MONSTER_NAME",VLOOKUP(AJ215,'LibSets constants'!$I$4:$L$1002,4,FALSE),""),"")</f>
        <v/>
      </c>
      <c r="AM215" s="3" t="str">
        <f>IF(G215&lt;&gt;"LIBSETS_SETTYPE_BATTLEGROUND",IF(G215&lt;&gt;"LIBSETS_SETTYPE_SPECIAL",IF(AN215&lt;&gt;"",VLOOKUP(AN215,'ESO zone constants'!$D$3:$H$4953,5,FALSE),""),""),"")</f>
        <v/>
      </c>
      <c r="AO215" s="41"/>
      <c r="AP215" s="40" t="str">
        <f>IF(AO215&lt;&gt;"",IF(AO215&lt;&gt;"LIBSETS_DROP_MECHANIC_MONSTER_NAME",VLOOKUP(AO215,'LibSets constants'!$I$4:$L$1002,3,FALSE),""),"")</f>
        <v/>
      </c>
      <c r="AQ215" s="40" t="str">
        <f>IF(AO215&lt;&gt;"",IF(AO215&lt;&gt;"LIBSETS_DROP_MECHANIC_MONSTER_NAME",VLOOKUP(AO215,'LibSets constants'!$I$4:$L$1002,4,FALSE),""),"")</f>
        <v/>
      </c>
      <c r="AR215" s="3" t="str">
        <f>IF(G215&lt;&gt;"LIBSETS_SETTYPE_BATTLEGROUND",IF(G215&lt;&gt;"LIBSETS_SETTYPE_SPECIAL",IF(AS215&lt;&gt;"",VLOOKUP(AS215,'ESO zone constants'!$D$3:$H$4953,5,FALSE),""),""),"")</f>
        <v/>
      </c>
      <c r="AT215" s="41"/>
      <c r="AU215" s="40" t="str">
        <f>IF(AT215&lt;&gt;"",IF(AT215&lt;&gt;"LIBSETS_DROP_MECHANIC_MONSTER_NAME",VLOOKUP(AT215,'LibSets constants'!$I$4:$L$1002,3,FALSE),""),"")</f>
        <v/>
      </c>
      <c r="AV215" s="40" t="str">
        <f>IF(AT215&lt;&gt;"",IF(AT215&lt;&gt;"LIBSETS_DROP_MECHANIC_MONSTER_NAME",VLOOKUP(AT215,'LibSets constants'!$I$4:$L$1002,4,FALSE),""),"")</f>
        <v/>
      </c>
      <c r="AW215" s="21" t="str">
        <f t="shared" si="19"/>
        <v>[259] = {wayshrines={260,260,260,}, dlcId=DLC_SHADOWS_OF_THE_HIST</v>
      </c>
      <c r="AX215" s="21" t="str">
        <f t="shared" si="20"/>
        <v>, zoneIds={843}, veteran=false</v>
      </c>
      <c r="AY215" s="21" t="str">
        <f t="shared" si="21"/>
        <v>, setType=LIBSETS_SETTYPE_DUNGEON</v>
      </c>
      <c r="AZ215" s="21" t="str">
        <f t="shared" si="22"/>
        <v>},</v>
      </c>
      <c r="BA215" s="21" t="str">
        <f t="shared" si="23"/>
        <v xml:space="preserve"> --Heem-Jas' Retribution / Heem-Jas' Vergeltung   [Ruins of Mazzatun]</v>
      </c>
    </row>
    <row r="216" spans="1:53" x14ac:dyDescent="0.25">
      <c r="A216" s="12">
        <v>260</v>
      </c>
      <c r="B216" t="s">
        <v>1136</v>
      </c>
      <c r="C216" t="s">
        <v>1137</v>
      </c>
      <c r="D216" s="3">
        <f t="shared" si="18"/>
        <v>260</v>
      </c>
      <c r="G216" s="8" t="s">
        <v>1595</v>
      </c>
      <c r="I216" t="s">
        <v>97</v>
      </c>
      <c r="J216" t="s">
        <v>97</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constants'!$B$4:$C$1002,2,FALSE),"")</f>
        <v>Shadows of the Hist</v>
      </c>
      <c r="V216" s="40" t="str">
        <f>IF(U216&lt;&gt;"",IF(U216&lt;&gt;"LIBSETS_DROP_MECHANIC_MONSTER_NAME",VLOOKUP(U216,'LibSets constants'!$I$4:$L$1002,3,FALSE),""),"")</f>
        <v/>
      </c>
      <c r="W216" s="39" t="str">
        <f>IF(U216&lt;&gt;"",IF(U216&lt;&gt;"LIBSETS_DROP_MECHANIC_MONSTER_NAME",VLOOKUP(U216,'LibSets constants'!$I$4:$L$1002,4,FALSE),""),"")</f>
        <v/>
      </c>
      <c r="X216" s="3" t="str">
        <f>IF(G216&lt;&gt;"LIBSETS_SETTYPE_BATTLEGROUND",IF(G216&lt;&gt;"LIBSETS_SETTYPE_SPECIAL",IF(Y216&lt;&gt;"",VLOOKUP(Y216,'ESO zone constants'!$D$3:$H$4953,5,FALSE),""),""),"")</f>
        <v/>
      </c>
      <c r="Y216" t="str">
        <f>IF(AND(O216&lt;&gt;"",NOT(ISERROR(O216))),"",IF(AND(L216&lt;&gt;"",L216&gt;0,NOT(ISERROR(L216))),VLOOKUP(L216,'ESO dumped WayshrineInfo'!$K$3:$N$9999,4,FALSE),""))</f>
        <v/>
      </c>
      <c r="Z216" s="41"/>
      <c r="AA216" s="40" t="str">
        <f>IF(Z216&lt;&gt;"",IF(Z216&lt;&gt;"LIBSETS_DROP_MECHANIC_MONSTER_NAME",VLOOKUP(Z216,'LibSets constants'!$I$4:$L$1002,3,FALSE),""),"")</f>
        <v/>
      </c>
      <c r="AB216" s="40" t="str">
        <f>IF(Z216&lt;&gt;"",IF(Z216&lt;&gt;"LIBSETS_DROP_MECHANIC_MONSTER_NAME",VLOOKUP(Z216,'LibSets constants'!$I$4:$L$1002,4,FALSE),""),"")</f>
        <v/>
      </c>
      <c r="AC216" s="3" t="str">
        <f>IF(G216&lt;&gt;"LIBSETS_SETTYPE_BATTLEGROUND",IF(G216&lt;&gt;"LIBSETS_SETTYPE_SPECIAL",IF(AD216&lt;&gt;"",VLOOKUP(AD216,'ESO zone constants'!$D$3:$H$4953,5,FALSE),""),""),"")</f>
        <v/>
      </c>
      <c r="AD216" t="str">
        <f>IF(AND(O216&lt;&gt;"",NOT(ISERROR(O216))),"",IF(AND(M216&lt;&gt;"",M216&gt;0,NOT(ISERROR(M216))),VLOOKUP(M216,'ESO dumped WayshrineInfo'!$K$3:$N$9999,4,FALSE),""))</f>
        <v/>
      </c>
      <c r="AE216" s="41"/>
      <c r="AF216" s="40" t="str">
        <f>IF(AE216&lt;&gt;"",IF(AE216&lt;&gt;"LIBSETS_DROP_MECHANIC_MONSTER_NAME",VLOOKUP(AE216,'LibSets constants'!$I$4:$L$1002,3,FALSE),""),"")</f>
        <v/>
      </c>
      <c r="AG216" s="40" t="str">
        <f>IF(AE216&lt;&gt;"",IF(AE216&lt;&gt;"LIBSETS_DROP_MECHANIC_MONSTER_NAME",VLOOKUP(AE216,'LibSets constants'!$I$4:$L$1002,4,FALSE),""),"")</f>
        <v/>
      </c>
      <c r="AH216" s="3" t="str">
        <f>IF(G216&lt;&gt;"LIBSETS_SETTYPE_BATTLEGROUND",IF(G216&lt;&gt;"LIBSETS_SETTYPE_SPECIAL",IF(AI216&lt;&gt;"",VLOOKUP(AI216,'ESO zone constants'!$D$3:$H$4953,5,FALSE),""),""),"")</f>
        <v/>
      </c>
      <c r="AJ216" s="41"/>
      <c r="AK216" s="40" t="str">
        <f>IF(AJ216&lt;&gt;"",IF(AJ216&lt;&gt;"LIBSETS_DROP_MECHANIC_MONSTER_NAME",VLOOKUP(AJ216,'LibSets constants'!$I$4:$L$1002,3,FALSE),""),"")</f>
        <v/>
      </c>
      <c r="AL216" s="40" t="str">
        <f>IF(AJ216&lt;&gt;"",IF(AJ216&lt;&gt;"LIBSETS_DROP_MECHANIC_MONSTER_NAME",VLOOKUP(AJ216,'LibSets constants'!$I$4:$L$1002,4,FALSE),""),"")</f>
        <v/>
      </c>
      <c r="AM216" s="3" t="str">
        <f>IF(G216&lt;&gt;"LIBSETS_SETTYPE_BATTLEGROUND",IF(G216&lt;&gt;"LIBSETS_SETTYPE_SPECIAL",IF(AN216&lt;&gt;"",VLOOKUP(AN216,'ESO zone constants'!$D$3:$H$4953,5,FALSE),""),""),"")</f>
        <v/>
      </c>
      <c r="AO216" s="41"/>
      <c r="AP216" s="40" t="str">
        <f>IF(AO216&lt;&gt;"",IF(AO216&lt;&gt;"LIBSETS_DROP_MECHANIC_MONSTER_NAME",VLOOKUP(AO216,'LibSets constants'!$I$4:$L$1002,3,FALSE),""),"")</f>
        <v/>
      </c>
      <c r="AQ216" s="40" t="str">
        <f>IF(AO216&lt;&gt;"",IF(AO216&lt;&gt;"LIBSETS_DROP_MECHANIC_MONSTER_NAME",VLOOKUP(AO216,'LibSets constants'!$I$4:$L$1002,4,FALSE),""),"")</f>
        <v/>
      </c>
      <c r="AR216" s="3" t="str">
        <f>IF(G216&lt;&gt;"LIBSETS_SETTYPE_BATTLEGROUND",IF(G216&lt;&gt;"LIBSETS_SETTYPE_SPECIAL",IF(AS216&lt;&gt;"",VLOOKUP(AS216,'ESO zone constants'!$D$3:$H$4953,5,FALSE),""),""),"")</f>
        <v/>
      </c>
      <c r="AT216" s="41"/>
      <c r="AU216" s="40" t="str">
        <f>IF(AT216&lt;&gt;"",IF(AT216&lt;&gt;"LIBSETS_DROP_MECHANIC_MONSTER_NAME",VLOOKUP(AT216,'LibSets constants'!$I$4:$L$1002,3,FALSE),""),"")</f>
        <v/>
      </c>
      <c r="AV216" s="40" t="str">
        <f>IF(AT216&lt;&gt;"",IF(AT216&lt;&gt;"LIBSETS_DROP_MECHANIC_MONSTER_NAME",VLOOKUP(AT216,'LibSets constants'!$I$4:$L$1002,4,FALSE),""),"")</f>
        <v/>
      </c>
      <c r="AW216" s="21" t="str">
        <f t="shared" si="19"/>
        <v>[260] = {wayshrines={260,260,260,}, dlcId=DLC_SHADOWS_OF_THE_HIST</v>
      </c>
      <c r="AX216" s="21" t="str">
        <f t="shared" si="20"/>
        <v>, zoneIds={843}, veteran=false</v>
      </c>
      <c r="AY216" s="21" t="str">
        <f t="shared" si="21"/>
        <v>, setType=LIBSETS_SETTYPE_DUNGEON</v>
      </c>
      <c r="AZ216" s="21" t="str">
        <f t="shared" si="22"/>
        <v>},</v>
      </c>
      <c r="BA216" s="21" t="str">
        <f t="shared" si="23"/>
        <v xml:space="preserve"> --Aspect of Mazzatun / Aspekt von Mazzatun   [Ruins of Mazzatun]</v>
      </c>
    </row>
    <row r="217" spans="1:53" x14ac:dyDescent="0.25">
      <c r="A217" s="12">
        <v>261</v>
      </c>
      <c r="B217" t="s">
        <v>1138</v>
      </c>
      <c r="C217" t="s">
        <v>1139</v>
      </c>
      <c r="D217" s="3">
        <f t="shared" si="18"/>
        <v>261</v>
      </c>
      <c r="G217" s="8" t="s">
        <v>1595</v>
      </c>
      <c r="I217" t="s">
        <v>97</v>
      </c>
      <c r="J217" t="s">
        <v>97</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constants'!$B$4:$C$1002,2,FALSE),"")</f>
        <v>Shadows of the Hist</v>
      </c>
      <c r="V217" s="40" t="str">
        <f>IF(U217&lt;&gt;"",IF(U217&lt;&gt;"LIBSETS_DROP_MECHANIC_MONSTER_NAME",VLOOKUP(U217,'LibSets constants'!$I$4:$L$1002,3,FALSE),""),"")</f>
        <v/>
      </c>
      <c r="W217" s="39" t="str">
        <f>IF(U217&lt;&gt;"",IF(U217&lt;&gt;"LIBSETS_DROP_MECHANIC_MONSTER_NAME",VLOOKUP(U217,'LibSets constants'!$I$4:$L$1002,4,FALSE),""),"")</f>
        <v/>
      </c>
      <c r="X217" s="3" t="str">
        <f>IF(G217&lt;&gt;"LIBSETS_SETTYPE_BATTLEGROUND",IF(G217&lt;&gt;"LIBSETS_SETTYPE_SPECIAL",IF(Y217&lt;&gt;"",VLOOKUP(Y217,'ESO zone constants'!$D$3:$H$4953,5,FALSE),""),""),"")</f>
        <v/>
      </c>
      <c r="Y217" t="str">
        <f>IF(AND(O217&lt;&gt;"",NOT(ISERROR(O217))),"",IF(AND(L217&lt;&gt;"",L217&gt;0,NOT(ISERROR(L217))),VLOOKUP(L217,'ESO dumped WayshrineInfo'!$K$3:$N$9999,4,FALSE),""))</f>
        <v/>
      </c>
      <c r="Z217" s="41"/>
      <c r="AA217" s="40" t="str">
        <f>IF(Z217&lt;&gt;"",IF(Z217&lt;&gt;"LIBSETS_DROP_MECHANIC_MONSTER_NAME",VLOOKUP(Z217,'LibSets constants'!$I$4:$L$1002,3,FALSE),""),"")</f>
        <v/>
      </c>
      <c r="AB217" s="40" t="str">
        <f>IF(Z217&lt;&gt;"",IF(Z217&lt;&gt;"LIBSETS_DROP_MECHANIC_MONSTER_NAME",VLOOKUP(Z217,'LibSets constants'!$I$4:$L$1002,4,FALSE),""),"")</f>
        <v/>
      </c>
      <c r="AC217" s="3" t="str">
        <f>IF(G217&lt;&gt;"LIBSETS_SETTYPE_BATTLEGROUND",IF(G217&lt;&gt;"LIBSETS_SETTYPE_SPECIAL",IF(AD217&lt;&gt;"",VLOOKUP(AD217,'ESO zone constants'!$D$3:$H$4953,5,FALSE),""),""),"")</f>
        <v/>
      </c>
      <c r="AD217" t="str">
        <f>IF(AND(O217&lt;&gt;"",NOT(ISERROR(O217))),"",IF(AND(M217&lt;&gt;"",M217&gt;0,NOT(ISERROR(M217))),VLOOKUP(M217,'ESO dumped WayshrineInfo'!$K$3:$N$9999,4,FALSE),""))</f>
        <v/>
      </c>
      <c r="AE217" s="41"/>
      <c r="AF217" s="40" t="str">
        <f>IF(AE217&lt;&gt;"",IF(AE217&lt;&gt;"LIBSETS_DROP_MECHANIC_MONSTER_NAME",VLOOKUP(AE217,'LibSets constants'!$I$4:$L$1002,3,FALSE),""),"")</f>
        <v/>
      </c>
      <c r="AG217" s="40" t="str">
        <f>IF(AE217&lt;&gt;"",IF(AE217&lt;&gt;"LIBSETS_DROP_MECHANIC_MONSTER_NAME",VLOOKUP(AE217,'LibSets constants'!$I$4:$L$1002,4,FALSE),""),"")</f>
        <v/>
      </c>
      <c r="AH217" s="3" t="str">
        <f>IF(G217&lt;&gt;"LIBSETS_SETTYPE_BATTLEGROUND",IF(G217&lt;&gt;"LIBSETS_SETTYPE_SPECIAL",IF(AI217&lt;&gt;"",VLOOKUP(AI217,'ESO zone constants'!$D$3:$H$4953,5,FALSE),""),""),"")</f>
        <v/>
      </c>
      <c r="AJ217" s="41"/>
      <c r="AK217" s="40" t="str">
        <f>IF(AJ217&lt;&gt;"",IF(AJ217&lt;&gt;"LIBSETS_DROP_MECHANIC_MONSTER_NAME",VLOOKUP(AJ217,'LibSets constants'!$I$4:$L$1002,3,FALSE),""),"")</f>
        <v/>
      </c>
      <c r="AL217" s="40" t="str">
        <f>IF(AJ217&lt;&gt;"",IF(AJ217&lt;&gt;"LIBSETS_DROP_MECHANIC_MONSTER_NAME",VLOOKUP(AJ217,'LibSets constants'!$I$4:$L$1002,4,FALSE),""),"")</f>
        <v/>
      </c>
      <c r="AM217" s="3" t="str">
        <f>IF(G217&lt;&gt;"LIBSETS_SETTYPE_BATTLEGROUND",IF(G217&lt;&gt;"LIBSETS_SETTYPE_SPECIAL",IF(AN217&lt;&gt;"",VLOOKUP(AN217,'ESO zone constants'!$D$3:$H$4953,5,FALSE),""),""),"")</f>
        <v/>
      </c>
      <c r="AO217" s="41"/>
      <c r="AP217" s="40" t="str">
        <f>IF(AO217&lt;&gt;"",IF(AO217&lt;&gt;"LIBSETS_DROP_MECHANIC_MONSTER_NAME",VLOOKUP(AO217,'LibSets constants'!$I$4:$L$1002,3,FALSE),""),"")</f>
        <v/>
      </c>
      <c r="AQ217" s="40" t="str">
        <f>IF(AO217&lt;&gt;"",IF(AO217&lt;&gt;"LIBSETS_DROP_MECHANIC_MONSTER_NAME",VLOOKUP(AO217,'LibSets constants'!$I$4:$L$1002,4,FALSE),""),"")</f>
        <v/>
      </c>
      <c r="AR217" s="3" t="str">
        <f>IF(G217&lt;&gt;"LIBSETS_SETTYPE_BATTLEGROUND",IF(G217&lt;&gt;"LIBSETS_SETTYPE_SPECIAL",IF(AS217&lt;&gt;"",VLOOKUP(AS217,'ESO zone constants'!$D$3:$H$4953,5,FALSE),""),""),"")</f>
        <v/>
      </c>
      <c r="AT217" s="41"/>
      <c r="AU217" s="40" t="str">
        <f>IF(AT217&lt;&gt;"",IF(AT217&lt;&gt;"LIBSETS_DROP_MECHANIC_MONSTER_NAME",VLOOKUP(AT217,'LibSets constants'!$I$4:$L$1002,3,FALSE),""),"")</f>
        <v/>
      </c>
      <c r="AV217" s="40" t="str">
        <f>IF(AT217&lt;&gt;"",IF(AT217&lt;&gt;"LIBSETS_DROP_MECHANIC_MONSTER_NAME",VLOOKUP(AT217,'LibSets constants'!$I$4:$L$1002,4,FALSE),""),"")</f>
        <v/>
      </c>
      <c r="AW217" s="21" t="str">
        <f t="shared" si="19"/>
        <v>[261] = {wayshrines={261,261,261,}, dlcId=DLC_SHADOWS_OF_THE_HIST</v>
      </c>
      <c r="AX217" s="21" t="str">
        <f t="shared" si="20"/>
        <v>, zoneIds={848}, veteran=false</v>
      </c>
      <c r="AY217" s="21" t="str">
        <f t="shared" si="21"/>
        <v>, setType=LIBSETS_SETTYPE_DUNGEON</v>
      </c>
      <c r="AZ217" s="21" t="str">
        <f t="shared" si="22"/>
        <v>},</v>
      </c>
      <c r="BA217" s="21" t="str">
        <f t="shared" si="23"/>
        <v xml:space="preserve"> --Gossamer / Gespinst   [Cradle of Shadows]</v>
      </c>
    </row>
    <row r="218" spans="1:53" x14ac:dyDescent="0.25">
      <c r="A218" s="12">
        <v>262</v>
      </c>
      <c r="B218" t="s">
        <v>1140</v>
      </c>
      <c r="C218" t="s">
        <v>1141</v>
      </c>
      <c r="D218" s="3">
        <f t="shared" si="18"/>
        <v>262</v>
      </c>
      <c r="G218" s="8" t="s">
        <v>1595</v>
      </c>
      <c r="I218" t="s">
        <v>97</v>
      </c>
      <c r="J218" t="s">
        <v>97</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constants'!$B$4:$C$1002,2,FALSE),"")</f>
        <v>Shadows of the Hist</v>
      </c>
      <c r="V218" s="40" t="str">
        <f>IF(U218&lt;&gt;"",IF(U218&lt;&gt;"LIBSETS_DROP_MECHANIC_MONSTER_NAME",VLOOKUP(U218,'LibSets constants'!$I$4:$L$1002,3,FALSE),""),"")</f>
        <v/>
      </c>
      <c r="W218" s="39" t="str">
        <f>IF(U218&lt;&gt;"",IF(U218&lt;&gt;"LIBSETS_DROP_MECHANIC_MONSTER_NAME",VLOOKUP(U218,'LibSets constants'!$I$4:$L$1002,4,FALSE),""),"")</f>
        <v/>
      </c>
      <c r="X218" s="3" t="str">
        <f>IF(G218&lt;&gt;"LIBSETS_SETTYPE_BATTLEGROUND",IF(G218&lt;&gt;"LIBSETS_SETTYPE_SPECIAL",IF(Y218&lt;&gt;"",VLOOKUP(Y218,'ESO zone constants'!$D$3:$H$4953,5,FALSE),""),""),"")</f>
        <v/>
      </c>
      <c r="Y218" t="str">
        <f>IF(AND(O218&lt;&gt;"",NOT(ISERROR(O218))),"",IF(AND(L218&lt;&gt;"",L218&gt;0,NOT(ISERROR(L218))),VLOOKUP(L218,'ESO dumped WayshrineInfo'!$K$3:$N$9999,4,FALSE),""))</f>
        <v/>
      </c>
      <c r="Z218" s="41"/>
      <c r="AA218" s="40" t="str">
        <f>IF(Z218&lt;&gt;"",IF(Z218&lt;&gt;"LIBSETS_DROP_MECHANIC_MONSTER_NAME",VLOOKUP(Z218,'LibSets constants'!$I$4:$L$1002,3,FALSE),""),"")</f>
        <v/>
      </c>
      <c r="AB218" s="40" t="str">
        <f>IF(Z218&lt;&gt;"",IF(Z218&lt;&gt;"LIBSETS_DROP_MECHANIC_MONSTER_NAME",VLOOKUP(Z218,'LibSets constants'!$I$4:$L$1002,4,FALSE),""),"")</f>
        <v/>
      </c>
      <c r="AC218" s="3" t="str">
        <f>IF(G218&lt;&gt;"LIBSETS_SETTYPE_BATTLEGROUND",IF(G218&lt;&gt;"LIBSETS_SETTYPE_SPECIAL",IF(AD218&lt;&gt;"",VLOOKUP(AD218,'ESO zone constants'!$D$3:$H$4953,5,FALSE),""),""),"")</f>
        <v/>
      </c>
      <c r="AD218" t="str">
        <f>IF(AND(O218&lt;&gt;"",NOT(ISERROR(O218))),"",IF(AND(M218&lt;&gt;"",M218&gt;0,NOT(ISERROR(M218))),VLOOKUP(M218,'ESO dumped WayshrineInfo'!$K$3:$N$9999,4,FALSE),""))</f>
        <v/>
      </c>
      <c r="AE218" s="41"/>
      <c r="AF218" s="40" t="str">
        <f>IF(AE218&lt;&gt;"",IF(AE218&lt;&gt;"LIBSETS_DROP_MECHANIC_MONSTER_NAME",VLOOKUP(AE218,'LibSets constants'!$I$4:$L$1002,3,FALSE),""),"")</f>
        <v/>
      </c>
      <c r="AG218" s="40" t="str">
        <f>IF(AE218&lt;&gt;"",IF(AE218&lt;&gt;"LIBSETS_DROP_MECHANIC_MONSTER_NAME",VLOOKUP(AE218,'LibSets constants'!$I$4:$L$1002,4,FALSE),""),"")</f>
        <v/>
      </c>
      <c r="AH218" s="3" t="str">
        <f>IF(G218&lt;&gt;"LIBSETS_SETTYPE_BATTLEGROUND",IF(G218&lt;&gt;"LIBSETS_SETTYPE_SPECIAL",IF(AI218&lt;&gt;"",VLOOKUP(AI218,'ESO zone constants'!$D$3:$H$4953,5,FALSE),""),""),"")</f>
        <v/>
      </c>
      <c r="AJ218" s="41"/>
      <c r="AK218" s="40" t="str">
        <f>IF(AJ218&lt;&gt;"",IF(AJ218&lt;&gt;"LIBSETS_DROP_MECHANIC_MONSTER_NAME",VLOOKUP(AJ218,'LibSets constants'!$I$4:$L$1002,3,FALSE),""),"")</f>
        <v/>
      </c>
      <c r="AL218" s="40" t="str">
        <f>IF(AJ218&lt;&gt;"",IF(AJ218&lt;&gt;"LIBSETS_DROP_MECHANIC_MONSTER_NAME",VLOOKUP(AJ218,'LibSets constants'!$I$4:$L$1002,4,FALSE),""),"")</f>
        <v/>
      </c>
      <c r="AM218" s="3" t="str">
        <f>IF(G218&lt;&gt;"LIBSETS_SETTYPE_BATTLEGROUND",IF(G218&lt;&gt;"LIBSETS_SETTYPE_SPECIAL",IF(AN218&lt;&gt;"",VLOOKUP(AN218,'ESO zone constants'!$D$3:$H$4953,5,FALSE),""),""),"")</f>
        <v/>
      </c>
      <c r="AO218" s="41"/>
      <c r="AP218" s="40" t="str">
        <f>IF(AO218&lt;&gt;"",IF(AO218&lt;&gt;"LIBSETS_DROP_MECHANIC_MONSTER_NAME",VLOOKUP(AO218,'LibSets constants'!$I$4:$L$1002,3,FALSE),""),"")</f>
        <v/>
      </c>
      <c r="AQ218" s="40" t="str">
        <f>IF(AO218&lt;&gt;"",IF(AO218&lt;&gt;"LIBSETS_DROP_MECHANIC_MONSTER_NAME",VLOOKUP(AO218,'LibSets constants'!$I$4:$L$1002,4,FALSE),""),"")</f>
        <v/>
      </c>
      <c r="AR218" s="3" t="str">
        <f>IF(G218&lt;&gt;"LIBSETS_SETTYPE_BATTLEGROUND",IF(G218&lt;&gt;"LIBSETS_SETTYPE_SPECIAL",IF(AS218&lt;&gt;"",VLOOKUP(AS218,'ESO zone constants'!$D$3:$H$4953,5,FALSE),""),""),"")</f>
        <v/>
      </c>
      <c r="AT218" s="41"/>
      <c r="AU218" s="40" t="str">
        <f>IF(AT218&lt;&gt;"",IF(AT218&lt;&gt;"LIBSETS_DROP_MECHANIC_MONSTER_NAME",VLOOKUP(AT218,'LibSets constants'!$I$4:$L$1002,3,FALSE),""),"")</f>
        <v/>
      </c>
      <c r="AV218" s="40" t="str">
        <f>IF(AT218&lt;&gt;"",IF(AT218&lt;&gt;"LIBSETS_DROP_MECHANIC_MONSTER_NAME",VLOOKUP(AT218,'LibSets constants'!$I$4:$L$1002,4,FALSE),""),"")</f>
        <v/>
      </c>
      <c r="AW218" s="21" t="str">
        <f t="shared" si="19"/>
        <v>[262] = {wayshrines={261,261,261,}, dlcId=DLC_SHADOWS_OF_THE_HIST</v>
      </c>
      <c r="AX218" s="21" t="str">
        <f t="shared" si="20"/>
        <v>, zoneIds={848}, veteran=false</v>
      </c>
      <c r="AY218" s="21" t="str">
        <f t="shared" si="21"/>
        <v>, setType=LIBSETS_SETTYPE_DUNGEON</v>
      </c>
      <c r="AZ218" s="21" t="str">
        <f t="shared" si="22"/>
        <v>},</v>
      </c>
      <c r="BA218" s="21" t="str">
        <f t="shared" si="23"/>
        <v xml:space="preserve"> --Widowmaker / Witwenmacher   [Cradle of Shadows]</v>
      </c>
    </row>
    <row r="219" spans="1:53" s="28" customFormat="1" x14ac:dyDescent="0.25">
      <c r="A219" s="12">
        <v>263</v>
      </c>
      <c r="B219" t="s">
        <v>1142</v>
      </c>
      <c r="C219" t="s">
        <v>1143</v>
      </c>
      <c r="D219" s="3">
        <f t="shared" si="18"/>
        <v>263</v>
      </c>
      <c r="E219"/>
      <c r="F219"/>
      <c r="G219" s="8" t="s">
        <v>1595</v>
      </c>
      <c r="H219"/>
      <c r="I219" t="s">
        <v>97</v>
      </c>
      <c r="J219" t="s">
        <v>97</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constants'!$B$4:$C$1002,2,FALSE),"")</f>
        <v>Shadows of the Hist</v>
      </c>
      <c r="U219" s="33"/>
      <c r="V219" s="43" t="str">
        <f>IF(U219&lt;&gt;"",IF(U219&lt;&gt;"LIBSETS_DROP_MECHANIC_MONSTER_NAME",VLOOKUP(U219,'LibSets constants'!$I$4:$L$1002,3,FALSE),""),"")</f>
        <v/>
      </c>
      <c r="W219" s="39" t="str">
        <f>IF(U219&lt;&gt;"",IF(U219&lt;&gt;"LIBSETS_DROP_MECHANIC_MONSTER_NAME",VLOOKUP(U219,'LibSets constants'!$I$4:$L$1002,4,FALSE),""),"")</f>
        <v/>
      </c>
      <c r="X219" s="3" t="str">
        <f>IF(G219&lt;&gt;"LIBSETS_SETTYPE_BATTLEGROUND",IF(G219&lt;&gt;"LIBSETS_SETTYPE_SPECIAL",IF(Y219&lt;&gt;"",VLOOKUP(Y219,'ESO zone constants'!$D$3:$H$4953,5,FALSE),""),""),"")</f>
        <v/>
      </c>
      <c r="Y219" t="str">
        <f>IF(AND(O219&lt;&gt;"",NOT(ISERROR(O219))),"",IF(AND(L219&lt;&gt;"",L219&gt;0,NOT(ISERROR(L219))),VLOOKUP(L219,'ESO dumped WayshrineInfo'!$K$3:$N$9999,4,FALSE),""))</f>
        <v/>
      </c>
      <c r="Z219" s="44"/>
      <c r="AA219" s="43" t="str">
        <f>IF(Z219&lt;&gt;"",IF(Z219&lt;&gt;"LIBSETS_DROP_MECHANIC_MONSTER_NAME",VLOOKUP(Z219,'LibSets constants'!$I$4:$L$1002,3,FALSE),""),"")</f>
        <v/>
      </c>
      <c r="AB219" s="43" t="str">
        <f>IF(Z219&lt;&gt;"",IF(Z219&lt;&gt;"LIBSETS_DROP_MECHANIC_MONSTER_NAME",VLOOKUP(Z219,'LibSets constants'!$I$4:$L$1002,4,FALSE),""),"")</f>
        <v/>
      </c>
      <c r="AC219" s="3" t="str">
        <f>IF(G219&lt;&gt;"LIBSETS_SETTYPE_BATTLEGROUND",IF(G219&lt;&gt;"LIBSETS_SETTYPE_SPECIAL",IF(AD219&lt;&gt;"",VLOOKUP(AD219,'ESO zone constants'!$D$3:$H$4953,5,FALSE),""),""),"")</f>
        <v/>
      </c>
      <c r="AD219" t="str">
        <f>IF(AND(O219&lt;&gt;"",NOT(ISERROR(O219))),"",IF(AND(M219&lt;&gt;"",M219&gt;0,NOT(ISERROR(M219))),VLOOKUP(M219,'ESO dumped WayshrineInfo'!$K$3:$N$9999,4,FALSE),""))</f>
        <v/>
      </c>
      <c r="AE219" s="44"/>
      <c r="AF219" s="43" t="str">
        <f>IF(AE219&lt;&gt;"",IF(AE219&lt;&gt;"LIBSETS_DROP_MECHANIC_MONSTER_NAME",VLOOKUP(AE219,'LibSets constants'!$I$4:$L$1002,3,FALSE),""),"")</f>
        <v/>
      </c>
      <c r="AG219" s="43" t="str">
        <f>IF(AE219&lt;&gt;"",IF(AE219&lt;&gt;"LIBSETS_DROP_MECHANIC_MONSTER_NAME",VLOOKUP(AE219,'LibSets constants'!$I$4:$L$1002,4,FALSE),""),"")</f>
        <v/>
      </c>
      <c r="AH219" s="3" t="str">
        <f>IF(G219&lt;&gt;"LIBSETS_SETTYPE_BATTLEGROUND",IF(G219&lt;&gt;"LIBSETS_SETTYPE_SPECIAL",IF(AI219&lt;&gt;"",VLOOKUP(AI219,'ESO zone constants'!$D$3:$H$4953,5,FALSE),""),""),"")</f>
        <v/>
      </c>
      <c r="AI219"/>
      <c r="AJ219" s="44"/>
      <c r="AK219" s="43" t="str">
        <f>IF(AJ219&lt;&gt;"",IF(AJ219&lt;&gt;"LIBSETS_DROP_MECHANIC_MONSTER_NAME",VLOOKUP(AJ219,'LibSets constants'!$I$4:$L$1002,3,FALSE),""),"")</f>
        <v/>
      </c>
      <c r="AL219" s="43" t="str">
        <f>IF(AJ219&lt;&gt;"",IF(AJ219&lt;&gt;"LIBSETS_DROP_MECHANIC_MONSTER_NAME",VLOOKUP(AJ219,'LibSets constants'!$I$4:$L$1002,4,FALSE),""),"")</f>
        <v/>
      </c>
      <c r="AM219" s="3" t="str">
        <f>IF(G219&lt;&gt;"LIBSETS_SETTYPE_BATTLEGROUND",IF(G219&lt;&gt;"LIBSETS_SETTYPE_SPECIAL",IF(AN219&lt;&gt;"",VLOOKUP(AN219,'ESO zone constants'!$D$3:$H$4953,5,FALSE),""),""),"")</f>
        <v/>
      </c>
      <c r="AN219"/>
      <c r="AO219" s="44"/>
      <c r="AP219" s="43" t="str">
        <f>IF(AO219&lt;&gt;"",IF(AO219&lt;&gt;"LIBSETS_DROP_MECHANIC_MONSTER_NAME",VLOOKUP(AO219,'LibSets constants'!$I$4:$L$1002,3,FALSE),""),"")</f>
        <v/>
      </c>
      <c r="AQ219" s="43" t="str">
        <f>IF(AO219&lt;&gt;"",IF(AO219&lt;&gt;"LIBSETS_DROP_MECHANIC_MONSTER_NAME",VLOOKUP(AO219,'LibSets constants'!$I$4:$L$1002,4,FALSE),""),"")</f>
        <v/>
      </c>
      <c r="AR219" s="3" t="str">
        <f>IF(G219&lt;&gt;"LIBSETS_SETTYPE_BATTLEGROUND",IF(G219&lt;&gt;"LIBSETS_SETTYPE_SPECIAL",IF(AS219&lt;&gt;"",VLOOKUP(AS219,'ESO zone constants'!$D$3:$H$4953,5,FALSE),""),""),"")</f>
        <v/>
      </c>
      <c r="AS219"/>
      <c r="AT219" s="44"/>
      <c r="AU219" s="43" t="str">
        <f>IF(AT219&lt;&gt;"",IF(AT219&lt;&gt;"LIBSETS_DROP_MECHANIC_MONSTER_NAME",VLOOKUP(AT219,'LibSets constants'!$I$4:$L$1002,3,FALSE),""),"")</f>
        <v/>
      </c>
      <c r="AV219" s="43" t="str">
        <f>IF(AT219&lt;&gt;"",IF(AT219&lt;&gt;"LIBSETS_DROP_MECHANIC_MONSTER_NAME",VLOOKUP(AT219,'LibSets constants'!$I$4:$L$1002,4,FALSE),""),"")</f>
        <v/>
      </c>
      <c r="AW219" s="21" t="str">
        <f t="shared" si="19"/>
        <v>[263] = {wayshrines={261,261,261,}, dlcId=DLC_SHADOWS_OF_THE_HIST</v>
      </c>
      <c r="AX219" s="21" t="str">
        <f t="shared" si="20"/>
        <v>, zoneIds={848}, veteran=false</v>
      </c>
      <c r="AY219" s="21" t="str">
        <f t="shared" si="21"/>
        <v>, setType=LIBSETS_SETTYPE_DUNGEON</v>
      </c>
      <c r="AZ219" s="21" t="str">
        <f t="shared" si="22"/>
        <v>},</v>
      </c>
      <c r="BA219" s="21" t="str">
        <f t="shared" si="23"/>
        <v xml:space="preserve"> --Hand of Mephala / Hand von Mephala   [Cradle of Shadows]</v>
      </c>
    </row>
    <row r="220" spans="1:53" s="14" customFormat="1" x14ac:dyDescent="0.25">
      <c r="A220" s="16">
        <v>264</v>
      </c>
      <c r="B220" s="14" t="s">
        <v>1144</v>
      </c>
      <c r="C220" s="14" t="s">
        <v>1145</v>
      </c>
      <c r="D220" s="25">
        <f t="shared" si="18"/>
        <v>264</v>
      </c>
      <c r="E220" s="14" t="s">
        <v>1585</v>
      </c>
      <c r="F220" s="14" t="s">
        <v>1582</v>
      </c>
      <c r="G220" s="27" t="s">
        <v>1597</v>
      </c>
      <c r="I220" s="14" t="s">
        <v>1584</v>
      </c>
      <c r="J220" s="14" t="s">
        <v>97</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constants'!$B$4:$C$1002,2,FALSE),"")</f>
        <v/>
      </c>
      <c r="U220" s="33"/>
      <c r="V220" s="40" t="str">
        <f>IF(U220&lt;&gt;"",IF(U220&lt;&gt;"LIBSETS_DROP_MECHANIC_MONSTER_NAME",VLOOKUP(U220,'LibSets constants'!$I$4:$L$1002,3,FALSE),""),"")</f>
        <v/>
      </c>
      <c r="W220" s="39" t="str">
        <f>IF(U220&lt;&gt;"",IF(U220&lt;&gt;"LIBSETS_DROP_MECHANIC_MONSTER_NAME",VLOOKUP(U220,'LibSets constants'!$I$4:$L$1002,4,FALSE),""),"")</f>
        <v/>
      </c>
      <c r="X220" s="3" t="str">
        <f>IF(G220&lt;&gt;"LIBSETS_SETTYPE_BATTLEGROUND",IF(G220&lt;&gt;"LIBSETS_SETTYPE_SPECIAL",IF(Y220&lt;&gt;"",VLOOKUP(Y220,'ESO zone constants'!$D$3:$H$4953,5,FALSE),""),""),"")</f>
        <v/>
      </c>
      <c r="Y220" t="str">
        <f>IF(AND(O220&lt;&gt;"",NOT(ISERROR(O220))),"",IF(AND(L220&lt;&gt;"",L220&gt;0,NOT(ISERROR(L220))),VLOOKUP(L220,'ESO dumped WayshrineInfo'!$K$3:$N$9999,4,FALSE),""))</f>
        <v/>
      </c>
      <c r="Z220" s="41"/>
      <c r="AA220" s="40" t="str">
        <f>IF(Z220&lt;&gt;"",IF(Z220&lt;&gt;"LIBSETS_DROP_MECHANIC_MONSTER_NAME",VLOOKUP(Z220,'LibSets constants'!$I$4:$L$1002,3,FALSE),""),"")</f>
        <v/>
      </c>
      <c r="AB220" s="40" t="str">
        <f>IF(Z220&lt;&gt;"",IF(Z220&lt;&gt;"LIBSETS_DROP_MECHANIC_MONSTER_NAME",VLOOKUP(Z220,'LibSets constants'!$I$4:$L$1002,4,FALSE),""),"")</f>
        <v/>
      </c>
      <c r="AC220" s="3" t="str">
        <f>IF(G220&lt;&gt;"LIBSETS_SETTYPE_BATTLEGROUND",IF(G220&lt;&gt;"LIBSETS_SETTYPE_SPECIAL",IF(AD220&lt;&gt;"",VLOOKUP(AD220,'ESO zone constants'!$D$3:$H$4953,5,FALSE),""),""),"")</f>
        <v/>
      </c>
      <c r="AD220" t="str">
        <f>IF(AND(O220&lt;&gt;"",NOT(ISERROR(O220))),"",IF(AND(M220&lt;&gt;"",M220&gt;0,NOT(ISERROR(M220))),VLOOKUP(M220,'ESO dumped WayshrineInfo'!$K$3:$N$9999,4,FALSE),""))</f>
        <v/>
      </c>
      <c r="AE220" s="41"/>
      <c r="AF220" s="40" t="str">
        <f>IF(AE220&lt;&gt;"",IF(AE220&lt;&gt;"LIBSETS_DROP_MECHANIC_MONSTER_NAME",VLOOKUP(AE220,'LibSets constants'!$I$4:$L$1002,3,FALSE),""),"")</f>
        <v/>
      </c>
      <c r="AG220" s="40" t="str">
        <f>IF(AE220&lt;&gt;"",IF(AE220&lt;&gt;"LIBSETS_DROP_MECHANIC_MONSTER_NAME",VLOOKUP(AE220,'LibSets constants'!$I$4:$L$1002,4,FALSE),""),"")</f>
        <v/>
      </c>
      <c r="AH220" s="3" t="str">
        <f>IF(G220&lt;&gt;"LIBSETS_SETTYPE_BATTLEGROUND",IF(G220&lt;&gt;"LIBSETS_SETTYPE_SPECIAL",IF(AI220&lt;&gt;"",VLOOKUP(AI220,'ESO zone constants'!$D$3:$H$4953,5,FALSE),""),""),"")</f>
        <v/>
      </c>
      <c r="AJ220" s="41"/>
      <c r="AK220" s="40" t="str">
        <f>IF(AJ220&lt;&gt;"",IF(AJ220&lt;&gt;"LIBSETS_DROP_MECHANIC_MONSTER_NAME",VLOOKUP(AJ220,'LibSets constants'!$I$4:$L$1002,3,FALSE),""),"")</f>
        <v/>
      </c>
      <c r="AL220" s="40" t="str">
        <f>IF(AJ220&lt;&gt;"",IF(AJ220&lt;&gt;"LIBSETS_DROP_MECHANIC_MONSTER_NAME",VLOOKUP(AJ220,'LibSets constants'!$I$4:$L$1002,4,FALSE),""),"")</f>
        <v/>
      </c>
      <c r="AM220" s="3" t="str">
        <f>IF(G220&lt;&gt;"LIBSETS_SETTYPE_BATTLEGROUND",IF(G220&lt;&gt;"LIBSETS_SETTYPE_SPECIAL",IF(AN220&lt;&gt;"",VLOOKUP(AN220,'ESO zone constants'!$D$3:$H$4953,5,FALSE),""),""),"")</f>
        <v/>
      </c>
      <c r="AO220" s="41"/>
      <c r="AP220" s="40" t="str">
        <f>IF(AO220&lt;&gt;"",IF(AO220&lt;&gt;"LIBSETS_DROP_MECHANIC_MONSTER_NAME",VLOOKUP(AO220,'LibSets constants'!$I$4:$L$1002,3,FALSE),""),"")</f>
        <v/>
      </c>
      <c r="AQ220" s="40" t="str">
        <f>IF(AO220&lt;&gt;"",IF(AO220&lt;&gt;"LIBSETS_DROP_MECHANIC_MONSTER_NAME",VLOOKUP(AO220,'LibSets constants'!$I$4:$L$1002,4,FALSE),""),"")</f>
        <v/>
      </c>
      <c r="AR220" s="3" t="str">
        <f>IF(G220&lt;&gt;"LIBSETS_SETTYPE_BATTLEGROUND",IF(G220&lt;&gt;"LIBSETS_SETTYPE_SPECIAL",IF(AS220&lt;&gt;"",VLOOKUP(AS220,'ESO zone constants'!$D$3:$H$4953,5,FALSE),""),""),"")</f>
        <v/>
      </c>
      <c r="AT220" s="41"/>
      <c r="AU220" s="40" t="str">
        <f>IF(AT220&lt;&gt;"",IF(AT220&lt;&gt;"LIBSETS_DROP_MECHANIC_MONSTER_NAME",VLOOKUP(AT220,'LibSets constants'!$I$4:$L$1002,3,FALSE),""),"")</f>
        <v/>
      </c>
      <c r="AV220" s="40" t="str">
        <f>IF(AT220&lt;&gt;"",IF(AT220&lt;&gt;"LIBSETS_DROP_MECHANIC_MONSTER_NAME",VLOOKUP(AT220,'LibSets constants'!$I$4:$L$1002,4,FALSE),""),"")</f>
        <v/>
      </c>
      <c r="AW220" s="21" t="str">
        <f t="shared" si="19"/>
        <v/>
      </c>
      <c r="AX220" s="21" t="str">
        <f t="shared" si="20"/>
        <v/>
      </c>
      <c r="AY220" s="21" t="str">
        <f t="shared" si="21"/>
        <v/>
      </c>
      <c r="AZ220" s="21" t="str">
        <f t="shared" si="22"/>
        <v/>
      </c>
      <c r="BA220" s="21" t="str">
        <f t="shared" si="23"/>
        <v/>
      </c>
    </row>
    <row r="221" spans="1:53" x14ac:dyDescent="0.25">
      <c r="A221" s="5">
        <v>265</v>
      </c>
      <c r="B221" t="s">
        <v>1146</v>
      </c>
      <c r="C221" t="s">
        <v>22</v>
      </c>
      <c r="D221" s="3">
        <f t="shared" si="18"/>
        <v>265</v>
      </c>
      <c r="G221" s="8" t="s">
        <v>1597</v>
      </c>
      <c r="H221">
        <v>2</v>
      </c>
      <c r="I221" t="s">
        <v>1584</v>
      </c>
      <c r="J221" t="s">
        <v>97</v>
      </c>
      <c r="K221">
        <v>194</v>
      </c>
      <c r="L221">
        <v>194</v>
      </c>
      <c r="M221">
        <v>194</v>
      </c>
      <c r="N221">
        <v>0</v>
      </c>
      <c r="O221" s="66" t="s">
        <v>102</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constants'!$B$4:$C$1002,2,FALSE),"")</f>
        <v>Included in base game</v>
      </c>
      <c r="U221" s="33" t="s">
        <v>1668</v>
      </c>
      <c r="V221" s="42" t="s">
        <v>1475</v>
      </c>
      <c r="W221" s="39" t="s">
        <v>1767</v>
      </c>
      <c r="X221" s="3" t="str">
        <f>IF(G221&lt;&gt;"LIBSETS_SETTYPE_BATTLEGROUND",IF(G221&lt;&gt;"LIBSETS_SETTYPE_SPECIAL",IF(Y221&lt;&gt;"",VLOOKUP(Y221,'ESO zone constants'!$D$3:$H$4953,5,FALSE),""),""),"")</f>
        <v/>
      </c>
      <c r="Y221" t="str">
        <f>IF(AND(O221&lt;&gt;"",NOT(ISERROR(O221))),"",IF(AND(L221&lt;&gt;"",L221&gt;0,NOT(ISERROR(L221))),VLOOKUP(L221,'ESO dumped WayshrineInfo'!$K$3:$N$9999,4,FALSE),""))</f>
        <v/>
      </c>
      <c r="Z221" s="42"/>
      <c r="AA221" s="42"/>
      <c r="AB221" s="42"/>
      <c r="AC221" s="3" t="str">
        <f>IF(G221&lt;&gt;"LIBSETS_SETTYPE_BATTLEGROUND",IF(G221&lt;&gt;"LIBSETS_SETTYPE_SPECIAL",IF(AD221&lt;&gt;"",VLOOKUP(AD221,'ESO zone constants'!$D$3:$H$4953,5,FALSE),""),""),"")</f>
        <v/>
      </c>
      <c r="AD221" t="str">
        <f>IF(AND(O221&lt;&gt;"",NOT(ISERROR(O221))),"",IF(AND(M221&lt;&gt;"",M221&gt;0,NOT(ISERROR(M221))),VLOOKUP(M221,'ESO dumped WayshrineInfo'!$K$3:$N$9999,4,FALSE),""))</f>
        <v/>
      </c>
      <c r="AE221" s="42"/>
      <c r="AF221" s="42"/>
      <c r="AG221" s="42"/>
      <c r="AH221" s="3" t="str">
        <f>IF(G221&lt;&gt;"LIBSETS_SETTYPE_BATTLEGROUND",IF(G221&lt;&gt;"LIBSETS_SETTYPE_SPECIAL",IF(AI221&lt;&gt;"",VLOOKUP(AI221,'ESO zone constants'!$D$3:$H$4953,5,FALSE),""),""),"")</f>
        <v/>
      </c>
      <c r="AJ221" s="42"/>
      <c r="AK221" s="42"/>
      <c r="AL221" s="42"/>
      <c r="AM221" s="3" t="str">
        <f>IF(G221&lt;&gt;"LIBSETS_SETTYPE_BATTLEGROUND",IF(G221&lt;&gt;"LIBSETS_SETTYPE_SPECIAL",IF(AN221&lt;&gt;"",VLOOKUP(AN221,'ESO zone constants'!$D$3:$H$4953,5,FALSE),""),""),"")</f>
        <v/>
      </c>
      <c r="AO221" s="42"/>
      <c r="AP221" s="42"/>
      <c r="AQ221" s="42"/>
      <c r="AR221" s="3" t="str">
        <f>IF(G221&lt;&gt;"LIBSETS_SETTYPE_BATTLEGROUND",IF(G221&lt;&gt;"LIBSETS_SETTYPE_SPECIAL",IF(AS221&lt;&gt;"",VLOOKUP(AS221,'ESO zone constants'!$D$3:$H$4953,5,FALSE),""),""),"")</f>
        <v/>
      </c>
      <c r="AT221" s="42"/>
      <c r="AU221" s="42"/>
      <c r="AV221" s="42"/>
      <c r="AW221" s="21" t="str">
        <f t="shared" si="19"/>
        <v>[265] = {wayshrines={194,194,194,}, dlcId=DLC_BASE_GAME</v>
      </c>
      <c r="AX221" s="21" t="str">
        <f t="shared" si="20"/>
        <v>, zoneIds={380}, veteran={[EQUIP_TYPE_HEAD]=true, [EQUIP_TYPE_SHOULDERS]=false}</v>
      </c>
      <c r="AY221" s="21" t="str">
        <f t="shared" si="21"/>
        <v>, setType=LIBSETS_SETTYPE_MONSTER</v>
      </c>
      <c r="AZ221" s="21" t="str">
        <f t="shared" si="22"/>
        <v>, dropMechanic={LIBSETS_DROP_MECHANIC_MONSTER_NAME}, dropMechanicNames={['en']='High Kinlord Rilis', ['de']='Sippenhochfürst Rilis'}},</v>
      </c>
      <c r="BA221" s="21" t="str">
        <f t="shared" si="23"/>
        <v xml:space="preserve"> --Shadowrend / Schattenriss   [The Banished Cells I]</v>
      </c>
    </row>
    <row r="222" spans="1:53" x14ac:dyDescent="0.25">
      <c r="A222" s="5">
        <v>266</v>
      </c>
      <c r="B222" t="s">
        <v>10</v>
      </c>
      <c r="C222" t="s">
        <v>10</v>
      </c>
      <c r="D222" s="3">
        <f t="shared" si="18"/>
        <v>266</v>
      </c>
      <c r="G222" s="8" t="s">
        <v>1597</v>
      </c>
      <c r="H222">
        <v>2</v>
      </c>
      <c r="I222" t="s">
        <v>1584</v>
      </c>
      <c r="J222" t="s">
        <v>97</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constants'!$B$4:$C$1002,2,FALSE),"")</f>
        <v>Included in base game</v>
      </c>
      <c r="U222" s="33" t="s">
        <v>1668</v>
      </c>
      <c r="V222" s="42" t="s">
        <v>1682</v>
      </c>
      <c r="W222" s="39" t="s">
        <v>1760</v>
      </c>
      <c r="X222" s="3" t="str">
        <f>IF(G222&lt;&gt;"LIBSETS_SETTYPE_BATTLEGROUND",IF(G222&lt;&gt;"LIBSETS_SETTYPE_SPECIAL",IF(Y222&lt;&gt;"",VLOOKUP(Y222,'ESO zone constants'!$D$3:$H$4953,5,FALSE),""),""),"")</f>
        <v/>
      </c>
      <c r="Y222" t="str">
        <f>IF(AND(O222&lt;&gt;"",NOT(ISERROR(O222))),"",IF(AND(L222&lt;&gt;"",L222&gt;0,NOT(ISERROR(L222))),VLOOKUP(L222,'ESO dumped WayshrineInfo'!$K$3:$N$9999,4,FALSE),""))</f>
        <v/>
      </c>
      <c r="Z222" s="42"/>
      <c r="AA222" s="42"/>
      <c r="AB222" s="42"/>
      <c r="AC222" s="3" t="str">
        <f>IF(G222&lt;&gt;"LIBSETS_SETTYPE_BATTLEGROUND",IF(G222&lt;&gt;"LIBSETS_SETTYPE_SPECIAL",IF(AD222&lt;&gt;"",VLOOKUP(AD222,'ESO zone constants'!$D$3:$H$4953,5,FALSE),""),""),"")</f>
        <v/>
      </c>
      <c r="AD222" t="str">
        <f>IF(AND(O222&lt;&gt;"",NOT(ISERROR(O222))),"",IF(AND(M222&lt;&gt;"",M222&gt;0,NOT(ISERROR(M222))),VLOOKUP(M222,'ESO dumped WayshrineInfo'!$K$3:$N$9999,4,FALSE),""))</f>
        <v/>
      </c>
      <c r="AE222" s="42"/>
      <c r="AF222" s="42"/>
      <c r="AG222" s="42"/>
      <c r="AH222" s="3" t="str">
        <f>IF(G222&lt;&gt;"LIBSETS_SETTYPE_BATTLEGROUND",IF(G222&lt;&gt;"LIBSETS_SETTYPE_SPECIAL",IF(AI222&lt;&gt;"",VLOOKUP(AI222,'ESO zone constants'!$D$3:$H$4953,5,FALSE),""),""),"")</f>
        <v/>
      </c>
      <c r="AJ222" s="42"/>
      <c r="AK222" s="42"/>
      <c r="AL222" s="42"/>
      <c r="AM222" s="3" t="str">
        <f>IF(G222&lt;&gt;"LIBSETS_SETTYPE_BATTLEGROUND",IF(G222&lt;&gt;"LIBSETS_SETTYPE_SPECIAL",IF(AN222&lt;&gt;"",VLOOKUP(AN222,'ESO zone constants'!$D$3:$H$4953,5,FALSE),""),""),"")</f>
        <v/>
      </c>
      <c r="AO222" s="42"/>
      <c r="AP222" s="42"/>
      <c r="AQ222" s="42"/>
      <c r="AR222" s="3" t="str">
        <f>IF(G222&lt;&gt;"LIBSETS_SETTYPE_BATTLEGROUND",IF(G222&lt;&gt;"LIBSETS_SETTYPE_SPECIAL",IF(AS222&lt;&gt;"",VLOOKUP(AS222,'ESO zone constants'!$D$3:$H$4953,5,FALSE),""),""),"")</f>
        <v/>
      </c>
      <c r="AT222" s="42"/>
      <c r="AU222" s="42"/>
      <c r="AV222" s="42"/>
      <c r="AW222" s="21" t="str">
        <f t="shared" si="19"/>
        <v>[266] = {wayshrines={98,98,98,}, dlcId=DLC_BASE_GAME</v>
      </c>
      <c r="AX222" s="21" t="str">
        <f t="shared" si="20"/>
        <v>, zoneIds={283}, veteran={[EQUIP_TYPE_HEAD]=true, [EQUIP_TYPE_SHOULDERS]=false}</v>
      </c>
      <c r="AY222" s="21" t="str">
        <f t="shared" si="21"/>
        <v>, setType=LIBSETS_SETTYPE_MONSTER</v>
      </c>
      <c r="AZ222" s="21" t="str">
        <f t="shared" si="22"/>
        <v>, dropMechanic={LIBSETS_DROP_MECHANIC_MONSTER_NAME}, dropMechanicNames={['en']='Kra\'gh the Dreugh King', ['de']='Kra\'gh der Dreughkönig'}},</v>
      </c>
      <c r="BA222" s="21" t="str">
        <f t="shared" si="23"/>
        <v xml:space="preserve"> --Kra'gh / Kra'gh   [Fungal Grotto I]</v>
      </c>
    </row>
    <row r="223" spans="1:53" x14ac:dyDescent="0.25">
      <c r="A223" s="5">
        <v>267</v>
      </c>
      <c r="B223" t="s">
        <v>1147</v>
      </c>
      <c r="C223" t="s">
        <v>27</v>
      </c>
      <c r="D223" s="3">
        <f t="shared" si="18"/>
        <v>267</v>
      </c>
      <c r="G223" s="8" t="s">
        <v>1597</v>
      </c>
      <c r="H223">
        <v>2</v>
      </c>
      <c r="I223" t="s">
        <v>1584</v>
      </c>
      <c r="J223" t="s">
        <v>97</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constants'!$B$4:$C$1002,2,FALSE),"")</f>
        <v>Included in base game</v>
      </c>
      <c r="U223" s="33" t="s">
        <v>1668</v>
      </c>
      <c r="V223" s="42" t="s">
        <v>1671</v>
      </c>
      <c r="W223" s="39" t="s">
        <v>1764</v>
      </c>
      <c r="X223" s="3" t="str">
        <f>IF(G223&lt;&gt;"LIBSETS_SETTYPE_BATTLEGROUND",IF(G223&lt;&gt;"LIBSETS_SETTYPE_SPECIAL",IF(Y223&lt;&gt;"",VLOOKUP(Y223,'ESO zone constants'!$D$3:$H$4953,5,FALSE),""),""),"")</f>
        <v/>
      </c>
      <c r="Y223" t="str">
        <f>IF(AND(O223&lt;&gt;"",NOT(ISERROR(O223))),"",IF(AND(L223&lt;&gt;"",L223&gt;0,NOT(ISERROR(L223))),VLOOKUP(L223,'ESO dumped WayshrineInfo'!$K$3:$N$9999,4,FALSE),""))</f>
        <v/>
      </c>
      <c r="Z223" s="42"/>
      <c r="AA223" s="42"/>
      <c r="AB223" s="42"/>
      <c r="AC223" s="3" t="str">
        <f>IF(G223&lt;&gt;"LIBSETS_SETTYPE_BATTLEGROUND",IF(G223&lt;&gt;"LIBSETS_SETTYPE_SPECIAL",IF(AD223&lt;&gt;"",VLOOKUP(AD223,'ESO zone constants'!$D$3:$H$4953,5,FALSE),""),""),"")</f>
        <v/>
      </c>
      <c r="AD223" t="str">
        <f>IF(AND(O223&lt;&gt;"",NOT(ISERROR(O223))),"",IF(AND(M223&lt;&gt;"",M223&gt;0,NOT(ISERROR(M223))),VLOOKUP(M223,'ESO dumped WayshrineInfo'!$K$3:$N$9999,4,FALSE),""))</f>
        <v/>
      </c>
      <c r="AE223" s="42"/>
      <c r="AF223" s="42"/>
      <c r="AG223" s="42"/>
      <c r="AH223" s="3" t="str">
        <f>IF(G223&lt;&gt;"LIBSETS_SETTYPE_BATTLEGROUND",IF(G223&lt;&gt;"LIBSETS_SETTYPE_SPECIAL",IF(AI223&lt;&gt;"",VLOOKUP(AI223,'ESO zone constants'!$D$3:$H$4953,5,FALSE),""),""),"")</f>
        <v/>
      </c>
      <c r="AJ223" s="42"/>
      <c r="AK223" s="42"/>
      <c r="AL223" s="42"/>
      <c r="AM223" s="3" t="str">
        <f>IF(G223&lt;&gt;"LIBSETS_SETTYPE_BATTLEGROUND",IF(G223&lt;&gt;"LIBSETS_SETTYPE_SPECIAL",IF(AN223&lt;&gt;"",VLOOKUP(AN223,'ESO zone constants'!$D$3:$H$4953,5,FALSE),""),""),"")</f>
        <v/>
      </c>
      <c r="AO223" s="42"/>
      <c r="AP223" s="42"/>
      <c r="AQ223" s="42"/>
      <c r="AR223" s="3" t="str">
        <f>IF(G223&lt;&gt;"LIBSETS_SETTYPE_BATTLEGROUND",IF(G223&lt;&gt;"LIBSETS_SETTYPE_SPECIAL",IF(AS223&lt;&gt;"",VLOOKUP(AS223,'ESO zone constants'!$D$3:$H$4953,5,FALSE),""),""),"")</f>
        <v/>
      </c>
      <c r="AT223" s="42"/>
      <c r="AU223" s="42"/>
      <c r="AV223" s="42"/>
      <c r="AW223" s="21" t="str">
        <f t="shared" si="19"/>
        <v>[267] = {wayshrines={193,193,193,}, dlcId=DLC_BASE_GAME</v>
      </c>
      <c r="AX223" s="21" t="str">
        <f t="shared" si="20"/>
        <v>, zoneIds={144}, veteran={[EQUIP_TYPE_HEAD]=true, [EQUIP_TYPE_SHOULDERS]=false}</v>
      </c>
      <c r="AY223" s="21" t="str">
        <f t="shared" si="21"/>
        <v>, setType=LIBSETS_SETTYPE_MONSTER</v>
      </c>
      <c r="AZ223" s="21" t="str">
        <f t="shared" si="22"/>
        <v>, dropMechanic={LIBSETS_DROP_MECHANIC_MONSTER_NAME}, dropMechanicNames={['en']='The Whisperer', ['de']='Die Flüsterin'}},</v>
      </c>
      <c r="BA223" s="21" t="str">
        <f t="shared" si="23"/>
        <v xml:space="preserve"> --Swarm Mother / Schwarmmutter   [Spindleclutch I]</v>
      </c>
    </row>
    <row r="224" spans="1:53" x14ac:dyDescent="0.25">
      <c r="A224" s="5">
        <v>268</v>
      </c>
      <c r="B224" t="s">
        <v>1148</v>
      </c>
      <c r="C224" t="s">
        <v>21</v>
      </c>
      <c r="D224" s="3">
        <f t="shared" si="18"/>
        <v>268</v>
      </c>
      <c r="G224" s="8" t="s">
        <v>1597</v>
      </c>
      <c r="H224">
        <v>2</v>
      </c>
      <c r="I224" t="s">
        <v>1584</v>
      </c>
      <c r="J224" t="s">
        <v>97</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constants'!$B$4:$C$1002,2,FALSE),"")</f>
        <v>Included in base game</v>
      </c>
      <c r="U224" s="33" t="s">
        <v>1668</v>
      </c>
      <c r="V224" s="42" t="s">
        <v>21</v>
      </c>
      <c r="W224" s="39" t="s">
        <v>1148</v>
      </c>
      <c r="X224" s="3" t="str">
        <f>IF(G224&lt;&gt;"LIBSETS_SETTYPE_BATTLEGROUND",IF(G224&lt;&gt;"LIBSETS_SETTYPE_SPECIAL",IF(Y224&lt;&gt;"",VLOOKUP(Y224,'ESO zone constants'!$D$3:$H$4953,5,FALSE),""),""),"")</f>
        <v/>
      </c>
      <c r="Y224" t="str">
        <f>IF(AND(O224&lt;&gt;"",NOT(ISERROR(O224))),"",IF(AND(L224&lt;&gt;"",L224&gt;0,NOT(ISERROR(L224))),VLOOKUP(L224,'ESO dumped WayshrineInfo'!$K$3:$N$9999,4,FALSE),""))</f>
        <v/>
      </c>
      <c r="Z224" s="42"/>
      <c r="AA224" s="42"/>
      <c r="AB224" s="42"/>
      <c r="AC224" s="3" t="str">
        <f>IF(G224&lt;&gt;"LIBSETS_SETTYPE_BATTLEGROUND",IF(G224&lt;&gt;"LIBSETS_SETTYPE_SPECIAL",IF(AD224&lt;&gt;"",VLOOKUP(AD224,'ESO zone constants'!$D$3:$H$4953,5,FALSE),""),""),"")</f>
        <v/>
      </c>
      <c r="AD224" t="str">
        <f>IF(AND(O224&lt;&gt;"",NOT(ISERROR(O224))),"",IF(AND(M224&lt;&gt;"",M224&gt;0,NOT(ISERROR(M224))),VLOOKUP(M224,'ESO dumped WayshrineInfo'!$K$3:$N$9999,4,FALSE),""))</f>
        <v/>
      </c>
      <c r="AE224" s="42"/>
      <c r="AF224" s="42"/>
      <c r="AG224" s="42"/>
      <c r="AH224" s="3" t="str">
        <f>IF(G224&lt;&gt;"LIBSETS_SETTYPE_BATTLEGROUND",IF(G224&lt;&gt;"LIBSETS_SETTYPE_SPECIAL",IF(AI224&lt;&gt;"",VLOOKUP(AI224,'ESO zone constants'!$D$3:$H$4953,5,FALSE),""),""),"")</f>
        <v/>
      </c>
      <c r="AJ224" s="42"/>
      <c r="AK224" s="42"/>
      <c r="AL224" s="42"/>
      <c r="AM224" s="3" t="str">
        <f>IF(G224&lt;&gt;"LIBSETS_SETTYPE_BATTLEGROUND",IF(G224&lt;&gt;"LIBSETS_SETTYPE_SPECIAL",IF(AN224&lt;&gt;"",VLOOKUP(AN224,'ESO zone constants'!$D$3:$H$4953,5,FALSE),""),""),"")</f>
        <v/>
      </c>
      <c r="AO224" s="42"/>
      <c r="AP224" s="42"/>
      <c r="AQ224" s="42"/>
      <c r="AR224" s="3" t="str">
        <f>IF(G224&lt;&gt;"LIBSETS_SETTYPE_BATTLEGROUND",IF(G224&lt;&gt;"LIBSETS_SETTYPE_SPECIAL",IF(AS224&lt;&gt;"",VLOOKUP(AS224,'ESO zone constants'!$D$3:$H$4953,5,FALSE),""),""),"")</f>
        <v/>
      </c>
      <c r="AT224" s="42"/>
      <c r="AU224" s="42"/>
      <c r="AV224" s="42"/>
      <c r="AW224" s="21" t="str">
        <f t="shared" si="19"/>
        <v>[268] = {wayshrines={198,198,198,}, dlcId=DLC_BASE_GAME</v>
      </c>
      <c r="AX224" s="21" t="str">
        <f t="shared" si="20"/>
        <v>, zoneIds={63}, veteran={[EQUIP_TYPE_HEAD]=true, [EQUIP_TYPE_SHOULDERS]=false}</v>
      </c>
      <c r="AY224" s="21" t="str">
        <f t="shared" si="21"/>
        <v>, setType=LIBSETS_SETTYPE_MONSTER</v>
      </c>
      <c r="AZ224" s="21" t="str">
        <f t="shared" si="22"/>
        <v>, dropMechanic={LIBSETS_DROP_MECHANIC_MONSTER_NAME}, dropMechanicNames={['en']='Sentinel of Rkugamz', ['de']='Wachposten von Rkugamz'}},</v>
      </c>
      <c r="BA224" s="21" t="str">
        <f t="shared" si="23"/>
        <v xml:space="preserve"> --Sentinel of Rkugamz / Wachposten von Rkugamz   [Darkshade Caverns I]</v>
      </c>
    </row>
    <row r="225" spans="1:53" x14ac:dyDescent="0.25">
      <c r="A225" s="5">
        <v>269</v>
      </c>
      <c r="B225" t="s">
        <v>1149</v>
      </c>
      <c r="C225" t="s">
        <v>2</v>
      </c>
      <c r="D225" s="3">
        <f t="shared" si="18"/>
        <v>269</v>
      </c>
      <c r="G225" s="8" t="s">
        <v>1597</v>
      </c>
      <c r="H225">
        <v>2</v>
      </c>
      <c r="I225" t="s">
        <v>1584</v>
      </c>
      <c r="J225" t="s">
        <v>97</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constants'!$B$4:$C$1002,2,FALSE),"")</f>
        <v>Included in base game</v>
      </c>
      <c r="U225" s="33" t="s">
        <v>1668</v>
      </c>
      <c r="V225" s="42" t="s">
        <v>1672</v>
      </c>
      <c r="W225" s="39" t="s">
        <v>1770</v>
      </c>
      <c r="X225" s="3" t="str">
        <f>IF(G225&lt;&gt;"LIBSETS_SETTYPE_BATTLEGROUND",IF(G225&lt;&gt;"LIBSETS_SETTYPE_SPECIAL",IF(Y225&lt;&gt;"",VLOOKUP(Y225,'ESO zone constants'!$D$3:$H$4953,5,FALSE),""),""),"")</f>
        <v/>
      </c>
      <c r="Y225" t="str">
        <f>IF(AND(O225&lt;&gt;"",NOT(ISERROR(O225))),"",IF(AND(L225&lt;&gt;"",L225&gt;0,NOT(ISERROR(L225))),VLOOKUP(L225,'ESO dumped WayshrineInfo'!$K$3:$N$9999,4,FALSE),""))</f>
        <v/>
      </c>
      <c r="Z225" s="42"/>
      <c r="AA225" s="42"/>
      <c r="AB225" s="42"/>
      <c r="AC225" s="3" t="str">
        <f>IF(G225&lt;&gt;"LIBSETS_SETTYPE_BATTLEGROUND",IF(G225&lt;&gt;"LIBSETS_SETTYPE_SPECIAL",IF(AD225&lt;&gt;"",VLOOKUP(AD225,'ESO zone constants'!$D$3:$H$4953,5,FALSE),""),""),"")</f>
        <v/>
      </c>
      <c r="AD225" t="str">
        <f>IF(AND(O225&lt;&gt;"",NOT(ISERROR(O225))),"",IF(AND(M225&lt;&gt;"",M225&gt;0,NOT(ISERROR(M225))),VLOOKUP(M225,'ESO dumped WayshrineInfo'!$K$3:$N$9999,4,FALSE),""))</f>
        <v/>
      </c>
      <c r="AE225" s="42"/>
      <c r="AF225" s="42"/>
      <c r="AG225" s="42"/>
      <c r="AH225" s="3" t="str">
        <f>IF(G225&lt;&gt;"LIBSETS_SETTYPE_BATTLEGROUND",IF(G225&lt;&gt;"LIBSETS_SETTYPE_SPECIAL",IF(AI225&lt;&gt;"",VLOOKUP(AI225,'ESO zone constants'!$D$3:$H$4953,5,FALSE),""),""),"")</f>
        <v/>
      </c>
      <c r="AJ225" s="42"/>
      <c r="AK225" s="42"/>
      <c r="AL225" s="42"/>
      <c r="AM225" s="3" t="str">
        <f>IF(G225&lt;&gt;"LIBSETS_SETTYPE_BATTLEGROUND",IF(G225&lt;&gt;"LIBSETS_SETTYPE_SPECIAL",IF(AN225&lt;&gt;"",VLOOKUP(AN225,'ESO zone constants'!$D$3:$H$4953,5,FALSE),""),""),"")</f>
        <v/>
      </c>
      <c r="AO225" s="42"/>
      <c r="AP225" s="42"/>
      <c r="AQ225" s="42"/>
      <c r="AR225" s="3" t="str">
        <f>IF(G225&lt;&gt;"LIBSETS_SETTYPE_BATTLEGROUND",IF(G225&lt;&gt;"LIBSETS_SETTYPE_SPECIAL",IF(AS225&lt;&gt;"",VLOOKUP(AS225,'ESO zone constants'!$D$3:$H$4953,5,FALSE),""),""),"")</f>
        <v/>
      </c>
      <c r="AT225" s="42"/>
      <c r="AU225" s="42"/>
      <c r="AV225" s="42"/>
      <c r="AW225" s="21" t="str">
        <f t="shared" si="19"/>
        <v>[269] = {wayshrines={191,191,191,}, dlcId=DLC_BASE_GAME</v>
      </c>
      <c r="AX225" s="21" t="str">
        <f t="shared" si="20"/>
        <v>, zoneIds={126}, veteran={[EQUIP_TYPE_HEAD]=true, [EQUIP_TYPE_SHOULDERS]=false}</v>
      </c>
      <c r="AY225" s="21" t="str">
        <f t="shared" si="21"/>
        <v>, setType=LIBSETS_SETTYPE_MONSTER</v>
      </c>
      <c r="AZ225" s="21" t="str">
        <f t="shared" si="22"/>
        <v>, dropMechanic={LIBSETS_DROP_MECHANIC_MONSTER_NAME}, dropMechanicNames={['en']='Canonreeve Oraneth', ['de']='Stiftsvogt Oraneth'}},</v>
      </c>
      <c r="BA225" s="21" t="str">
        <f t="shared" si="23"/>
        <v xml:space="preserve"> --Chokethorn / Würgedorn   [Elden Hollow I]</v>
      </c>
    </row>
    <row r="226" spans="1:53" x14ac:dyDescent="0.25">
      <c r="A226" s="5">
        <v>270</v>
      </c>
      <c r="B226" t="s">
        <v>1150</v>
      </c>
      <c r="C226" t="s">
        <v>23</v>
      </c>
      <c r="D226" s="3">
        <f t="shared" si="18"/>
        <v>270</v>
      </c>
      <c r="G226" s="8" t="s">
        <v>1597</v>
      </c>
      <c r="H226">
        <v>2</v>
      </c>
      <c r="I226" t="s">
        <v>1584</v>
      </c>
      <c r="J226" t="s">
        <v>97</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constants'!$B$4:$C$1002,2,FALSE),"")</f>
        <v>Included in base game</v>
      </c>
      <c r="U226" s="33" t="s">
        <v>1668</v>
      </c>
      <c r="V226" s="42" t="s">
        <v>1773</v>
      </c>
      <c r="W226" s="39" t="s">
        <v>1774</v>
      </c>
      <c r="X226" s="3" t="str">
        <f>IF(G226&lt;&gt;"LIBSETS_SETTYPE_BATTLEGROUND",IF(G226&lt;&gt;"LIBSETS_SETTYPE_SPECIAL",IF(Y226&lt;&gt;"",VLOOKUP(Y226,'ESO zone constants'!$D$3:$H$4953,5,FALSE),""),""),"")</f>
        <v/>
      </c>
      <c r="Y226" t="str">
        <f>IF(AND(O226&lt;&gt;"",NOT(ISERROR(O226))),"",IF(AND(L226&lt;&gt;"",L226&gt;0,NOT(ISERROR(L226))),VLOOKUP(L226,'ESO dumped WayshrineInfo'!$K$3:$N$9999,4,FALSE),""))</f>
        <v/>
      </c>
      <c r="Z226" s="42"/>
      <c r="AA226" s="42"/>
      <c r="AB226" s="42"/>
      <c r="AC226" s="3" t="str">
        <f>IF(G226&lt;&gt;"LIBSETS_SETTYPE_BATTLEGROUND",IF(G226&lt;&gt;"LIBSETS_SETTYPE_SPECIAL",IF(AD226&lt;&gt;"",VLOOKUP(AD226,'ESO zone constants'!$D$3:$H$4953,5,FALSE),""),""),"")</f>
        <v/>
      </c>
      <c r="AD226" t="str">
        <f>IF(AND(O226&lt;&gt;"",NOT(ISERROR(O226))),"",IF(AND(M226&lt;&gt;"",M226&gt;0,NOT(ISERROR(M226))),VLOOKUP(M226,'ESO dumped WayshrineInfo'!$K$3:$N$9999,4,FALSE),""))</f>
        <v/>
      </c>
      <c r="AE226" s="42"/>
      <c r="AF226" s="42"/>
      <c r="AG226" s="42"/>
      <c r="AH226" s="3" t="str">
        <f>IF(G226&lt;&gt;"LIBSETS_SETTYPE_BATTLEGROUND",IF(G226&lt;&gt;"LIBSETS_SETTYPE_SPECIAL",IF(AI226&lt;&gt;"",VLOOKUP(AI226,'ESO zone constants'!$D$3:$H$4953,5,FALSE),""),""),"")</f>
        <v/>
      </c>
      <c r="AJ226" s="42"/>
      <c r="AK226" s="42"/>
      <c r="AL226" s="42"/>
      <c r="AM226" s="3" t="str">
        <f>IF(G226&lt;&gt;"LIBSETS_SETTYPE_BATTLEGROUND",IF(G226&lt;&gt;"LIBSETS_SETTYPE_SPECIAL",IF(AN226&lt;&gt;"",VLOOKUP(AN226,'ESO zone constants'!$D$3:$H$4953,5,FALSE),""),""),"")</f>
        <v/>
      </c>
      <c r="AO226" s="42"/>
      <c r="AP226" s="42"/>
      <c r="AQ226" s="42"/>
      <c r="AR226" s="3" t="str">
        <f>IF(G226&lt;&gt;"LIBSETS_SETTYPE_BATTLEGROUND",IF(G226&lt;&gt;"LIBSETS_SETTYPE_SPECIAL",IF(AS226&lt;&gt;"",VLOOKUP(AS226,'ESO zone constants'!$D$3:$H$4953,5,FALSE),""),""),"")</f>
        <v/>
      </c>
      <c r="AT226" s="42"/>
      <c r="AU226" s="42"/>
      <c r="AV226" s="42"/>
      <c r="AW226" s="21" t="str">
        <f t="shared" si="19"/>
        <v>[270] = {wayshrines={189,189,189,}, dlcId=DLC_BASE_GAME</v>
      </c>
      <c r="AX226" s="21" t="str">
        <f t="shared" si="20"/>
        <v>, zoneIds={146}, veteran={[EQUIP_TYPE_HEAD]=true, [EQUIP_TYPE_SHOULDERS]=false}</v>
      </c>
      <c r="AY226" s="21" t="str">
        <f t="shared" si="21"/>
        <v>, setType=LIBSETS_SETTYPE_MONSTER</v>
      </c>
      <c r="AZ226" s="21" t="str">
        <f t="shared" si="22"/>
        <v>, dropMechanic={LIBSETS_DROP_MECHANIC_MONSTER_NAME}, dropMechanicNames={['en']='Varaine and Allene Pellingare', ['de']='Varaine und Allene Pellingare'}},</v>
      </c>
      <c r="BA226" s="21" t="str">
        <f t="shared" si="23"/>
        <v xml:space="preserve"> --Slimecraw / Schleimkropf   [Wayrest Sewers I]</v>
      </c>
    </row>
    <row r="227" spans="1:53" x14ac:dyDescent="0.25">
      <c r="A227" s="5">
        <v>271</v>
      </c>
      <c r="B227" t="s">
        <v>20</v>
      </c>
      <c r="C227" t="s">
        <v>20</v>
      </c>
      <c r="D227" s="3">
        <f t="shared" si="18"/>
        <v>271</v>
      </c>
      <c r="G227" s="8" t="s">
        <v>1597</v>
      </c>
      <c r="H227">
        <v>1</v>
      </c>
      <c r="I227" t="s">
        <v>1584</v>
      </c>
      <c r="J227" t="s">
        <v>97</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constants'!$B$4:$C$1002,2,FALSE),"")</f>
        <v>Included in base game</v>
      </c>
      <c r="U227" s="33" t="s">
        <v>1668</v>
      </c>
      <c r="V227" s="42" t="s">
        <v>1673</v>
      </c>
      <c r="W227" s="39" t="s">
        <v>1752</v>
      </c>
      <c r="X227" s="3" t="str">
        <f>IF(G227&lt;&gt;"LIBSETS_SETTYPE_BATTLEGROUND",IF(G227&lt;&gt;"LIBSETS_SETTYPE_SPECIAL",IF(Y227&lt;&gt;"",VLOOKUP(Y227,'ESO zone constants'!$D$3:$H$4953,5,FALSE),""),""),"")</f>
        <v/>
      </c>
      <c r="Y227" t="str">
        <f>IF(AND(O227&lt;&gt;"",NOT(ISERROR(O227))),"",IF(AND(L227&lt;&gt;"",L227&gt;0,NOT(ISERROR(L227))),VLOOKUP(L227,'ESO dumped WayshrineInfo'!$K$3:$N$9999,4,FALSE),""))</f>
        <v/>
      </c>
      <c r="Z227" s="42"/>
      <c r="AA227" s="42"/>
      <c r="AB227" s="42"/>
      <c r="AC227" s="3" t="str">
        <f>IF(G227&lt;&gt;"LIBSETS_SETTYPE_BATTLEGROUND",IF(G227&lt;&gt;"LIBSETS_SETTYPE_SPECIAL",IF(AD227&lt;&gt;"",VLOOKUP(AD227,'ESO zone constants'!$D$3:$H$4953,5,FALSE),""),""),"")</f>
        <v/>
      </c>
      <c r="AD227" t="str">
        <f>IF(AND(O227&lt;&gt;"",NOT(ISERROR(O227))),"",IF(AND(M227&lt;&gt;"",M227&gt;0,NOT(ISERROR(M227))),VLOOKUP(M227,'ESO dumped WayshrineInfo'!$K$3:$N$9999,4,FALSE),""))</f>
        <v/>
      </c>
      <c r="AE227" s="42"/>
      <c r="AF227" s="42"/>
      <c r="AG227" s="42"/>
      <c r="AH227" s="3" t="str">
        <f>IF(G227&lt;&gt;"LIBSETS_SETTYPE_BATTLEGROUND",IF(G227&lt;&gt;"LIBSETS_SETTYPE_SPECIAL",IF(AI227&lt;&gt;"",VLOOKUP(AI227,'ESO zone constants'!$D$3:$H$4953,5,FALSE),""),""),"")</f>
        <v/>
      </c>
      <c r="AJ227" s="42"/>
      <c r="AK227" s="42"/>
      <c r="AL227" s="42"/>
      <c r="AM227" s="3" t="str">
        <f>IF(G227&lt;&gt;"LIBSETS_SETTYPE_BATTLEGROUND",IF(G227&lt;&gt;"LIBSETS_SETTYPE_SPECIAL",IF(AN227&lt;&gt;"",VLOOKUP(AN227,'ESO zone constants'!$D$3:$H$4953,5,FALSE),""),""),"")</f>
        <v/>
      </c>
      <c r="AO227" s="42"/>
      <c r="AP227" s="42"/>
      <c r="AQ227" s="42"/>
      <c r="AR227" s="3" t="str">
        <f>IF(G227&lt;&gt;"LIBSETS_SETTYPE_BATTLEGROUND",IF(G227&lt;&gt;"LIBSETS_SETTYPE_SPECIAL",IF(AS227&lt;&gt;"",VLOOKUP(AS227,'ESO zone constants'!$D$3:$H$4953,5,FALSE),""),""),"")</f>
        <v/>
      </c>
      <c r="AT227" s="42"/>
      <c r="AU227" s="42"/>
      <c r="AV227" s="42"/>
      <c r="AW227" s="21" t="str">
        <f t="shared" si="19"/>
        <v>[271] = {wayshrines={192,192,192,}, dlcId=DLC_BASE_GAME</v>
      </c>
      <c r="AX227" s="21" t="str">
        <f t="shared" si="20"/>
        <v>, zoneIds={148}, veteran={[EQUIP_TYPE_HEAD]=true, [EQUIP_TYPE_SHOULDERS]=false}</v>
      </c>
      <c r="AY227" s="21" t="str">
        <f t="shared" si="21"/>
        <v>, setType=LIBSETS_SETTYPE_MONSTER</v>
      </c>
      <c r="AZ227" s="21" t="str">
        <f t="shared" si="22"/>
        <v>, dropMechanic={LIBSETS_DROP_MECHANIC_MONSTER_NAME}, dropMechanicNames={['en']='Sellistrix the Lamia Queen', ['de']='Sellistrix die Lamienkönigin'}},</v>
      </c>
      <c r="BA227" s="21" t="str">
        <f t="shared" si="23"/>
        <v xml:space="preserve"> --Sellistrix / Sellistrix   [Arx Corinium]</v>
      </c>
    </row>
    <row r="228" spans="1:53" x14ac:dyDescent="0.25">
      <c r="A228" s="5">
        <v>272</v>
      </c>
      <c r="B228" t="s">
        <v>1151</v>
      </c>
      <c r="C228" t="s">
        <v>9</v>
      </c>
      <c r="D228" s="3">
        <f t="shared" si="18"/>
        <v>272</v>
      </c>
      <c r="G228" s="8" t="s">
        <v>1597</v>
      </c>
      <c r="H228">
        <v>1</v>
      </c>
      <c r="I228" t="s">
        <v>1584</v>
      </c>
      <c r="J228" t="s">
        <v>97</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constants'!$B$4:$C$1002,2,FALSE),"")</f>
        <v>Included in base game</v>
      </c>
      <c r="U228" s="33" t="s">
        <v>1668</v>
      </c>
      <c r="V228" s="42" t="s">
        <v>1674</v>
      </c>
      <c r="W228" s="39" t="s">
        <v>1766</v>
      </c>
      <c r="X228" s="3" t="str">
        <f>IF(G228&lt;&gt;"LIBSETS_SETTYPE_BATTLEGROUND",IF(G228&lt;&gt;"LIBSETS_SETTYPE_SPECIAL",IF(Y228&lt;&gt;"",VLOOKUP(Y228,'ESO zone constants'!$D$3:$H$4953,5,FALSE),""),""),"")</f>
        <v/>
      </c>
      <c r="Y228" t="str">
        <f>IF(AND(O228&lt;&gt;"",NOT(ISERROR(O228))),"",IF(AND(L228&lt;&gt;"",L228&gt;0,NOT(ISERROR(L228))),VLOOKUP(L228,'ESO dumped WayshrineInfo'!$K$3:$N$9999,4,FALSE),""))</f>
        <v/>
      </c>
      <c r="Z228" s="42"/>
      <c r="AA228" s="42"/>
      <c r="AB228" s="42"/>
      <c r="AC228" s="3" t="str">
        <f>IF(G228&lt;&gt;"LIBSETS_SETTYPE_BATTLEGROUND",IF(G228&lt;&gt;"LIBSETS_SETTYPE_SPECIAL",IF(AD228&lt;&gt;"",VLOOKUP(AD228,'ESO zone constants'!$D$3:$H$4953,5,FALSE),""),""),"")</f>
        <v/>
      </c>
      <c r="AD228" t="str">
        <f>IF(AND(O228&lt;&gt;"",NOT(ISERROR(O228))),"",IF(AND(M228&lt;&gt;"",M228&gt;0,NOT(ISERROR(M228))),VLOOKUP(M228,'ESO dumped WayshrineInfo'!$K$3:$N$9999,4,FALSE),""))</f>
        <v/>
      </c>
      <c r="AE228" s="42"/>
      <c r="AF228" s="42"/>
      <c r="AG228" s="42"/>
      <c r="AH228" s="3" t="str">
        <f>IF(G228&lt;&gt;"LIBSETS_SETTYPE_BATTLEGROUND",IF(G228&lt;&gt;"LIBSETS_SETTYPE_SPECIAL",IF(AI228&lt;&gt;"",VLOOKUP(AI228,'ESO zone constants'!$D$3:$H$4953,5,FALSE),""),""),"")</f>
        <v/>
      </c>
      <c r="AJ228" s="42"/>
      <c r="AK228" s="42"/>
      <c r="AL228" s="42"/>
      <c r="AM228" s="3" t="str">
        <f>IF(G228&lt;&gt;"LIBSETS_SETTYPE_BATTLEGROUND",IF(G228&lt;&gt;"LIBSETS_SETTYPE_SPECIAL",IF(AN228&lt;&gt;"",VLOOKUP(AN228,'ESO zone constants'!$D$3:$H$4953,5,FALSE),""),""),"")</f>
        <v/>
      </c>
      <c r="AO228" s="42"/>
      <c r="AP228" s="42"/>
      <c r="AQ228" s="42"/>
      <c r="AR228" s="3" t="str">
        <f>IF(G228&lt;&gt;"LIBSETS_SETTYPE_BATTLEGROUND",IF(G228&lt;&gt;"LIBSETS_SETTYPE_SPECIAL",IF(AS228&lt;&gt;"",VLOOKUP(AS228,'ESO zone constants'!$D$3:$H$4953,5,FALSE),""),""),"")</f>
        <v/>
      </c>
      <c r="AT228" s="42"/>
      <c r="AU228" s="42"/>
      <c r="AV228" s="42"/>
      <c r="AW228" s="21" t="str">
        <f t="shared" si="19"/>
        <v>[272] = {wayshrines={197,197,197,}, dlcId=DLC_BASE_GAME</v>
      </c>
      <c r="AX228" s="21" t="str">
        <f t="shared" si="20"/>
        <v>, zoneIds={176}, veteran={[EQUIP_TYPE_HEAD]=true, [EQUIP_TYPE_SHOULDERS]=false}</v>
      </c>
      <c r="AY228" s="21" t="str">
        <f t="shared" si="21"/>
        <v>, setType=LIBSETS_SETTYPE_MONSTER</v>
      </c>
      <c r="AZ228" s="21" t="str">
        <f t="shared" si="22"/>
        <v>, dropMechanic={LIBSETS_DROP_MECHANIC_MONSTER_NAME}, dropMechanicNames={['en']='Razor Master Erthas', ['de']='Klingenmeister Erthas'}},</v>
      </c>
      <c r="BA228" s="21" t="str">
        <f t="shared" si="23"/>
        <v xml:space="preserve"> --Infernal Guardian / Infernaler Wächter   [City of Ash I]</v>
      </c>
    </row>
    <row r="229" spans="1:53" x14ac:dyDescent="0.25">
      <c r="A229" s="5">
        <v>273</v>
      </c>
      <c r="B229" t="s">
        <v>8</v>
      </c>
      <c r="C229" t="s">
        <v>8</v>
      </c>
      <c r="D229" s="3">
        <f t="shared" si="18"/>
        <v>273</v>
      </c>
      <c r="G229" s="8" t="s">
        <v>1597</v>
      </c>
      <c r="H229">
        <v>1</v>
      </c>
      <c r="I229" t="s">
        <v>1584</v>
      </c>
      <c r="J229" t="s">
        <v>97</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constants'!$B$4:$C$1002,2,FALSE),"")</f>
        <v>Included in base game</v>
      </c>
      <c r="U229" s="33" t="s">
        <v>1668</v>
      </c>
      <c r="V229" s="42" t="s">
        <v>1474</v>
      </c>
      <c r="W229" s="39" t="s">
        <v>1758</v>
      </c>
      <c r="X229" s="3" t="str">
        <f>IF(G229&lt;&gt;"LIBSETS_SETTYPE_BATTLEGROUND",IF(G229&lt;&gt;"LIBSETS_SETTYPE_SPECIAL",IF(Y229&lt;&gt;"",VLOOKUP(Y229,'ESO zone constants'!$D$3:$H$4953,5,FALSE),""),""),"")</f>
        <v/>
      </c>
      <c r="Y229" t="str">
        <f>IF(AND(O229&lt;&gt;"",NOT(ISERROR(O229))),"",IF(AND(L229&lt;&gt;"",L229&gt;0,NOT(ISERROR(L229))),VLOOKUP(L229,'ESO dumped WayshrineInfo'!$K$3:$N$9999,4,FALSE),""))</f>
        <v/>
      </c>
      <c r="Z229" s="42"/>
      <c r="AA229" s="42"/>
      <c r="AB229" s="42"/>
      <c r="AC229" s="3" t="str">
        <f>IF(G229&lt;&gt;"LIBSETS_SETTYPE_BATTLEGROUND",IF(G229&lt;&gt;"LIBSETS_SETTYPE_SPECIAL",IF(AD229&lt;&gt;"",VLOOKUP(AD229,'ESO zone constants'!$D$3:$H$4953,5,FALSE),""),""),"")</f>
        <v/>
      </c>
      <c r="AD229" t="str">
        <f>IF(AND(O229&lt;&gt;"",NOT(ISERROR(O229))),"",IF(AND(M229&lt;&gt;"",M229&gt;0,NOT(ISERROR(M229))),VLOOKUP(M229,'ESO dumped WayshrineInfo'!$K$3:$N$9999,4,FALSE),""))</f>
        <v/>
      </c>
      <c r="AE229" s="42"/>
      <c r="AF229" s="42"/>
      <c r="AG229" s="42"/>
      <c r="AH229" s="3" t="str">
        <f>IF(G229&lt;&gt;"LIBSETS_SETTYPE_BATTLEGROUND",IF(G229&lt;&gt;"LIBSETS_SETTYPE_SPECIAL",IF(AI229&lt;&gt;"",VLOOKUP(AI229,'ESO zone constants'!$D$3:$H$4953,5,FALSE),""),""),"")</f>
        <v/>
      </c>
      <c r="AJ229" s="42"/>
      <c r="AK229" s="42"/>
      <c r="AL229" s="42"/>
      <c r="AM229" s="3" t="str">
        <f>IF(G229&lt;&gt;"LIBSETS_SETTYPE_BATTLEGROUND",IF(G229&lt;&gt;"LIBSETS_SETTYPE_SPECIAL",IF(AN229&lt;&gt;"",VLOOKUP(AN229,'ESO zone constants'!$D$3:$H$4953,5,FALSE),""),""),"")</f>
        <v/>
      </c>
      <c r="AO229" s="42"/>
      <c r="AP229" s="42"/>
      <c r="AQ229" s="42"/>
      <c r="AR229" s="3" t="str">
        <f>IF(G229&lt;&gt;"LIBSETS_SETTYPE_BATTLEGROUND",IF(G229&lt;&gt;"LIBSETS_SETTYPE_SPECIAL",IF(AS229&lt;&gt;"",VLOOKUP(AS229,'ESO zone constants'!$D$3:$H$4953,5,FALSE),""),""),"")</f>
        <v/>
      </c>
      <c r="AT229" s="42"/>
      <c r="AU229" s="42"/>
      <c r="AV229" s="42"/>
      <c r="AW229" s="21" t="str">
        <f t="shared" si="19"/>
        <v>[273] = {wayshrines={190,190,190,}, dlcId=DLC_BASE_GAME</v>
      </c>
      <c r="AX229" s="21" t="str">
        <f t="shared" si="20"/>
        <v>, zoneIds={130}, veteran={[EQUIP_TYPE_HEAD]=true, [EQUIP_TYPE_SHOULDERS]=false}</v>
      </c>
      <c r="AY229" s="21" t="str">
        <f t="shared" si="21"/>
        <v>, setType=LIBSETS_SETTYPE_MONSTER</v>
      </c>
      <c r="AZ229" s="21" t="str">
        <f t="shared" si="22"/>
        <v>, dropMechanic={LIBSETS_DROP_MECHANIC_MONSTER_NAME}, dropMechanicNames={['en']='Ilambris-Athor or Ilambris-Zaven', ['de']='Ilambris Zwillinge'}},</v>
      </c>
      <c r="BA229" s="21" t="str">
        <f t="shared" si="23"/>
        <v xml:space="preserve"> --Ilambris / Ilambris   [Crypt of Hearts I]</v>
      </c>
    </row>
    <row r="230" spans="1:53" x14ac:dyDescent="0.25">
      <c r="A230" s="5">
        <v>274</v>
      </c>
      <c r="B230" t="s">
        <v>1152</v>
      </c>
      <c r="C230" t="s">
        <v>7</v>
      </c>
      <c r="D230" s="3">
        <f t="shared" si="18"/>
        <v>274</v>
      </c>
      <c r="G230" s="8" t="s">
        <v>1597</v>
      </c>
      <c r="H230">
        <v>1</v>
      </c>
      <c r="I230" t="s">
        <v>1584</v>
      </c>
      <c r="J230" t="s">
        <v>97</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constants'!$B$4:$C$1002,2,FALSE),"")</f>
        <v>Included in base game</v>
      </c>
      <c r="U230" s="33" t="s">
        <v>1668</v>
      </c>
      <c r="V230" s="42" t="s">
        <v>1675</v>
      </c>
      <c r="W230" s="39" t="s">
        <v>1753</v>
      </c>
      <c r="X230" s="3" t="str">
        <f>IF(G230&lt;&gt;"LIBSETS_SETTYPE_BATTLEGROUND",IF(G230&lt;&gt;"LIBSETS_SETTYPE_SPECIAL",IF(Y230&lt;&gt;"",VLOOKUP(Y230,'ESO zone constants'!$D$3:$H$4953,5,FALSE),""),""),"")</f>
        <v/>
      </c>
      <c r="Y230" t="str">
        <f>IF(AND(O230&lt;&gt;"",NOT(ISERROR(O230))),"",IF(AND(L230&lt;&gt;"",L230&gt;0,NOT(ISERROR(L230))),VLOOKUP(L230,'ESO dumped WayshrineInfo'!$K$3:$N$9999,4,FALSE),""))</f>
        <v/>
      </c>
      <c r="Z230" s="42"/>
      <c r="AA230" s="42"/>
      <c r="AB230" s="42"/>
      <c r="AC230" s="3" t="str">
        <f>IF(G230&lt;&gt;"LIBSETS_SETTYPE_BATTLEGROUND",IF(G230&lt;&gt;"LIBSETS_SETTYPE_SPECIAL",IF(AD230&lt;&gt;"",VLOOKUP(AD230,'ESO zone constants'!$D$3:$H$4953,5,FALSE),""),""),"")</f>
        <v/>
      </c>
      <c r="AD230" t="str">
        <f>IF(AND(O230&lt;&gt;"",NOT(ISERROR(O230))),"",IF(AND(M230&lt;&gt;"",M230&gt;0,NOT(ISERROR(M230))),VLOOKUP(M230,'ESO dumped WayshrineInfo'!$K$3:$N$9999,4,FALSE),""))</f>
        <v/>
      </c>
      <c r="AE230" s="42"/>
      <c r="AF230" s="42"/>
      <c r="AG230" s="42"/>
      <c r="AH230" s="3" t="str">
        <f>IF(G230&lt;&gt;"LIBSETS_SETTYPE_BATTLEGROUND",IF(G230&lt;&gt;"LIBSETS_SETTYPE_SPECIAL",IF(AI230&lt;&gt;"",VLOOKUP(AI230,'ESO zone constants'!$D$3:$H$4953,5,FALSE),""),""),"")</f>
        <v/>
      </c>
      <c r="AJ230" s="42"/>
      <c r="AK230" s="42"/>
      <c r="AL230" s="42"/>
      <c r="AM230" s="3" t="str">
        <f>IF(G230&lt;&gt;"LIBSETS_SETTYPE_BATTLEGROUND",IF(G230&lt;&gt;"LIBSETS_SETTYPE_SPECIAL",IF(AN230&lt;&gt;"",VLOOKUP(AN230,'ESO zone constants'!$D$3:$H$4953,5,FALSE),""),""),"")</f>
        <v/>
      </c>
      <c r="AO230" s="42"/>
      <c r="AP230" s="42"/>
      <c r="AQ230" s="42"/>
      <c r="AR230" s="3" t="str">
        <f>IF(G230&lt;&gt;"LIBSETS_SETTYPE_BATTLEGROUND",IF(G230&lt;&gt;"LIBSETS_SETTYPE_SPECIAL",IF(AS230&lt;&gt;"",VLOOKUP(AS230,'ESO zone constants'!$D$3:$H$4953,5,FALSE),""),""),"")</f>
        <v/>
      </c>
      <c r="AT230" s="42"/>
      <c r="AU230" s="42"/>
      <c r="AV230" s="42"/>
      <c r="AW230" s="21" t="str">
        <f t="shared" si="19"/>
        <v>[274] = {wayshrines={195,195,195,}, dlcId=DLC_BASE_GAME</v>
      </c>
      <c r="AX230" s="21" t="str">
        <f t="shared" si="20"/>
        <v>, zoneIds={449}, veteran={[EQUIP_TYPE_HEAD]=true, [EQUIP_TYPE_SHOULDERS]=false}</v>
      </c>
      <c r="AY230" s="21" t="str">
        <f t="shared" si="21"/>
        <v>, setType=LIBSETS_SETTYPE_MONSTER</v>
      </c>
      <c r="AZ230" s="21" t="str">
        <f t="shared" si="22"/>
        <v>, dropMechanic={LIBSETS_DROP_MECHANIC_MONSTER_NAME}, dropMechanicNames={['en']='Drodda of Icereach', ['de']='Drodda von Eiskap'}},</v>
      </c>
      <c r="BA230" s="21" t="str">
        <f t="shared" si="23"/>
        <v xml:space="preserve"> --Iceheart / Eisherz   [Direfrost Keep]</v>
      </c>
    </row>
    <row r="231" spans="1:53" x14ac:dyDescent="0.25">
      <c r="A231" s="5">
        <v>275</v>
      </c>
      <c r="B231" t="s">
        <v>1153</v>
      </c>
      <c r="C231" t="s">
        <v>26</v>
      </c>
      <c r="D231" s="3">
        <f t="shared" si="18"/>
        <v>275</v>
      </c>
      <c r="G231" s="8" t="s">
        <v>1597</v>
      </c>
      <c r="H231">
        <v>1</v>
      </c>
      <c r="I231" t="s">
        <v>1584</v>
      </c>
      <c r="J231" t="s">
        <v>97</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constants'!$B$4:$C$1002,2,FALSE),"")</f>
        <v>Included in base game</v>
      </c>
      <c r="U231" s="33" t="s">
        <v>1668</v>
      </c>
      <c r="V231" s="42" t="s">
        <v>1676</v>
      </c>
      <c r="W231" s="39" t="s">
        <v>1772</v>
      </c>
      <c r="X231" s="3" t="str">
        <f>IF(G231&lt;&gt;"LIBSETS_SETTYPE_BATTLEGROUND",IF(G231&lt;&gt;"LIBSETS_SETTYPE_SPECIAL",IF(Y231&lt;&gt;"",VLOOKUP(Y231,'ESO zone constants'!$D$3:$H$4953,5,FALSE),""),""),"")</f>
        <v/>
      </c>
      <c r="Y231" t="str">
        <f>IF(AND(O231&lt;&gt;"",NOT(ISERROR(O231))),"",IF(AND(L231&lt;&gt;"",L231&gt;0,NOT(ISERROR(L231))),VLOOKUP(L231,'ESO dumped WayshrineInfo'!$K$3:$N$9999,4,FALSE),""))</f>
        <v/>
      </c>
      <c r="Z231" s="42"/>
      <c r="AA231" s="42"/>
      <c r="AB231" s="42"/>
      <c r="AC231" s="3" t="str">
        <f>IF(G231&lt;&gt;"LIBSETS_SETTYPE_BATTLEGROUND",IF(G231&lt;&gt;"LIBSETS_SETTYPE_SPECIAL",IF(AD231&lt;&gt;"",VLOOKUP(AD231,'ESO zone constants'!$D$3:$H$4953,5,FALSE),""),""),"")</f>
        <v/>
      </c>
      <c r="AD231" t="str">
        <f>IF(AND(O231&lt;&gt;"",NOT(ISERROR(O231))),"",IF(AND(M231&lt;&gt;"",M231&gt;0,NOT(ISERROR(M231))),VLOOKUP(M231,'ESO dumped WayshrineInfo'!$K$3:$N$9999,4,FALSE),""))</f>
        <v/>
      </c>
      <c r="AE231" s="42"/>
      <c r="AF231" s="42"/>
      <c r="AG231" s="42"/>
      <c r="AH231" s="3" t="str">
        <f>IF(G231&lt;&gt;"LIBSETS_SETTYPE_BATTLEGROUND",IF(G231&lt;&gt;"LIBSETS_SETTYPE_SPECIAL",IF(AI231&lt;&gt;"",VLOOKUP(AI231,'ESO zone constants'!$D$3:$H$4953,5,FALSE),""),""),"")</f>
        <v/>
      </c>
      <c r="AJ231" s="42"/>
      <c r="AK231" s="42"/>
      <c r="AL231" s="42"/>
      <c r="AM231" s="3" t="str">
        <f>IF(G231&lt;&gt;"LIBSETS_SETTYPE_BATTLEGROUND",IF(G231&lt;&gt;"LIBSETS_SETTYPE_SPECIAL",IF(AN231&lt;&gt;"",VLOOKUP(AN231,'ESO zone constants'!$D$3:$H$4953,5,FALSE),""),""),"")</f>
        <v/>
      </c>
      <c r="AO231" s="42"/>
      <c r="AP231" s="42"/>
      <c r="AQ231" s="42"/>
      <c r="AR231" s="3" t="str">
        <f>IF(G231&lt;&gt;"LIBSETS_SETTYPE_BATTLEGROUND",IF(G231&lt;&gt;"LIBSETS_SETTYPE_SPECIAL",IF(AS231&lt;&gt;"",VLOOKUP(AS231,'ESO zone constants'!$D$3:$H$4953,5,FALSE),""),""),"")</f>
        <v/>
      </c>
      <c r="AT231" s="42"/>
      <c r="AU231" s="42"/>
      <c r="AV231" s="42"/>
      <c r="AW231" s="21" t="str">
        <f t="shared" si="19"/>
        <v>[275] = {wayshrines={188,188,188,}, dlcId=DLC_BASE_GAME</v>
      </c>
      <c r="AX231" s="21" t="str">
        <f t="shared" si="20"/>
        <v>, zoneIds={131}, veteran={[EQUIP_TYPE_HEAD]=true, [EQUIP_TYPE_SHOULDERS]=false}</v>
      </c>
      <c r="AY231" s="21" t="str">
        <f t="shared" si="21"/>
        <v>, setType=LIBSETS_SETTYPE_MONSTER</v>
      </c>
      <c r="AZ231" s="21" t="str">
        <f t="shared" si="22"/>
        <v>, dropMechanic={LIBSETS_DROP_MECHANIC_MONSTER_NAME}, dropMechanicNames={['en']='Stormreeve Neidir', ['de']='Sturmvogt Neidir'}},</v>
      </c>
      <c r="BA231" s="21" t="str">
        <f t="shared" si="23"/>
        <v xml:space="preserve"> --Stormfist / Sturmfaust   [Tempest Island]</v>
      </c>
    </row>
    <row r="232" spans="1:53" x14ac:dyDescent="0.25">
      <c r="A232" s="5">
        <v>276</v>
      </c>
      <c r="B232" t="s">
        <v>1154</v>
      </c>
      <c r="C232" t="s">
        <v>29</v>
      </c>
      <c r="D232" s="3">
        <f t="shared" si="18"/>
        <v>276</v>
      </c>
      <c r="G232" s="8" t="s">
        <v>1597</v>
      </c>
      <c r="H232">
        <v>1</v>
      </c>
      <c r="I232" t="s">
        <v>1584</v>
      </c>
      <c r="J232" t="s">
        <v>97</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constants'!$B$4:$C$1002,2,FALSE),"")</f>
        <v>Included in base game</v>
      </c>
      <c r="U232" s="33" t="s">
        <v>1668</v>
      </c>
      <c r="V232" s="42" t="s">
        <v>1478</v>
      </c>
      <c r="W232" s="39" t="s">
        <v>1748</v>
      </c>
      <c r="X232" s="3" t="str">
        <f>IF(G232&lt;&gt;"LIBSETS_SETTYPE_BATTLEGROUND",IF(G232&lt;&gt;"LIBSETS_SETTYPE_SPECIAL",IF(Y232&lt;&gt;"",VLOOKUP(Y232,'ESO zone constants'!$D$3:$H$4953,5,FALSE),""),""),"")</f>
        <v/>
      </c>
      <c r="Y232" t="str">
        <f>IF(AND(O232&lt;&gt;"",NOT(ISERROR(O232))),"",IF(AND(L232&lt;&gt;"",L232&gt;0,NOT(ISERROR(L232))),VLOOKUP(L232,'ESO dumped WayshrineInfo'!$K$3:$N$9999,4,FALSE),""))</f>
        <v/>
      </c>
      <c r="Z232" s="42"/>
      <c r="AA232" s="42"/>
      <c r="AB232" s="42"/>
      <c r="AC232" s="3" t="str">
        <f>IF(G232&lt;&gt;"LIBSETS_SETTYPE_BATTLEGROUND",IF(G232&lt;&gt;"LIBSETS_SETTYPE_SPECIAL",IF(AD232&lt;&gt;"",VLOOKUP(AD232,'ESO zone constants'!$D$3:$H$4953,5,FALSE),""),""),"")</f>
        <v/>
      </c>
      <c r="AD232" t="str">
        <f>IF(AND(O232&lt;&gt;"",NOT(ISERROR(O232))),"",IF(AND(M232&lt;&gt;"",M232&gt;0,NOT(ISERROR(M232))),VLOOKUP(M232,'ESO dumped WayshrineInfo'!$K$3:$N$9999,4,FALSE),""))</f>
        <v/>
      </c>
      <c r="AE232" s="42"/>
      <c r="AF232" s="42"/>
      <c r="AG232" s="42"/>
      <c r="AH232" s="3" t="str">
        <f>IF(G232&lt;&gt;"LIBSETS_SETTYPE_BATTLEGROUND",IF(G232&lt;&gt;"LIBSETS_SETTYPE_SPECIAL",IF(AI232&lt;&gt;"",VLOOKUP(AI232,'ESO zone constants'!$D$3:$H$4953,5,FALSE),""),""),"")</f>
        <v/>
      </c>
      <c r="AJ232" s="42"/>
      <c r="AK232" s="42"/>
      <c r="AL232" s="42"/>
      <c r="AM232" s="3" t="str">
        <f>IF(G232&lt;&gt;"LIBSETS_SETTYPE_BATTLEGROUND",IF(G232&lt;&gt;"LIBSETS_SETTYPE_SPECIAL",IF(AN232&lt;&gt;"",VLOOKUP(AN232,'ESO zone constants'!$D$3:$H$4953,5,FALSE),""),""),"")</f>
        <v/>
      </c>
      <c r="AO232" s="42"/>
      <c r="AP232" s="42"/>
      <c r="AQ232" s="42"/>
      <c r="AR232" s="3" t="str">
        <f>IF(G232&lt;&gt;"LIBSETS_SETTYPE_BATTLEGROUND",IF(G232&lt;&gt;"LIBSETS_SETTYPE_SPECIAL",IF(AS232&lt;&gt;"",VLOOKUP(AS232,'ESO zone constants'!$D$3:$H$4953,5,FALSE),""),""),"")</f>
        <v/>
      </c>
      <c r="AT232" s="42"/>
      <c r="AU232" s="42"/>
      <c r="AV232" s="42"/>
      <c r="AW232" s="21" t="str">
        <f t="shared" si="19"/>
        <v>[276] = {wayshrines={196,196,196,}, dlcId=DLC_BASE_GAME</v>
      </c>
      <c r="AX232" s="21" t="str">
        <f t="shared" si="20"/>
        <v>, zoneIds={22}, veteran={[EQUIP_TYPE_HEAD]=true, [EQUIP_TYPE_SHOULDERS]=false}</v>
      </c>
      <c r="AY232" s="21" t="str">
        <f t="shared" si="21"/>
        <v>, setType=LIBSETS_SETTYPE_MONSTER</v>
      </c>
      <c r="AZ232" s="21" t="str">
        <f t="shared" si="22"/>
        <v>, dropMechanic={LIBSETS_DROP_MECHANIC_MONSTER_NAME}, dropMechanicNames={['en']='The Guardian Council', ['de']='Die Wächter'}},</v>
      </c>
      <c r="BA232" s="21" t="str">
        <f t="shared" si="23"/>
        <v xml:space="preserve"> --Tremorscale / Bebenschuppe   [Volenfell]</v>
      </c>
    </row>
    <row r="233" spans="1:53" x14ac:dyDescent="0.25">
      <c r="A233" s="5">
        <v>277</v>
      </c>
      <c r="B233" t="s">
        <v>1155</v>
      </c>
      <c r="C233" t="s">
        <v>17</v>
      </c>
      <c r="D233" s="3">
        <f t="shared" si="18"/>
        <v>277</v>
      </c>
      <c r="G233" s="8" t="s">
        <v>1597</v>
      </c>
      <c r="H233">
        <v>1</v>
      </c>
      <c r="I233" t="s">
        <v>1584</v>
      </c>
      <c r="J233" t="s">
        <v>97</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constants'!$B$4:$C$1002,2,FALSE),"")</f>
        <v>Included in base game</v>
      </c>
      <c r="U233" s="33" t="s">
        <v>1668</v>
      </c>
      <c r="V233" s="42" t="s">
        <v>1477</v>
      </c>
      <c r="W233" s="39" t="s">
        <v>1763</v>
      </c>
      <c r="X233" s="3" t="str">
        <f>IF(G233&lt;&gt;"LIBSETS_SETTYPE_BATTLEGROUND",IF(G233&lt;&gt;"LIBSETS_SETTYPE_SPECIAL",IF(Y233&lt;&gt;"",VLOOKUP(Y233,'ESO zone constants'!$D$3:$H$4953,5,FALSE),""),""),"")</f>
        <v/>
      </c>
      <c r="Y233" t="str">
        <f>IF(AND(O233&lt;&gt;"",NOT(ISERROR(O233))),"",IF(AND(L233&lt;&gt;"",L233&gt;0,NOT(ISERROR(L233))),VLOOKUP(L233,'ESO dumped WayshrineInfo'!$K$3:$N$9999,4,FALSE),""))</f>
        <v/>
      </c>
      <c r="Z233" s="42"/>
      <c r="AA233" s="42"/>
      <c r="AB233" s="42"/>
      <c r="AC233" s="3" t="str">
        <f>IF(G233&lt;&gt;"LIBSETS_SETTYPE_BATTLEGROUND",IF(G233&lt;&gt;"LIBSETS_SETTYPE_SPECIAL",IF(AD233&lt;&gt;"",VLOOKUP(AD233,'ESO zone constants'!$D$3:$H$4953,5,FALSE),""),""),"")</f>
        <v/>
      </c>
      <c r="AD233" t="str">
        <f>IF(AND(O233&lt;&gt;"",NOT(ISERROR(O233))),"",IF(AND(M233&lt;&gt;"",M233&gt;0,NOT(ISERROR(M233))),VLOOKUP(M233,'ESO dumped WayshrineInfo'!$K$3:$N$9999,4,FALSE),""))</f>
        <v/>
      </c>
      <c r="AE233" s="42"/>
      <c r="AF233" s="42"/>
      <c r="AG233" s="42"/>
      <c r="AH233" s="3" t="str">
        <f>IF(G233&lt;&gt;"LIBSETS_SETTYPE_BATTLEGROUND",IF(G233&lt;&gt;"LIBSETS_SETTYPE_SPECIAL",IF(AI233&lt;&gt;"",VLOOKUP(AI233,'ESO zone constants'!$D$3:$H$4953,5,FALSE),""),""),"")</f>
        <v/>
      </c>
      <c r="AJ233" s="42"/>
      <c r="AK233" s="42"/>
      <c r="AL233" s="42"/>
      <c r="AM233" s="3" t="str">
        <f>IF(G233&lt;&gt;"LIBSETS_SETTYPE_BATTLEGROUND",IF(G233&lt;&gt;"LIBSETS_SETTYPE_SPECIAL",IF(AN233&lt;&gt;"",VLOOKUP(AN233,'ESO zone constants'!$D$3:$H$4953,5,FALSE),""),""),"")</f>
        <v/>
      </c>
      <c r="AO233" s="42"/>
      <c r="AP233" s="42"/>
      <c r="AQ233" s="42"/>
      <c r="AR233" s="3" t="str">
        <f>IF(G233&lt;&gt;"LIBSETS_SETTYPE_BATTLEGROUND",IF(G233&lt;&gt;"LIBSETS_SETTYPE_SPECIAL",IF(AS233&lt;&gt;"",VLOOKUP(AS233,'ESO zone constants'!$D$3:$H$4953,5,FALSE),""),""),"")</f>
        <v/>
      </c>
      <c r="AT233" s="42"/>
      <c r="AU233" s="42"/>
      <c r="AV233" s="42"/>
      <c r="AW233" s="21" t="str">
        <f t="shared" si="19"/>
        <v>[277] = {wayshrines={186,186,186,}, dlcId=DLC_BASE_GAME</v>
      </c>
      <c r="AX233" s="21" t="str">
        <f t="shared" si="20"/>
        <v>, zoneIds={38}, veteran={[EQUIP_TYPE_HEAD]=true, [EQUIP_TYPE_SHOULDERS]=false}</v>
      </c>
      <c r="AY233" s="21" t="str">
        <f t="shared" si="21"/>
        <v>, setType=LIBSETS_SETTYPE_MONSTER</v>
      </c>
      <c r="AZ233" s="21" t="str">
        <f t="shared" si="22"/>
        <v>, dropMechanic={LIBSETS_DROP_MECHANIC_MONSTER_NAME}, dropMechanicNames={['en']='Captain Blackheart', ['de']='Kapitän Schwarzherz'}},</v>
      </c>
      <c r="BA233" s="21" t="str">
        <f t="shared" si="23"/>
        <v xml:space="preserve"> --Pirate Skeleton / Piratenskelett   [Blackheart Haven]</v>
      </c>
    </row>
    <row r="234" spans="1:53" x14ac:dyDescent="0.25">
      <c r="A234" s="5">
        <v>278</v>
      </c>
      <c r="B234" t="s">
        <v>1156</v>
      </c>
      <c r="C234" t="s">
        <v>1157</v>
      </c>
      <c r="D234" s="3">
        <f t="shared" si="18"/>
        <v>278</v>
      </c>
      <c r="G234" s="8" t="s">
        <v>1597</v>
      </c>
      <c r="H234">
        <v>1</v>
      </c>
      <c r="I234" t="s">
        <v>1584</v>
      </c>
      <c r="J234" t="s">
        <v>97</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constants'!$B$4:$C$1002,2,FALSE),"")</f>
        <v>Included in base game</v>
      </c>
      <c r="U234" s="33" t="s">
        <v>1668</v>
      </c>
      <c r="V234" s="42" t="s">
        <v>1750</v>
      </c>
      <c r="W234" s="39" t="s">
        <v>1751</v>
      </c>
      <c r="X234" s="3" t="str">
        <f>IF(G234&lt;&gt;"LIBSETS_SETTYPE_BATTLEGROUND",IF(G234&lt;&gt;"LIBSETS_SETTYPE_SPECIAL",IF(Y234&lt;&gt;"",VLOOKUP(Y234,'ESO zone constants'!$D$3:$H$4953,5,FALSE),""),""),"")</f>
        <v/>
      </c>
      <c r="Y234" t="str">
        <f>IF(AND(O234&lt;&gt;"",NOT(ISERROR(O234))),"",IF(AND(L234&lt;&gt;"",L234&gt;0,NOT(ISERROR(L234))),VLOOKUP(L234,'ESO dumped WayshrineInfo'!$K$3:$N$9999,4,FALSE),""))</f>
        <v/>
      </c>
      <c r="Z234" s="42"/>
      <c r="AA234" s="42"/>
      <c r="AB234" s="42"/>
      <c r="AC234" s="3" t="str">
        <f>IF(G234&lt;&gt;"LIBSETS_SETTYPE_BATTLEGROUND",IF(G234&lt;&gt;"LIBSETS_SETTYPE_SPECIAL",IF(AD234&lt;&gt;"",VLOOKUP(AD234,'ESO zone constants'!$D$3:$H$4953,5,FALSE),""),""),"")</f>
        <v/>
      </c>
      <c r="AD234" t="str">
        <f>IF(AND(O234&lt;&gt;"",NOT(ISERROR(O234))),"",IF(AND(M234&lt;&gt;"",M234&gt;0,NOT(ISERROR(M234))),VLOOKUP(M234,'ESO dumped WayshrineInfo'!$K$3:$N$9999,4,FALSE),""))</f>
        <v/>
      </c>
      <c r="AE234" s="42"/>
      <c r="AF234" s="42"/>
      <c r="AG234" s="42"/>
      <c r="AH234" s="3" t="str">
        <f>IF(G234&lt;&gt;"LIBSETS_SETTYPE_BATTLEGROUND",IF(G234&lt;&gt;"LIBSETS_SETTYPE_SPECIAL",IF(AI234&lt;&gt;"",VLOOKUP(AI234,'ESO zone constants'!$D$3:$H$4953,5,FALSE),""),""),"")</f>
        <v/>
      </c>
      <c r="AJ234" s="42"/>
      <c r="AK234" s="42"/>
      <c r="AL234" s="42"/>
      <c r="AM234" s="3" t="str">
        <f>IF(G234&lt;&gt;"LIBSETS_SETTYPE_BATTLEGROUND",IF(G234&lt;&gt;"LIBSETS_SETTYPE_SPECIAL",IF(AN234&lt;&gt;"",VLOOKUP(AN234,'ESO zone constants'!$D$3:$H$4953,5,FALSE),""),""),"")</f>
        <v/>
      </c>
      <c r="AO234" s="42"/>
      <c r="AP234" s="42"/>
      <c r="AQ234" s="42"/>
      <c r="AR234" s="3" t="str">
        <f>IF(G234&lt;&gt;"LIBSETS_SETTYPE_BATTLEGROUND",IF(G234&lt;&gt;"LIBSETS_SETTYPE_SPECIAL",IF(AS234&lt;&gt;"",VLOOKUP(AS234,'ESO zone constants'!$D$3:$H$4953,5,FALSE),""),""),"")</f>
        <v/>
      </c>
      <c r="AT234" s="42"/>
      <c r="AU234" s="42"/>
      <c r="AV234" s="42"/>
      <c r="AW234" s="21" t="str">
        <f t="shared" si="19"/>
        <v>[278] = {wayshrines={187,187,187,}, dlcId=DLC_BASE_GAME</v>
      </c>
      <c r="AX234" s="21" t="str">
        <f t="shared" si="20"/>
        <v>, zoneIds={64}, veteran={[EQUIP_TYPE_HEAD]=true, [EQUIP_TYPE_SHOULDERS]=false}</v>
      </c>
      <c r="AY234" s="21" t="str">
        <f t="shared" si="21"/>
        <v>, setType=LIBSETS_SETTYPE_MONSTER</v>
      </c>
      <c r="AZ234" s="21" t="str">
        <f t="shared" si="22"/>
        <v>, dropMechanic={LIBSETS_DROP_MECHANIC_MONSTER_NAME}, dropMechanicNames={['en']='The Lava Queen', ['de']='Die Lavakönigin'}},</v>
      </c>
      <c r="BA234" s="21" t="str">
        <f t="shared" si="23"/>
        <v xml:space="preserve"> --The Troll King / Trollkönig   [Blessed Crucible]</v>
      </c>
    </row>
    <row r="235" spans="1:53" x14ac:dyDescent="0.25">
      <c r="A235" s="5">
        <v>279</v>
      </c>
      <c r="B235" t="s">
        <v>19</v>
      </c>
      <c r="C235" t="s">
        <v>19</v>
      </c>
      <c r="D235" s="3">
        <f t="shared" si="18"/>
        <v>279</v>
      </c>
      <c r="G235" s="8" t="s">
        <v>1597</v>
      </c>
      <c r="H235">
        <v>1</v>
      </c>
      <c r="I235" t="s">
        <v>1584</v>
      </c>
      <c r="J235" t="s">
        <v>97</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constants'!$B$4:$C$1002,2,FALSE),"")</f>
        <v>Included in base game</v>
      </c>
      <c r="U235" s="33" t="s">
        <v>1668</v>
      </c>
      <c r="V235" s="39" t="s">
        <v>19</v>
      </c>
      <c r="W235" s="39" t="s">
        <v>19</v>
      </c>
      <c r="X235" s="3" t="str">
        <f>IF(G235&lt;&gt;"LIBSETS_SETTYPE_BATTLEGROUND",IF(G235&lt;&gt;"LIBSETS_SETTYPE_SPECIAL",IF(Y235&lt;&gt;"",VLOOKUP(Y235,'ESO zone constants'!$D$3:$H$4953,5,FALSE),""),""),"")</f>
        <v/>
      </c>
      <c r="Y235" t="str">
        <f>IF(AND(O235&lt;&gt;"",NOT(ISERROR(O235))),"",IF(AND(L235&lt;&gt;"",L235&gt;0,NOT(ISERROR(L235))),VLOOKUP(L235,'ESO dumped WayshrineInfo'!$K$3:$N$9999,4,FALSE),""))</f>
        <v/>
      </c>
      <c r="Z235" s="42"/>
      <c r="AA235" s="42"/>
      <c r="AB235" s="42"/>
      <c r="AC235" s="3" t="str">
        <f>IF(G235&lt;&gt;"LIBSETS_SETTYPE_BATTLEGROUND",IF(G235&lt;&gt;"LIBSETS_SETTYPE_SPECIAL",IF(AD235&lt;&gt;"",VLOOKUP(AD235,'ESO zone constants'!$D$3:$H$4953,5,FALSE),""),""),"")</f>
        <v/>
      </c>
      <c r="AD235" t="str">
        <f>IF(AND(O235&lt;&gt;"",NOT(ISERROR(O235))),"",IF(AND(M235&lt;&gt;"",M235&gt;0,NOT(ISERROR(M235))),VLOOKUP(M235,'ESO dumped WayshrineInfo'!$K$3:$N$9999,4,FALSE),""))</f>
        <v/>
      </c>
      <c r="AE235" s="42"/>
      <c r="AF235" s="42"/>
      <c r="AG235" s="42"/>
      <c r="AH235" s="3" t="str">
        <f>IF(G235&lt;&gt;"LIBSETS_SETTYPE_BATTLEGROUND",IF(G235&lt;&gt;"LIBSETS_SETTYPE_SPECIAL",IF(AI235&lt;&gt;"",VLOOKUP(AI235,'ESO zone constants'!$D$3:$H$4953,5,FALSE),""),""),"")</f>
        <v/>
      </c>
      <c r="AJ235" s="42"/>
      <c r="AK235" s="42"/>
      <c r="AL235" s="42"/>
      <c r="AM235" s="3" t="str">
        <f>IF(G235&lt;&gt;"LIBSETS_SETTYPE_BATTLEGROUND",IF(G235&lt;&gt;"LIBSETS_SETTYPE_SPECIAL",IF(AN235&lt;&gt;"",VLOOKUP(AN235,'ESO zone constants'!$D$3:$H$4953,5,FALSE),""),""),"")</f>
        <v/>
      </c>
      <c r="AO235" s="42"/>
      <c r="AP235" s="42"/>
      <c r="AQ235" s="42"/>
      <c r="AR235" s="3" t="str">
        <f>IF(G235&lt;&gt;"LIBSETS_SETTYPE_BATTLEGROUND",IF(G235&lt;&gt;"LIBSETS_SETTYPE_SPECIAL",IF(AS235&lt;&gt;"",VLOOKUP(AS235,'ESO zone constants'!$D$3:$H$4953,5,FALSE),""),""),"")</f>
        <v/>
      </c>
      <c r="AT235" s="42"/>
      <c r="AU235" s="42"/>
      <c r="AV235" s="42"/>
      <c r="AW235" s="21" t="str">
        <f t="shared" si="19"/>
        <v>[279] = {wayshrines={185,185,185,}, dlcId=DLC_BASE_GAME</v>
      </c>
      <c r="AX235" s="21" t="str">
        <f t="shared" si="20"/>
        <v>, zoneIds={31}, veteran={[EQUIP_TYPE_HEAD]=true, [EQUIP_TYPE_SHOULDERS]=false}</v>
      </c>
      <c r="AY235" s="21" t="str">
        <f t="shared" si="21"/>
        <v>, setType=LIBSETS_SETTYPE_MONSTER</v>
      </c>
      <c r="AZ235" s="21" t="str">
        <f t="shared" si="22"/>
        <v>, dropMechanic={LIBSETS_DROP_MECHANIC_MONSTER_NAME}, dropMechanicNames={['en']='Selene', ['de']='Selene'}},</v>
      </c>
      <c r="BA235" s="21" t="str">
        <f t="shared" si="23"/>
        <v xml:space="preserve"> --Selene / Selene   [Selene's Web]</v>
      </c>
    </row>
    <row r="236" spans="1:53" x14ac:dyDescent="0.25">
      <c r="A236" s="5">
        <v>280</v>
      </c>
      <c r="B236" t="s">
        <v>6</v>
      </c>
      <c r="C236" t="s">
        <v>6</v>
      </c>
      <c r="D236" s="3">
        <f t="shared" si="18"/>
        <v>280</v>
      </c>
      <c r="G236" s="8" t="s">
        <v>1597</v>
      </c>
      <c r="H236">
        <v>1</v>
      </c>
      <c r="I236" t="s">
        <v>1584</v>
      </c>
      <c r="J236" t="s">
        <v>97</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constants'!$B$4:$C$1002,2,FALSE),"")</f>
        <v>Included in base game</v>
      </c>
      <c r="U236" s="33" t="s">
        <v>1668</v>
      </c>
      <c r="V236" s="42" t="s">
        <v>1677</v>
      </c>
      <c r="W236" s="42" t="s">
        <v>1757</v>
      </c>
      <c r="X236" s="3" t="str">
        <f>IF(G236&lt;&gt;"LIBSETS_SETTYPE_BATTLEGROUND",IF(G236&lt;&gt;"LIBSETS_SETTYPE_SPECIAL",IF(Y236&lt;&gt;"",VLOOKUP(Y236,'ESO zone constants'!$D$3:$H$4953,5,FALSE),""),""),"")</f>
        <v/>
      </c>
      <c r="Y236" t="str">
        <f>IF(AND(O236&lt;&gt;"",NOT(ISERROR(O236))),"",IF(AND(L236&lt;&gt;"",L236&gt;0,NOT(ISERROR(L236))),VLOOKUP(L236,'ESO dumped WayshrineInfo'!$K$3:$N$9999,4,FALSE),""))</f>
        <v/>
      </c>
      <c r="Z236" s="42"/>
      <c r="AA236" s="42"/>
      <c r="AB236" s="42"/>
      <c r="AC236" s="3" t="str">
        <f>IF(G236&lt;&gt;"LIBSETS_SETTYPE_BATTLEGROUND",IF(G236&lt;&gt;"LIBSETS_SETTYPE_SPECIAL",IF(AD236&lt;&gt;"",VLOOKUP(AD236,'ESO zone constants'!$D$3:$H$4953,5,FALSE),""),""),"")</f>
        <v/>
      </c>
      <c r="AD236" t="str">
        <f>IF(AND(O236&lt;&gt;"",NOT(ISERROR(O236))),"",IF(AND(M236&lt;&gt;"",M236&gt;0,NOT(ISERROR(M236))),VLOOKUP(M236,'ESO dumped WayshrineInfo'!$K$3:$N$9999,4,FALSE),""))</f>
        <v/>
      </c>
      <c r="AE236" s="42"/>
      <c r="AF236" s="42"/>
      <c r="AG236" s="42"/>
      <c r="AH236" s="3" t="str">
        <f>IF(G236&lt;&gt;"LIBSETS_SETTYPE_BATTLEGROUND",IF(G236&lt;&gt;"LIBSETS_SETTYPE_SPECIAL",IF(AI236&lt;&gt;"",VLOOKUP(AI236,'ESO zone constants'!$D$3:$H$4953,5,FALSE),""),""),"")</f>
        <v/>
      </c>
      <c r="AJ236" s="42"/>
      <c r="AK236" s="42"/>
      <c r="AL236" s="42"/>
      <c r="AM236" s="3" t="str">
        <f>IF(G236&lt;&gt;"LIBSETS_SETTYPE_BATTLEGROUND",IF(G236&lt;&gt;"LIBSETS_SETTYPE_SPECIAL",IF(AN236&lt;&gt;"",VLOOKUP(AN236,'ESO zone constants'!$D$3:$H$4953,5,FALSE),""),""),"")</f>
        <v/>
      </c>
      <c r="AO236" s="42"/>
      <c r="AP236" s="42"/>
      <c r="AQ236" s="42"/>
      <c r="AR236" s="3" t="str">
        <f>IF(G236&lt;&gt;"LIBSETS_SETTYPE_BATTLEGROUND",IF(G236&lt;&gt;"LIBSETS_SETTYPE_SPECIAL",IF(AS236&lt;&gt;"",VLOOKUP(AS236,'ESO zone constants'!$D$3:$H$4953,5,FALSE),""),""),"")</f>
        <v/>
      </c>
      <c r="AT236" s="42"/>
      <c r="AU236" s="42"/>
      <c r="AV236" s="42"/>
      <c r="AW236" s="21" t="str">
        <f t="shared" si="19"/>
        <v>[280] = {wayshrines={184,184,184,}, dlcId=DLC_BASE_GAME</v>
      </c>
      <c r="AX236" s="21" t="str">
        <f t="shared" si="20"/>
        <v>, zoneIds={11}, veteran={[EQUIP_TYPE_HEAD]=true, [EQUIP_TYPE_SHOULDERS]=false}</v>
      </c>
      <c r="AY236" s="21" t="str">
        <f t="shared" si="21"/>
        <v>, setType=LIBSETS_SETTYPE_MONSTER</v>
      </c>
      <c r="AZ236" s="21" t="str">
        <f t="shared" si="22"/>
        <v>, dropMechanic={LIBSETS_DROP_MECHANIC_MONSTER_NAME}, dropMechanicNames={['en']='Mad Architect', ['de']='Der Verrückte Architekt'}},</v>
      </c>
      <c r="BA236" s="21" t="str">
        <f t="shared" si="23"/>
        <v xml:space="preserve"> --Grothdarr / Grothdarr   [Vaults of Madness]</v>
      </c>
    </row>
    <row r="237" spans="1:53" x14ac:dyDescent="0.25">
      <c r="A237" s="12">
        <v>281</v>
      </c>
      <c r="B237" t="s">
        <v>1158</v>
      </c>
      <c r="C237" t="s">
        <v>1159</v>
      </c>
      <c r="D237" s="3">
        <f t="shared" si="18"/>
        <v>281</v>
      </c>
      <c r="G237" s="8" t="s">
        <v>1598</v>
      </c>
      <c r="I237" t="s">
        <v>97</v>
      </c>
      <c r="J237" t="s">
        <v>97</v>
      </c>
      <c r="K237">
        <v>-1</v>
      </c>
      <c r="L237">
        <v>-1</v>
      </c>
      <c r="M237">
        <v>-1</v>
      </c>
      <c r="N237">
        <v>0</v>
      </c>
      <c r="O237" s="66" t="s">
        <v>391</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constants'!$B$4:$C$1002,2,FALSE),"")</f>
        <v>Included in base game</v>
      </c>
      <c r="U237" s="33" t="s">
        <v>1684</v>
      </c>
      <c r="V237" s="40" t="str">
        <f>IF(U237&lt;&gt;"",IF(U237&lt;&gt;"LIBSETS_DROP_MECHANIC_MONSTER_NAME",VLOOKUP(U237,'LibSets constants'!$I$4:$L$1002,3,FALSE),""),"")</f>
        <v>Delve bosses have a chance to drop a waist or feet.</v>
      </c>
      <c r="W237" s="40" t="str">
        <f>IF(U237&lt;&gt;"",IF(U237&lt;&gt;"LIBSETS_DROP_MECHANIC_MONSTER_NAME",VLOOKUP(U237,'LibSets constants'!$I$4:$L$1002,4,FALSE),""),"")</f>
        <v>Bosse in Gewölben haben die Chance, eine Taille oder Füße fallen zu lassen.</v>
      </c>
      <c r="X237" s="3" t="str">
        <f>IF(G237&lt;&gt;"LIBSETS_SETTYPE_BATTLEGROUND",IF(G237&lt;&gt;"LIBSETS_SETTYPE_SPECIAL",IF(Y237&lt;&gt;"",VLOOKUP(Y237,'ESO zone constants'!$D$3:$H$4953,5,FALSE),""),""),"")</f>
        <v/>
      </c>
      <c r="Y237" t="str">
        <f>IF(AND(O237&lt;&gt;"",NOT(ISERROR(O237))),"",IF(AND(L237&lt;&gt;"",L237&gt;0,NOT(ISERROR(L237))),VLOOKUP(L237,'ESO dumped WayshrineInfo'!$K$3:$N$9999,4,FALSE),""))</f>
        <v/>
      </c>
      <c r="Z237" s="41" t="s">
        <v>1685</v>
      </c>
      <c r="AA237" s="40" t="str">
        <f>IF(Z237&lt;&gt;"",IF(Z237&lt;&gt;"LIBSETS_DROP_MECHANIC_MONSTER_NAME",VLOOKUP(Z237,'LibSets constants'!$I$4:$L$1002,3,FALSE),""),"")</f>
        <v>Overland group bosses have a 100% chance to drop head, chest, legs, or weapon.</v>
      </c>
      <c r="AB237" s="40" t="str">
        <f>IF(Z237&lt;&gt;"",IF(Z237&lt;&gt;"LIBSETS_DROP_MECHANIC_MONSTER_NAME",VLOOKUP(Z237,'LibSets constants'!$I$4:$L$1002,4,FALSE),""),"")</f>
        <v>Überland Gruppenbosse haben eine Chance von 100%, Kopf, Brust, Beine oder Waffen fallen zu lassen.</v>
      </c>
      <c r="AC237" s="3" t="str">
        <f>IF(G237&lt;&gt;"LIBSETS_SETTYPE_BATTLEGROUND",IF(G237&lt;&gt;"LIBSETS_SETTYPE_SPECIAL",IF(AD237&lt;&gt;"",VLOOKUP(AD237,'ESO zone constants'!$D$3:$H$4953,5,FALSE),""),""),"")</f>
        <v/>
      </c>
      <c r="AD237" t="str">
        <f>IF(AND(O237&lt;&gt;"",NOT(ISERROR(O237))),"",IF(AND(M237&lt;&gt;"",M237&gt;0,NOT(ISERROR(M237))),VLOOKUP(M237,'ESO dumped WayshrineInfo'!$K$3:$N$9999,4,FALSE),""))</f>
        <v/>
      </c>
      <c r="AE237" s="41" t="s">
        <v>1686</v>
      </c>
      <c r="AF237" s="40" t="str">
        <f>IF(AE237&lt;&gt;"",IF(AE237&lt;&gt;"LIBSETS_DROP_MECHANIC_MONSTER_NAME",VLOOKUP(AE237,'LibSets constants'!$I$4:$L$1002,3,FALSE),""),"")</f>
        <v>Public dungeon bosses have a chance to drop a shoulder, hand, or weapon.</v>
      </c>
      <c r="AG237" s="40" t="str">
        <f>IF(AE237&lt;&gt;"",IF(AE237&lt;&gt;"LIBSETS_DROP_MECHANIC_MONSTER_NAME",VLOOKUP(AE237,'LibSets constants'!$I$4:$L$1002,4,FALSE),""),"")</f>
        <v>Öffentliche Dungeon-Bosse haben die Möglichkeit, eine Schulter, Handschuhe oder eine Waffe fallen zu lassen.</v>
      </c>
      <c r="AH237" s="3" t="str">
        <f>IF(G237&lt;&gt;"LIBSETS_SETTYPE_BATTLEGROUND",IF(G237&lt;&gt;"LIBSETS_SETTYPE_SPECIAL",IF(AI237&lt;&gt;"",VLOOKUP(AI237,'ESO zone constants'!$D$3:$H$4953,5,FALSE),""),""),"")</f>
        <v/>
      </c>
      <c r="AJ237" s="41" t="s">
        <v>1687</v>
      </c>
      <c r="AK237" s="40" t="str">
        <f>IF(AJ237&lt;&gt;"",IF(AJ237&lt;&gt;"LIBSETS_DROP_MECHANIC_MONSTER_NAME",VLOOKUP(AJ237,'LibSets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0" t="str">
        <f>IF(AJ237&lt;&gt;"",IF(AJ237&lt;&gt;"LIBSETS_DROP_MECHANIC_MONSTER_NAME",VLOOKUP(AJ237,'LibSets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constants'!$D$3:$H$4953,5,FALSE),""),""),"")</f>
        <v>280</v>
      </c>
      <c r="AN237" s="4" t="s">
        <v>203</v>
      </c>
      <c r="AO237" s="61"/>
      <c r="AP237" s="40" t="str">
        <f>IF(AO237&lt;&gt;"",IF(AO237&lt;&gt;"LIBSETS_DROP_MECHANIC_MONSTER_NAME",VLOOKUP(AO237,'LibSets constants'!$I$4:$L$1002,3,FALSE),""),"")</f>
        <v/>
      </c>
      <c r="AQ237" s="40" t="str">
        <f>IF(AO237&lt;&gt;"",IF(AO237&lt;&gt;"LIBSETS_DROP_MECHANIC_MONSTER_NAME",VLOOKUP(AO237,'LibSets constants'!$I$4:$L$1002,4,FALSE),""),"")</f>
        <v/>
      </c>
      <c r="AR237" s="3">
        <f>IF(G237&lt;&gt;"LIBSETS_SETTYPE_BATTLEGROUND",IF(G237&lt;&gt;"LIBSETS_SETTYPE_SPECIAL",IF(AS237&lt;&gt;"",VLOOKUP(AS237,'ESO zone constants'!$D$3:$H$4953,5,FALSE),""),""),"")</f>
        <v>280</v>
      </c>
      <c r="AS237" s="4" t="s">
        <v>203</v>
      </c>
      <c r="AT237" s="61"/>
      <c r="AU237" s="40" t="str">
        <f>IF(AT237&lt;&gt;"",IF(AT237&lt;&gt;"LIBSETS_DROP_MECHANIC_MONSTER_NAME",VLOOKUP(AT237,'LibSets constants'!$I$4:$L$1002,3,FALSE),""),"")</f>
        <v/>
      </c>
      <c r="AV237" s="40" t="str">
        <f>IF(AT237&lt;&gt;"",IF(AT237&lt;&gt;"LIBSETS_DROP_MECHANIC_MONSTER_NAME",VLOOKUP(AT237,'LibSets constants'!$I$4:$L$1002,4,FALSE),""),"")</f>
        <v/>
      </c>
      <c r="AW237" s="21" t="str">
        <f t="shared" si="19"/>
        <v>[281] = {wayshrines={-1,-1,-1,}, dlcId=DLC_BASE_GAME</v>
      </c>
      <c r="AX237" s="21" t="str">
        <f t="shared" si="20"/>
        <v>, zoneIds={534,280,280}, veteran=false</v>
      </c>
      <c r="AY237" s="21" t="str">
        <f t="shared" si="21"/>
        <v>, setType=LIBSETS_SETTYPE_OVERLAND</v>
      </c>
      <c r="AZ237" s="21" t="str">
        <f t="shared" si="22"/>
        <v>, dropMechanic={LIBSETS_DROP_MECHANIC_OVERLAND_BOSS_DELVE,LIBSETS_DROP_MECHANIC_OVERLAND_WORLDBOSS,LIBSETS_DROP_MECHANIC_OVERLAND_BOSS_PUBLIC_DUNGEON,LIBSETS_DROP_MECHANIC_OVERLAND_CHEST}},</v>
      </c>
      <c r="BA237" s="21" t="str">
        <f t="shared" si="23"/>
        <v xml:space="preserve"> --Armor of the Trainee / Rüstung des Auszubildenden   [Stros M'Kai, Bleakrock Isle, Bleakrock Isle]</v>
      </c>
    </row>
    <row r="238" spans="1:53" x14ac:dyDescent="0.25">
      <c r="A238" s="12">
        <v>282</v>
      </c>
      <c r="B238" t="s">
        <v>1160</v>
      </c>
      <c r="C238" t="s">
        <v>1161</v>
      </c>
      <c r="D238" s="3">
        <f t="shared" si="18"/>
        <v>282</v>
      </c>
      <c r="G238" s="8" t="s">
        <v>1598</v>
      </c>
      <c r="I238" t="s">
        <v>97</v>
      </c>
      <c r="J238" t="s">
        <v>97</v>
      </c>
      <c r="K238">
        <v>-1</v>
      </c>
      <c r="L238">
        <v>-1</v>
      </c>
      <c r="M238">
        <v>-1</v>
      </c>
      <c r="N238">
        <v>0</v>
      </c>
      <c r="O238" s="66" t="s">
        <v>111</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constants'!$B$4:$C$1002,2,FALSE),"")</f>
        <v>Included in base game</v>
      </c>
      <c r="U238" s="33" t="s">
        <v>1684</v>
      </c>
      <c r="V238" s="40" t="str">
        <f>IF(U238&lt;&gt;"",IF(U238&lt;&gt;"LIBSETS_DROP_MECHANIC_MONSTER_NAME",VLOOKUP(U238,'LibSets constants'!$I$4:$L$1002,3,FALSE),""),"")</f>
        <v>Delve bosses have a chance to drop a waist or feet.</v>
      </c>
      <c r="W238" s="40" t="str">
        <f>IF(U238&lt;&gt;"",IF(U238&lt;&gt;"LIBSETS_DROP_MECHANIC_MONSTER_NAME",VLOOKUP(U238,'LibSets constants'!$I$4:$L$1002,4,FALSE),""),"")</f>
        <v>Bosse in Gewölben haben die Chance, eine Taille oder Füße fallen zu lassen.</v>
      </c>
      <c r="X238" s="3" t="str">
        <f>IF(G238&lt;&gt;"LIBSETS_SETTYPE_BATTLEGROUND",IF(G238&lt;&gt;"LIBSETS_SETTYPE_SPECIAL",IF(Y238&lt;&gt;"",VLOOKUP(Y238,'ESO zone constants'!$D$3:$H$4953,5,FALSE),""),""),"")</f>
        <v/>
      </c>
      <c r="Y238" t="str">
        <f>IF(AND(O238&lt;&gt;"",NOT(ISERROR(O238))),"",IF(AND(L238&lt;&gt;"",L238&gt;0,NOT(ISERROR(L238))),VLOOKUP(L238,'ESO dumped WayshrineInfo'!$K$3:$N$9999,4,FALSE),""))</f>
        <v/>
      </c>
      <c r="Z238" s="41" t="s">
        <v>1685</v>
      </c>
      <c r="AA238" s="40" t="str">
        <f>IF(Z238&lt;&gt;"",IF(Z238&lt;&gt;"LIBSETS_DROP_MECHANIC_MONSTER_NAME",VLOOKUP(Z238,'LibSets constants'!$I$4:$L$1002,3,FALSE),""),"")</f>
        <v>Overland group bosses have a 100% chance to drop head, chest, legs, or weapon.</v>
      </c>
      <c r="AB238" s="40" t="str">
        <f>IF(Z238&lt;&gt;"",IF(Z238&lt;&gt;"LIBSETS_DROP_MECHANIC_MONSTER_NAME",VLOOKUP(Z238,'LibSets constants'!$I$4:$L$1002,4,FALSE),""),"")</f>
        <v>Überland Gruppenbosse haben eine Chance von 100%, Kopf, Brust, Beine oder Waffen fallen zu lassen.</v>
      </c>
      <c r="AC238" s="3" t="str">
        <f>IF(G238&lt;&gt;"LIBSETS_SETTYPE_BATTLEGROUND",IF(G238&lt;&gt;"LIBSETS_SETTYPE_SPECIAL",IF(AD238&lt;&gt;"",VLOOKUP(AD238,'ESO zone constants'!$D$3:$H$4953,5,FALSE),""),""),"")</f>
        <v/>
      </c>
      <c r="AD238" t="str">
        <f>IF(AND(O238&lt;&gt;"",NOT(ISERROR(O238))),"",IF(AND(M238&lt;&gt;"",M238&gt;0,NOT(ISERROR(M238))),VLOOKUP(M238,'ESO dumped WayshrineInfo'!$K$3:$N$9999,4,FALSE),""))</f>
        <v/>
      </c>
      <c r="AE238" s="41" t="s">
        <v>1686</v>
      </c>
      <c r="AF238" s="40" t="str">
        <f>IF(AE238&lt;&gt;"",IF(AE238&lt;&gt;"LIBSETS_DROP_MECHANIC_MONSTER_NAME",VLOOKUP(AE238,'LibSets constants'!$I$4:$L$1002,3,FALSE),""),"")</f>
        <v>Public dungeon bosses have a chance to drop a shoulder, hand, or weapon.</v>
      </c>
      <c r="AG238" s="40" t="str">
        <f>IF(AE238&lt;&gt;"",IF(AE238&lt;&gt;"LIBSETS_DROP_MECHANIC_MONSTER_NAME",VLOOKUP(AE238,'LibSets constants'!$I$4:$L$1002,4,FALSE),""),"")</f>
        <v>Öffentliche Dungeon-Bosse haben die Möglichkeit, eine Schulter, Handschuhe oder eine Waffe fallen zu lassen.</v>
      </c>
      <c r="AH238" s="3" t="str">
        <f>IF(G238&lt;&gt;"LIBSETS_SETTYPE_BATTLEGROUND",IF(G238&lt;&gt;"LIBSETS_SETTYPE_SPECIAL",IF(AI238&lt;&gt;"",VLOOKUP(AI238,'ESO zone constants'!$D$3:$H$4953,5,FALSE),""),""),"")</f>
        <v/>
      </c>
      <c r="AJ238" s="41" t="s">
        <v>1687</v>
      </c>
      <c r="AK238" s="40" t="str">
        <f>IF(AJ238&lt;&gt;"",IF(AJ238&lt;&gt;"LIBSETS_DROP_MECHANIC_MONSTER_NAME",VLOOKUP(AJ238,'LibSets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0" t="str">
        <f>IF(AJ238&lt;&gt;"",IF(AJ238&lt;&gt;"LIBSETS_DROP_MECHANIC_MONSTER_NAME",VLOOKUP(AJ238,'LibSets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constants'!$D$3:$H$4953,5,FALSE),""),""),"")</f>
        <v/>
      </c>
      <c r="AO238" s="41"/>
      <c r="AP238" s="40" t="str">
        <f>IF(AO238&lt;&gt;"",IF(AO238&lt;&gt;"LIBSETS_DROP_MECHANIC_MONSTER_NAME",VLOOKUP(AO238,'LibSets constants'!$I$4:$L$1002,3,FALSE),""),"")</f>
        <v/>
      </c>
      <c r="AQ238" s="40" t="str">
        <f>IF(AO238&lt;&gt;"",IF(AO238&lt;&gt;"LIBSETS_DROP_MECHANIC_MONSTER_NAME",VLOOKUP(AO238,'LibSets constants'!$I$4:$L$1002,4,FALSE),""),"")</f>
        <v/>
      </c>
      <c r="AR238" s="3" t="str">
        <f>IF(G238&lt;&gt;"LIBSETS_SETTYPE_BATTLEGROUND",IF(G238&lt;&gt;"LIBSETS_SETTYPE_SPECIAL",IF(AS238&lt;&gt;"",VLOOKUP(AS238,'ESO zone constants'!$D$3:$H$4953,5,FALSE),""),""),"")</f>
        <v/>
      </c>
      <c r="AT238" s="41"/>
      <c r="AU238" s="40" t="str">
        <f>IF(AT238&lt;&gt;"",IF(AT238&lt;&gt;"LIBSETS_DROP_MECHANIC_MONSTER_NAME",VLOOKUP(AT238,'LibSets constants'!$I$4:$L$1002,3,FALSE),""),"")</f>
        <v/>
      </c>
      <c r="AV238" s="40" t="str">
        <f>IF(AT238&lt;&gt;"",IF(AT238&lt;&gt;"LIBSETS_DROP_MECHANIC_MONSTER_NAME",VLOOKUP(AT238,'LibSets constants'!$I$4:$L$1002,4,FALSE),""),"")</f>
        <v/>
      </c>
      <c r="AW238" s="21" t="str">
        <f t="shared" si="19"/>
        <v>[282] = {wayshrines={-1,-1,-1,}, dlcId=DLC_BASE_GAME</v>
      </c>
      <c r="AX238" s="21" t="str">
        <f t="shared" si="20"/>
        <v>, zoneIds={20}, veteran=false</v>
      </c>
      <c r="AY238" s="21" t="str">
        <f t="shared" si="21"/>
        <v>, setType=LIBSETS_SETTYPE_OVERLAND</v>
      </c>
      <c r="AZ238" s="21" t="str">
        <f t="shared" si="22"/>
        <v>, dropMechanic={LIBSETS_DROP_MECHANIC_OVERLAND_BOSS_DELVE,LIBSETS_DROP_MECHANIC_OVERLAND_WORLDBOSS,LIBSETS_DROP_MECHANIC_OVERLAND_BOSS_PUBLIC_DUNGEON,LIBSETS_DROP_MECHANIC_OVERLAND_CHEST}},</v>
      </c>
      <c r="BA238" s="21" t="str">
        <f t="shared" si="23"/>
        <v xml:space="preserve"> --Vampire Cloak / Vampirumhang   [Rivenspire]</v>
      </c>
    </row>
    <row r="239" spans="1:53" x14ac:dyDescent="0.25">
      <c r="A239" s="12">
        <v>283</v>
      </c>
      <c r="B239" t="s">
        <v>1162</v>
      </c>
      <c r="C239" t="s">
        <v>1163</v>
      </c>
      <c r="D239" s="3">
        <f t="shared" si="18"/>
        <v>283</v>
      </c>
      <c r="G239" s="8" t="s">
        <v>1598</v>
      </c>
      <c r="I239" t="s">
        <v>97</v>
      </c>
      <c r="J239" t="s">
        <v>97</v>
      </c>
      <c r="K239">
        <v>-1</v>
      </c>
      <c r="L239">
        <v>-1</v>
      </c>
      <c r="M239">
        <v>-1</v>
      </c>
      <c r="N239">
        <v>0</v>
      </c>
      <c r="O239" s="66" t="s">
        <v>118</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constants'!$B$4:$C$1002,2,FALSE),"")</f>
        <v>Included in base game</v>
      </c>
      <c r="U239" s="33" t="s">
        <v>1684</v>
      </c>
      <c r="V239" s="40" t="str">
        <f>IF(U239&lt;&gt;"",IF(U239&lt;&gt;"LIBSETS_DROP_MECHANIC_MONSTER_NAME",VLOOKUP(U239,'LibSets constants'!$I$4:$L$1002,3,FALSE),""),"")</f>
        <v>Delve bosses have a chance to drop a waist or feet.</v>
      </c>
      <c r="W239" s="40" t="str">
        <f>IF(U239&lt;&gt;"",IF(U239&lt;&gt;"LIBSETS_DROP_MECHANIC_MONSTER_NAME",VLOOKUP(U239,'LibSets constants'!$I$4:$L$1002,4,FALSE),""),"")</f>
        <v>Bosse in Gewölben haben die Chance, eine Taille oder Füße fallen zu lassen.</v>
      </c>
      <c r="X239" s="3" t="str">
        <f>IF(G239&lt;&gt;"LIBSETS_SETTYPE_BATTLEGROUND",IF(G239&lt;&gt;"LIBSETS_SETTYPE_SPECIAL",IF(Y239&lt;&gt;"",VLOOKUP(Y239,'ESO zone constants'!$D$3:$H$4953,5,FALSE),""),""),"")</f>
        <v/>
      </c>
      <c r="Y239" t="str">
        <f>IF(AND(O239&lt;&gt;"",NOT(ISERROR(O239))),"",IF(AND(L239&lt;&gt;"",L239&gt;0,NOT(ISERROR(L239))),VLOOKUP(L239,'ESO dumped WayshrineInfo'!$K$3:$N$9999,4,FALSE),""))</f>
        <v/>
      </c>
      <c r="Z239" s="41" t="s">
        <v>1685</v>
      </c>
      <c r="AA239" s="40" t="str">
        <f>IF(Z239&lt;&gt;"",IF(Z239&lt;&gt;"LIBSETS_DROP_MECHANIC_MONSTER_NAME",VLOOKUP(Z239,'LibSets constants'!$I$4:$L$1002,3,FALSE),""),"")</f>
        <v>Overland group bosses have a 100% chance to drop head, chest, legs, or weapon.</v>
      </c>
      <c r="AB239" s="40" t="str">
        <f>IF(Z239&lt;&gt;"",IF(Z239&lt;&gt;"LIBSETS_DROP_MECHANIC_MONSTER_NAME",VLOOKUP(Z239,'LibSets constants'!$I$4:$L$1002,4,FALSE),""),"")</f>
        <v>Überland Gruppenbosse haben eine Chance von 100%, Kopf, Brust, Beine oder Waffen fallen zu lassen.</v>
      </c>
      <c r="AC239" s="3" t="str">
        <f>IF(G239&lt;&gt;"LIBSETS_SETTYPE_BATTLEGROUND",IF(G239&lt;&gt;"LIBSETS_SETTYPE_SPECIAL",IF(AD239&lt;&gt;"",VLOOKUP(AD239,'ESO zone constants'!$D$3:$H$4953,5,FALSE),""),""),"")</f>
        <v/>
      </c>
      <c r="AD239" t="str">
        <f>IF(AND(O239&lt;&gt;"",NOT(ISERROR(O239))),"",IF(AND(M239&lt;&gt;"",M239&gt;0,NOT(ISERROR(M239))),VLOOKUP(M239,'ESO dumped WayshrineInfo'!$K$3:$N$9999,4,FALSE),""))</f>
        <v/>
      </c>
      <c r="AE239" s="41" t="s">
        <v>1686</v>
      </c>
      <c r="AF239" s="40" t="str">
        <f>IF(AE239&lt;&gt;"",IF(AE239&lt;&gt;"LIBSETS_DROP_MECHANIC_MONSTER_NAME",VLOOKUP(AE239,'LibSets constants'!$I$4:$L$1002,3,FALSE),""),"")</f>
        <v>Public dungeon bosses have a chance to drop a shoulder, hand, or weapon.</v>
      </c>
      <c r="AG239" s="40" t="str">
        <f>IF(AE239&lt;&gt;"",IF(AE239&lt;&gt;"LIBSETS_DROP_MECHANIC_MONSTER_NAME",VLOOKUP(AE239,'LibSets constants'!$I$4:$L$1002,4,FALSE),""),"")</f>
        <v>Öffentliche Dungeon-Bosse haben die Möglichkeit, eine Schulter, Handschuhe oder eine Waffe fallen zu lassen.</v>
      </c>
      <c r="AH239" s="3" t="str">
        <f>IF(G239&lt;&gt;"LIBSETS_SETTYPE_BATTLEGROUND",IF(G239&lt;&gt;"LIBSETS_SETTYPE_SPECIAL",IF(AI239&lt;&gt;"",VLOOKUP(AI239,'ESO zone constants'!$D$3:$H$4953,5,FALSE),""),""),"")</f>
        <v/>
      </c>
      <c r="AJ239" s="41" t="s">
        <v>1687</v>
      </c>
      <c r="AK239" s="40" t="str">
        <f>IF(AJ239&lt;&gt;"",IF(AJ239&lt;&gt;"LIBSETS_DROP_MECHANIC_MONSTER_NAME",VLOOKUP(AJ239,'LibSets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0" t="str">
        <f>IF(AJ239&lt;&gt;"",IF(AJ239&lt;&gt;"LIBSETS_DROP_MECHANIC_MONSTER_NAME",VLOOKUP(AJ239,'LibSets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constants'!$D$3:$H$4953,5,FALSE),""),""),"")</f>
        <v/>
      </c>
      <c r="AO239" s="41"/>
      <c r="AP239" s="40" t="str">
        <f>IF(AO239&lt;&gt;"",IF(AO239&lt;&gt;"LIBSETS_DROP_MECHANIC_MONSTER_NAME",VLOOKUP(AO239,'LibSets constants'!$I$4:$L$1002,3,FALSE),""),"")</f>
        <v/>
      </c>
      <c r="AQ239" s="40" t="str">
        <f>IF(AO239&lt;&gt;"",IF(AO239&lt;&gt;"LIBSETS_DROP_MECHANIC_MONSTER_NAME",VLOOKUP(AO239,'LibSets constants'!$I$4:$L$1002,4,FALSE),""),"")</f>
        <v/>
      </c>
      <c r="AR239" s="3" t="str">
        <f>IF(G239&lt;&gt;"LIBSETS_SETTYPE_BATTLEGROUND",IF(G239&lt;&gt;"LIBSETS_SETTYPE_SPECIAL",IF(AS239&lt;&gt;"",VLOOKUP(AS239,'ESO zone constants'!$D$3:$H$4953,5,FALSE),""),""),"")</f>
        <v/>
      </c>
      <c r="AT239" s="41"/>
      <c r="AU239" s="40" t="str">
        <f>IF(AT239&lt;&gt;"",IF(AT239&lt;&gt;"LIBSETS_DROP_MECHANIC_MONSTER_NAME",VLOOKUP(AT239,'LibSets constants'!$I$4:$L$1002,3,FALSE),""),"")</f>
        <v/>
      </c>
      <c r="AV239" s="40" t="str">
        <f>IF(AT239&lt;&gt;"",IF(AT239&lt;&gt;"LIBSETS_DROP_MECHANIC_MONSTER_NAME",VLOOKUP(AT239,'LibSets constants'!$I$4:$L$1002,4,FALSE),""),"")</f>
        <v/>
      </c>
      <c r="AW239" s="21" t="str">
        <f t="shared" si="19"/>
        <v>[283] = {wayshrines={-1,-1,-1,}, dlcId=DLC_BASE_GAME</v>
      </c>
      <c r="AX239" s="21" t="str">
        <f t="shared" si="20"/>
        <v>, zoneIds={104}, veteran=false</v>
      </c>
      <c r="AY239" s="21" t="str">
        <f t="shared" si="21"/>
        <v>, setType=LIBSETS_SETTYPE_OVERLAND</v>
      </c>
      <c r="AZ239" s="21" t="str">
        <f t="shared" si="22"/>
        <v>, dropMechanic={LIBSETS_DROP_MECHANIC_OVERLAND_BOSS_DELVE,LIBSETS_DROP_MECHANIC_OVERLAND_WORLDBOSS,LIBSETS_DROP_MECHANIC_OVERLAND_BOSS_PUBLIC_DUNGEON,LIBSETS_DROP_MECHANIC_OVERLAND_CHEST}},</v>
      </c>
      <c r="BA239" s="21" t="str">
        <f t="shared" si="23"/>
        <v xml:space="preserve"> --Sword-Singer / Schwertsänger   [Alik'r Desert]</v>
      </c>
    </row>
    <row r="240" spans="1:53" x14ac:dyDescent="0.25">
      <c r="A240" s="12">
        <v>284</v>
      </c>
      <c r="B240" t="s">
        <v>1164</v>
      </c>
      <c r="C240" t="s">
        <v>1165</v>
      </c>
      <c r="D240" s="3">
        <f t="shared" si="18"/>
        <v>284</v>
      </c>
      <c r="G240" s="8" t="s">
        <v>1598</v>
      </c>
      <c r="I240" t="s">
        <v>97</v>
      </c>
      <c r="J240" t="s">
        <v>97</v>
      </c>
      <c r="K240">
        <v>-1</v>
      </c>
      <c r="L240">
        <v>-1</v>
      </c>
      <c r="M240">
        <v>-1</v>
      </c>
      <c r="N240">
        <v>0</v>
      </c>
      <c r="O240" s="66" t="s">
        <v>118</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constants'!$B$4:$C$1002,2,FALSE),"")</f>
        <v>Included in base game</v>
      </c>
      <c r="U240" s="33" t="s">
        <v>1684</v>
      </c>
      <c r="V240" s="40" t="str">
        <f>IF(U240&lt;&gt;"",IF(U240&lt;&gt;"LIBSETS_DROP_MECHANIC_MONSTER_NAME",VLOOKUP(U240,'LibSets constants'!$I$4:$L$1002,3,FALSE),""),"")</f>
        <v>Delve bosses have a chance to drop a waist or feet.</v>
      </c>
      <c r="W240" s="40" t="str">
        <f>IF(U240&lt;&gt;"",IF(U240&lt;&gt;"LIBSETS_DROP_MECHANIC_MONSTER_NAME",VLOOKUP(U240,'LibSets constants'!$I$4:$L$1002,4,FALSE),""),"")</f>
        <v>Bosse in Gewölben haben die Chance, eine Taille oder Füße fallen zu lassen.</v>
      </c>
      <c r="X240" s="3" t="str">
        <f>IF(G240&lt;&gt;"LIBSETS_SETTYPE_BATTLEGROUND",IF(G240&lt;&gt;"LIBSETS_SETTYPE_SPECIAL",IF(Y240&lt;&gt;"",VLOOKUP(Y240,'ESO zone constants'!$D$3:$H$4953,5,FALSE),""),""),"")</f>
        <v/>
      </c>
      <c r="Y240" t="str">
        <f>IF(AND(O240&lt;&gt;"",NOT(ISERROR(O240))),"",IF(AND(L240&lt;&gt;"",L240&gt;0,NOT(ISERROR(L240))),VLOOKUP(L240,'ESO dumped WayshrineInfo'!$K$3:$N$9999,4,FALSE),""))</f>
        <v/>
      </c>
      <c r="Z240" s="41" t="s">
        <v>1685</v>
      </c>
      <c r="AA240" s="40" t="str">
        <f>IF(Z240&lt;&gt;"",IF(Z240&lt;&gt;"LIBSETS_DROP_MECHANIC_MONSTER_NAME",VLOOKUP(Z240,'LibSets constants'!$I$4:$L$1002,3,FALSE),""),"")</f>
        <v>Overland group bosses have a 100% chance to drop head, chest, legs, or weapon.</v>
      </c>
      <c r="AB240" s="40" t="str">
        <f>IF(Z240&lt;&gt;"",IF(Z240&lt;&gt;"LIBSETS_DROP_MECHANIC_MONSTER_NAME",VLOOKUP(Z240,'LibSets constants'!$I$4:$L$1002,4,FALSE),""),"")</f>
        <v>Überland Gruppenbosse haben eine Chance von 100%, Kopf, Brust, Beine oder Waffen fallen zu lassen.</v>
      </c>
      <c r="AC240" s="3" t="str">
        <f>IF(G240&lt;&gt;"LIBSETS_SETTYPE_BATTLEGROUND",IF(G240&lt;&gt;"LIBSETS_SETTYPE_SPECIAL",IF(AD240&lt;&gt;"",VLOOKUP(AD240,'ESO zone constants'!$D$3:$H$4953,5,FALSE),""),""),"")</f>
        <v/>
      </c>
      <c r="AD240" t="str">
        <f>IF(AND(O240&lt;&gt;"",NOT(ISERROR(O240))),"",IF(AND(M240&lt;&gt;"",M240&gt;0,NOT(ISERROR(M240))),VLOOKUP(M240,'ESO dumped WayshrineInfo'!$K$3:$N$9999,4,FALSE),""))</f>
        <v/>
      </c>
      <c r="AE240" s="41" t="s">
        <v>1686</v>
      </c>
      <c r="AF240" s="40" t="str">
        <f>IF(AE240&lt;&gt;"",IF(AE240&lt;&gt;"LIBSETS_DROP_MECHANIC_MONSTER_NAME",VLOOKUP(AE240,'LibSets constants'!$I$4:$L$1002,3,FALSE),""),"")</f>
        <v>Public dungeon bosses have a chance to drop a shoulder, hand, or weapon.</v>
      </c>
      <c r="AG240" s="40" t="str">
        <f>IF(AE240&lt;&gt;"",IF(AE240&lt;&gt;"LIBSETS_DROP_MECHANIC_MONSTER_NAME",VLOOKUP(AE240,'LibSets constants'!$I$4:$L$1002,4,FALSE),""),"")</f>
        <v>Öffentliche Dungeon-Bosse haben die Möglichkeit, eine Schulter, Handschuhe oder eine Waffe fallen zu lassen.</v>
      </c>
      <c r="AH240" s="3" t="str">
        <f>IF(G240&lt;&gt;"LIBSETS_SETTYPE_BATTLEGROUND",IF(G240&lt;&gt;"LIBSETS_SETTYPE_SPECIAL",IF(AI240&lt;&gt;"",VLOOKUP(AI240,'ESO zone constants'!$D$3:$H$4953,5,FALSE),""),""),"")</f>
        <v/>
      </c>
      <c r="AJ240" s="41" t="s">
        <v>1687</v>
      </c>
      <c r="AK240" s="40" t="str">
        <f>IF(AJ240&lt;&gt;"",IF(AJ240&lt;&gt;"LIBSETS_DROP_MECHANIC_MONSTER_NAME",VLOOKUP(AJ240,'LibSets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0" t="str">
        <f>IF(AJ240&lt;&gt;"",IF(AJ240&lt;&gt;"LIBSETS_DROP_MECHANIC_MONSTER_NAME",VLOOKUP(AJ240,'LibSets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constants'!$D$3:$H$4953,5,FALSE),""),""),"")</f>
        <v/>
      </c>
      <c r="AO240" s="41"/>
      <c r="AP240" s="40" t="str">
        <f>IF(AO240&lt;&gt;"",IF(AO240&lt;&gt;"LIBSETS_DROP_MECHANIC_MONSTER_NAME",VLOOKUP(AO240,'LibSets constants'!$I$4:$L$1002,3,FALSE),""),"")</f>
        <v/>
      </c>
      <c r="AQ240" s="40" t="str">
        <f>IF(AO240&lt;&gt;"",IF(AO240&lt;&gt;"LIBSETS_DROP_MECHANIC_MONSTER_NAME",VLOOKUP(AO240,'LibSets constants'!$I$4:$L$1002,4,FALSE),""),"")</f>
        <v/>
      </c>
      <c r="AR240" s="3" t="str">
        <f>IF(G240&lt;&gt;"LIBSETS_SETTYPE_BATTLEGROUND",IF(G240&lt;&gt;"LIBSETS_SETTYPE_SPECIAL",IF(AS240&lt;&gt;"",VLOOKUP(AS240,'ESO zone constants'!$D$3:$H$4953,5,FALSE),""),""),"")</f>
        <v/>
      </c>
      <c r="AT240" s="41"/>
      <c r="AU240" s="40" t="str">
        <f>IF(AT240&lt;&gt;"",IF(AT240&lt;&gt;"LIBSETS_DROP_MECHANIC_MONSTER_NAME",VLOOKUP(AT240,'LibSets constants'!$I$4:$L$1002,3,FALSE),""),"")</f>
        <v/>
      </c>
      <c r="AV240" s="40" t="str">
        <f>IF(AT240&lt;&gt;"",IF(AT240&lt;&gt;"LIBSETS_DROP_MECHANIC_MONSTER_NAME",VLOOKUP(AT240,'LibSets constants'!$I$4:$L$1002,4,FALSE),""),"")</f>
        <v/>
      </c>
      <c r="AW240" s="21" t="str">
        <f t="shared" si="19"/>
        <v>[284] = {wayshrines={-1,-1,-1,}, dlcId=DLC_BASE_GAME</v>
      </c>
      <c r="AX240" s="21" t="str">
        <f t="shared" si="20"/>
        <v>, zoneIds={104}, veteran=false</v>
      </c>
      <c r="AY240" s="21" t="str">
        <f t="shared" si="21"/>
        <v>, setType=LIBSETS_SETTYPE_OVERLAND</v>
      </c>
      <c r="AZ240" s="21" t="str">
        <f t="shared" si="22"/>
        <v>, dropMechanic={LIBSETS_DROP_MECHANIC_OVERLAND_BOSS_DELVE,LIBSETS_DROP_MECHANIC_OVERLAND_WORLDBOSS,LIBSETS_DROP_MECHANIC_OVERLAND_BOSS_PUBLIC_DUNGEON,LIBSETS_DROP_MECHANIC_OVERLAND_CHEST}},</v>
      </c>
      <c r="BA240" s="21" t="str">
        <f t="shared" si="23"/>
        <v xml:space="preserve"> --Order of Diagna / Orden von Diagna   [Alik'r Desert]</v>
      </c>
    </row>
    <row r="241" spans="1:53" x14ac:dyDescent="0.25">
      <c r="A241" s="12">
        <v>285</v>
      </c>
      <c r="B241" t="s">
        <v>1166</v>
      </c>
      <c r="C241" t="s">
        <v>1167</v>
      </c>
      <c r="D241" s="3">
        <f t="shared" si="18"/>
        <v>285</v>
      </c>
      <c r="G241" s="8" t="s">
        <v>1598</v>
      </c>
      <c r="I241" t="s">
        <v>97</v>
      </c>
      <c r="J241" t="s">
        <v>97</v>
      </c>
      <c r="K241">
        <v>-1</v>
      </c>
      <c r="L241">
        <v>-1</v>
      </c>
      <c r="M241">
        <v>-1</v>
      </c>
      <c r="N241">
        <v>0</v>
      </c>
      <c r="O241" s="66" t="s">
        <v>115</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constants'!$B$4:$C$1002,2,FALSE),"")</f>
        <v>Included in base game</v>
      </c>
      <c r="U241" s="33" t="s">
        <v>1684</v>
      </c>
      <c r="V241" s="40" t="str">
        <f>IF(U241&lt;&gt;"",IF(U241&lt;&gt;"LIBSETS_DROP_MECHANIC_MONSTER_NAME",VLOOKUP(U241,'LibSets constants'!$I$4:$L$1002,3,FALSE),""),"")</f>
        <v>Delve bosses have a chance to drop a waist or feet.</v>
      </c>
      <c r="W241" s="40" t="str">
        <f>IF(U241&lt;&gt;"",IF(U241&lt;&gt;"LIBSETS_DROP_MECHANIC_MONSTER_NAME",VLOOKUP(U241,'LibSets constants'!$I$4:$L$1002,4,FALSE),""),"")</f>
        <v>Bosse in Gewölben haben die Chance, eine Taille oder Füße fallen zu lassen.</v>
      </c>
      <c r="X241" s="3" t="str">
        <f>IF(G241&lt;&gt;"LIBSETS_SETTYPE_BATTLEGROUND",IF(G241&lt;&gt;"LIBSETS_SETTYPE_SPECIAL",IF(Y241&lt;&gt;"",VLOOKUP(Y241,'ESO zone constants'!$D$3:$H$4953,5,FALSE),""),""),"")</f>
        <v/>
      </c>
      <c r="Y241" t="str">
        <f>IF(AND(O241&lt;&gt;"",NOT(ISERROR(O241))),"",IF(AND(L241&lt;&gt;"",L241&gt;0,NOT(ISERROR(L241))),VLOOKUP(L241,'ESO dumped WayshrineInfo'!$K$3:$N$9999,4,FALSE),""))</f>
        <v/>
      </c>
      <c r="Z241" s="41" t="s">
        <v>1685</v>
      </c>
      <c r="AA241" s="40" t="str">
        <f>IF(Z241&lt;&gt;"",IF(Z241&lt;&gt;"LIBSETS_DROP_MECHANIC_MONSTER_NAME",VLOOKUP(Z241,'LibSets constants'!$I$4:$L$1002,3,FALSE),""),"")</f>
        <v>Overland group bosses have a 100% chance to drop head, chest, legs, or weapon.</v>
      </c>
      <c r="AB241" s="40" t="str">
        <f>IF(Z241&lt;&gt;"",IF(Z241&lt;&gt;"LIBSETS_DROP_MECHANIC_MONSTER_NAME",VLOOKUP(Z241,'LibSets constants'!$I$4:$L$1002,4,FALSE),""),"")</f>
        <v>Überland Gruppenbosse haben eine Chance von 100%, Kopf, Brust, Beine oder Waffen fallen zu lassen.</v>
      </c>
      <c r="AC241" s="3" t="str">
        <f>IF(G241&lt;&gt;"LIBSETS_SETTYPE_BATTLEGROUND",IF(G241&lt;&gt;"LIBSETS_SETTYPE_SPECIAL",IF(AD241&lt;&gt;"",VLOOKUP(AD241,'ESO zone constants'!$D$3:$H$4953,5,FALSE),""),""),"")</f>
        <v/>
      </c>
      <c r="AD241" t="str">
        <f>IF(AND(O241&lt;&gt;"",NOT(ISERROR(O241))),"",IF(AND(M241&lt;&gt;"",M241&gt;0,NOT(ISERROR(M241))),VLOOKUP(M241,'ESO dumped WayshrineInfo'!$K$3:$N$9999,4,FALSE),""))</f>
        <v/>
      </c>
      <c r="AE241" s="41" t="s">
        <v>1686</v>
      </c>
      <c r="AF241" s="40" t="str">
        <f>IF(AE241&lt;&gt;"",IF(AE241&lt;&gt;"LIBSETS_DROP_MECHANIC_MONSTER_NAME",VLOOKUP(AE241,'LibSets constants'!$I$4:$L$1002,3,FALSE),""),"")</f>
        <v>Public dungeon bosses have a chance to drop a shoulder, hand, or weapon.</v>
      </c>
      <c r="AG241" s="40" t="str">
        <f>IF(AE241&lt;&gt;"",IF(AE241&lt;&gt;"LIBSETS_DROP_MECHANIC_MONSTER_NAME",VLOOKUP(AE241,'LibSets constants'!$I$4:$L$1002,4,FALSE),""),"")</f>
        <v>Öffentliche Dungeon-Bosse haben die Möglichkeit, eine Schulter, Handschuhe oder eine Waffe fallen zu lassen.</v>
      </c>
      <c r="AH241" s="3" t="str">
        <f>IF(G241&lt;&gt;"LIBSETS_SETTYPE_BATTLEGROUND",IF(G241&lt;&gt;"LIBSETS_SETTYPE_SPECIAL",IF(AI241&lt;&gt;"",VLOOKUP(AI241,'ESO zone constants'!$D$3:$H$4953,5,FALSE),""),""),"")</f>
        <v/>
      </c>
      <c r="AJ241" s="41" t="s">
        <v>1687</v>
      </c>
      <c r="AK241" s="40" t="str">
        <f>IF(AJ241&lt;&gt;"",IF(AJ241&lt;&gt;"LIBSETS_DROP_MECHANIC_MONSTER_NAME",VLOOKUP(AJ241,'LibSets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0" t="str">
        <f>IF(AJ241&lt;&gt;"",IF(AJ241&lt;&gt;"LIBSETS_DROP_MECHANIC_MONSTER_NAME",VLOOKUP(AJ241,'LibSets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constants'!$D$3:$H$4953,5,FALSE),""),""),"")</f>
        <v/>
      </c>
      <c r="AO241" s="41"/>
      <c r="AP241" s="40" t="str">
        <f>IF(AO241&lt;&gt;"",IF(AO241&lt;&gt;"LIBSETS_DROP_MECHANIC_MONSTER_NAME",VLOOKUP(AO241,'LibSets constants'!$I$4:$L$1002,3,FALSE),""),"")</f>
        <v/>
      </c>
      <c r="AQ241" s="40" t="str">
        <f>IF(AO241&lt;&gt;"",IF(AO241&lt;&gt;"LIBSETS_DROP_MECHANIC_MONSTER_NAME",VLOOKUP(AO241,'LibSets constants'!$I$4:$L$1002,4,FALSE),""),"")</f>
        <v/>
      </c>
      <c r="AR241" s="3" t="str">
        <f>IF(G241&lt;&gt;"LIBSETS_SETTYPE_BATTLEGROUND",IF(G241&lt;&gt;"LIBSETS_SETTYPE_SPECIAL",IF(AS241&lt;&gt;"",VLOOKUP(AS241,'ESO zone constants'!$D$3:$H$4953,5,FALSE),""),""),"")</f>
        <v/>
      </c>
      <c r="AT241" s="41"/>
      <c r="AU241" s="40" t="str">
        <f>IF(AT241&lt;&gt;"",IF(AT241&lt;&gt;"LIBSETS_DROP_MECHANIC_MONSTER_NAME",VLOOKUP(AT241,'LibSets constants'!$I$4:$L$1002,3,FALSE),""),"")</f>
        <v/>
      </c>
      <c r="AV241" s="40" t="str">
        <f>IF(AT241&lt;&gt;"",IF(AT241&lt;&gt;"LIBSETS_DROP_MECHANIC_MONSTER_NAME",VLOOKUP(AT241,'LibSets constants'!$I$4:$L$1002,4,FALSE),""),"")</f>
        <v/>
      </c>
      <c r="AW241" s="21" t="str">
        <f t="shared" si="19"/>
        <v>[285] = {wayshrines={-1,-1,-1,}, dlcId=DLC_BASE_GAME</v>
      </c>
      <c r="AX241" s="21" t="str">
        <f t="shared" si="20"/>
        <v>, zoneIds={92}, veteran=false</v>
      </c>
      <c r="AY241" s="21" t="str">
        <f t="shared" si="21"/>
        <v>, setType=LIBSETS_SETTYPE_OVERLAND</v>
      </c>
      <c r="AZ241" s="21" t="str">
        <f t="shared" si="22"/>
        <v>, dropMechanic={LIBSETS_DROP_MECHANIC_OVERLAND_BOSS_DELVE,LIBSETS_DROP_MECHANIC_OVERLAND_WORLDBOSS,LIBSETS_DROP_MECHANIC_OVERLAND_BOSS_PUBLIC_DUNGEON,LIBSETS_DROP_MECHANIC_OVERLAND_CHEST}},</v>
      </c>
      <c r="BA241" s="21" t="str">
        <f t="shared" si="23"/>
        <v xml:space="preserve"> --Vampire Lord / Vampirfürst   [Bangkorai]</v>
      </c>
    </row>
    <row r="242" spans="1:53" x14ac:dyDescent="0.25">
      <c r="A242" s="12">
        <v>286</v>
      </c>
      <c r="B242" t="s">
        <v>1168</v>
      </c>
      <c r="C242" t="s">
        <v>1169</v>
      </c>
      <c r="D242" s="3">
        <f t="shared" si="18"/>
        <v>286</v>
      </c>
      <c r="G242" s="8" t="s">
        <v>1598</v>
      </c>
      <c r="I242" t="s">
        <v>97</v>
      </c>
      <c r="J242" t="s">
        <v>97</v>
      </c>
      <c r="K242">
        <v>-1</v>
      </c>
      <c r="L242">
        <v>-1</v>
      </c>
      <c r="M242">
        <v>-1</v>
      </c>
      <c r="N242">
        <v>0</v>
      </c>
      <c r="O242" s="66" t="s">
        <v>115</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constants'!$B$4:$C$1002,2,FALSE),"")</f>
        <v>Included in base game</v>
      </c>
      <c r="U242" s="33" t="s">
        <v>1684</v>
      </c>
      <c r="V242" s="40" t="str">
        <f>IF(U242&lt;&gt;"",IF(U242&lt;&gt;"LIBSETS_DROP_MECHANIC_MONSTER_NAME",VLOOKUP(U242,'LibSets constants'!$I$4:$L$1002,3,FALSE),""),"")</f>
        <v>Delve bosses have a chance to drop a waist or feet.</v>
      </c>
      <c r="W242" s="40" t="str">
        <f>IF(U242&lt;&gt;"",IF(U242&lt;&gt;"LIBSETS_DROP_MECHANIC_MONSTER_NAME",VLOOKUP(U242,'LibSets constants'!$I$4:$L$1002,4,FALSE),""),"")</f>
        <v>Bosse in Gewölben haben die Chance, eine Taille oder Füße fallen zu lassen.</v>
      </c>
      <c r="X242" s="3" t="str">
        <f>IF(G242&lt;&gt;"LIBSETS_SETTYPE_BATTLEGROUND",IF(G242&lt;&gt;"LIBSETS_SETTYPE_SPECIAL",IF(Y242&lt;&gt;"",VLOOKUP(Y242,'ESO zone constants'!$D$3:$H$4953,5,FALSE),""),""),"")</f>
        <v/>
      </c>
      <c r="Y242" t="str">
        <f>IF(AND(O242&lt;&gt;"",NOT(ISERROR(O242))),"",IF(AND(L242&lt;&gt;"",L242&gt;0,NOT(ISERROR(L242))),VLOOKUP(L242,'ESO dumped WayshrineInfo'!$K$3:$N$9999,4,FALSE),""))</f>
        <v/>
      </c>
      <c r="Z242" s="41" t="s">
        <v>1685</v>
      </c>
      <c r="AA242" s="40" t="str">
        <f>IF(Z242&lt;&gt;"",IF(Z242&lt;&gt;"LIBSETS_DROP_MECHANIC_MONSTER_NAME",VLOOKUP(Z242,'LibSets constants'!$I$4:$L$1002,3,FALSE),""),"")</f>
        <v>Overland group bosses have a 100% chance to drop head, chest, legs, or weapon.</v>
      </c>
      <c r="AB242" s="40" t="str">
        <f>IF(Z242&lt;&gt;"",IF(Z242&lt;&gt;"LIBSETS_DROP_MECHANIC_MONSTER_NAME",VLOOKUP(Z242,'LibSets constants'!$I$4:$L$1002,4,FALSE),""),"")</f>
        <v>Überland Gruppenbosse haben eine Chance von 100%, Kopf, Brust, Beine oder Waffen fallen zu lassen.</v>
      </c>
      <c r="AC242" s="3" t="str">
        <f>IF(G242&lt;&gt;"LIBSETS_SETTYPE_BATTLEGROUND",IF(G242&lt;&gt;"LIBSETS_SETTYPE_SPECIAL",IF(AD242&lt;&gt;"",VLOOKUP(AD242,'ESO zone constants'!$D$3:$H$4953,5,FALSE),""),""),"")</f>
        <v/>
      </c>
      <c r="AD242" t="str">
        <f>IF(AND(O242&lt;&gt;"",NOT(ISERROR(O242))),"",IF(AND(M242&lt;&gt;"",M242&gt;0,NOT(ISERROR(M242))),VLOOKUP(M242,'ESO dumped WayshrineInfo'!$K$3:$N$9999,4,FALSE),""))</f>
        <v/>
      </c>
      <c r="AE242" s="41" t="s">
        <v>1686</v>
      </c>
      <c r="AF242" s="40" t="str">
        <f>IF(AE242&lt;&gt;"",IF(AE242&lt;&gt;"LIBSETS_DROP_MECHANIC_MONSTER_NAME",VLOOKUP(AE242,'LibSets constants'!$I$4:$L$1002,3,FALSE),""),"")</f>
        <v>Public dungeon bosses have a chance to drop a shoulder, hand, or weapon.</v>
      </c>
      <c r="AG242" s="40" t="str">
        <f>IF(AE242&lt;&gt;"",IF(AE242&lt;&gt;"LIBSETS_DROP_MECHANIC_MONSTER_NAME",VLOOKUP(AE242,'LibSets constants'!$I$4:$L$1002,4,FALSE),""),"")</f>
        <v>Öffentliche Dungeon-Bosse haben die Möglichkeit, eine Schulter, Handschuhe oder eine Waffe fallen zu lassen.</v>
      </c>
      <c r="AH242" s="3" t="str">
        <f>IF(G242&lt;&gt;"LIBSETS_SETTYPE_BATTLEGROUND",IF(G242&lt;&gt;"LIBSETS_SETTYPE_SPECIAL",IF(AI242&lt;&gt;"",VLOOKUP(AI242,'ESO zone constants'!$D$3:$H$4953,5,FALSE),""),""),"")</f>
        <v/>
      </c>
      <c r="AJ242" s="41" t="s">
        <v>1687</v>
      </c>
      <c r="AK242" s="40" t="str">
        <f>IF(AJ242&lt;&gt;"",IF(AJ242&lt;&gt;"LIBSETS_DROP_MECHANIC_MONSTER_NAME",VLOOKUP(AJ242,'LibSets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0" t="str">
        <f>IF(AJ242&lt;&gt;"",IF(AJ242&lt;&gt;"LIBSETS_DROP_MECHANIC_MONSTER_NAME",VLOOKUP(AJ242,'LibSets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constants'!$D$3:$H$4953,5,FALSE),""),""),"")</f>
        <v/>
      </c>
      <c r="AO242" s="41"/>
      <c r="AP242" s="40" t="str">
        <f>IF(AO242&lt;&gt;"",IF(AO242&lt;&gt;"LIBSETS_DROP_MECHANIC_MONSTER_NAME",VLOOKUP(AO242,'LibSets constants'!$I$4:$L$1002,3,FALSE),""),"")</f>
        <v/>
      </c>
      <c r="AQ242" s="40" t="str">
        <f>IF(AO242&lt;&gt;"",IF(AO242&lt;&gt;"LIBSETS_DROP_MECHANIC_MONSTER_NAME",VLOOKUP(AO242,'LibSets constants'!$I$4:$L$1002,4,FALSE),""),"")</f>
        <v/>
      </c>
      <c r="AR242" s="3" t="str">
        <f>IF(G242&lt;&gt;"LIBSETS_SETTYPE_BATTLEGROUND",IF(G242&lt;&gt;"LIBSETS_SETTYPE_SPECIAL",IF(AS242&lt;&gt;"",VLOOKUP(AS242,'ESO zone constants'!$D$3:$H$4953,5,FALSE),""),""),"")</f>
        <v/>
      </c>
      <c r="AT242" s="41"/>
      <c r="AU242" s="40" t="str">
        <f>IF(AT242&lt;&gt;"",IF(AT242&lt;&gt;"LIBSETS_DROP_MECHANIC_MONSTER_NAME",VLOOKUP(AT242,'LibSets constants'!$I$4:$L$1002,3,FALSE),""),"")</f>
        <v/>
      </c>
      <c r="AV242" s="40" t="str">
        <f>IF(AT242&lt;&gt;"",IF(AT242&lt;&gt;"LIBSETS_DROP_MECHANIC_MONSTER_NAME",VLOOKUP(AT242,'LibSets constants'!$I$4:$L$1002,4,FALSE),""),"")</f>
        <v/>
      </c>
      <c r="AW242" s="21" t="str">
        <f t="shared" si="19"/>
        <v>[286] = {wayshrines={-1,-1,-1,}, dlcId=DLC_BASE_GAME</v>
      </c>
      <c r="AX242" s="21" t="str">
        <f t="shared" si="20"/>
        <v>, zoneIds={92}, veteran=false</v>
      </c>
      <c r="AY242" s="21" t="str">
        <f t="shared" si="21"/>
        <v>, setType=LIBSETS_SETTYPE_OVERLAND</v>
      </c>
      <c r="AZ242" s="21" t="str">
        <f t="shared" si="22"/>
        <v>, dropMechanic={LIBSETS_DROP_MECHANIC_OVERLAND_BOSS_DELVE,LIBSETS_DROP_MECHANIC_OVERLAND_WORLDBOSS,LIBSETS_DROP_MECHANIC_OVERLAND_BOSS_PUBLIC_DUNGEON,LIBSETS_DROP_MECHANIC_OVERLAND_CHEST}},</v>
      </c>
      <c r="BA242" s="21" t="str">
        <f t="shared" si="23"/>
        <v xml:space="preserve"> --Spriggan's Thorns / Dornen des Zweiglings   [Bangkorai]</v>
      </c>
    </row>
    <row r="243" spans="1:53" x14ac:dyDescent="0.25">
      <c r="A243" s="12">
        <v>287</v>
      </c>
      <c r="B243" t="s">
        <v>1170</v>
      </c>
      <c r="C243" t="s">
        <v>1171</v>
      </c>
      <c r="D243" s="3">
        <f t="shared" si="18"/>
        <v>287</v>
      </c>
      <c r="G243" s="8" t="s">
        <v>1598</v>
      </c>
      <c r="I243" t="s">
        <v>97</v>
      </c>
      <c r="J243" t="s">
        <v>97</v>
      </c>
      <c r="K243">
        <v>-1</v>
      </c>
      <c r="L243">
        <v>-1</v>
      </c>
      <c r="M243">
        <v>-1</v>
      </c>
      <c r="N243">
        <v>0</v>
      </c>
      <c r="O243" s="66" t="s">
        <v>272</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constants'!$B$4:$C$1002,2,FALSE),"")</f>
        <v>Included in base game</v>
      </c>
      <c r="U243" s="33" t="s">
        <v>1684</v>
      </c>
      <c r="V243" s="40" t="str">
        <f>IF(U243&lt;&gt;"",IF(U243&lt;&gt;"LIBSETS_DROP_MECHANIC_MONSTER_NAME",VLOOKUP(U243,'LibSets constants'!$I$4:$L$1002,3,FALSE),""),"")</f>
        <v>Delve bosses have a chance to drop a waist or feet.</v>
      </c>
      <c r="W243" s="40" t="str">
        <f>IF(U243&lt;&gt;"",IF(U243&lt;&gt;"LIBSETS_DROP_MECHANIC_MONSTER_NAME",VLOOKUP(U243,'LibSets constants'!$I$4:$L$1002,4,FALSE),""),"")</f>
        <v>Bosse in Gewölben haben die Chance, eine Taille oder Füße fallen zu lassen.</v>
      </c>
      <c r="X243" s="3" t="str">
        <f>IF(G243&lt;&gt;"LIBSETS_SETTYPE_BATTLEGROUND",IF(G243&lt;&gt;"LIBSETS_SETTYPE_SPECIAL",IF(Y243&lt;&gt;"",VLOOKUP(Y243,'ESO zone constants'!$D$3:$H$4953,5,FALSE),""),""),"")</f>
        <v/>
      </c>
      <c r="Y243" t="str">
        <f>IF(AND(O243&lt;&gt;"",NOT(ISERROR(O243))),"",IF(AND(L243&lt;&gt;"",L243&gt;0,NOT(ISERROR(L243))),VLOOKUP(L243,'ESO dumped WayshrineInfo'!$K$3:$N$9999,4,FALSE),""))</f>
        <v/>
      </c>
      <c r="Z243" s="41" t="s">
        <v>1685</v>
      </c>
      <c r="AA243" s="40" t="str">
        <f>IF(Z243&lt;&gt;"",IF(Z243&lt;&gt;"LIBSETS_DROP_MECHANIC_MONSTER_NAME",VLOOKUP(Z243,'LibSets constants'!$I$4:$L$1002,3,FALSE),""),"")</f>
        <v>Overland group bosses have a 100% chance to drop head, chest, legs, or weapon.</v>
      </c>
      <c r="AB243" s="40" t="str">
        <f>IF(Z243&lt;&gt;"",IF(Z243&lt;&gt;"LIBSETS_DROP_MECHANIC_MONSTER_NAME",VLOOKUP(Z243,'LibSets constants'!$I$4:$L$1002,4,FALSE),""),"")</f>
        <v>Überland Gruppenbosse haben eine Chance von 100%, Kopf, Brust, Beine oder Waffen fallen zu lassen.</v>
      </c>
      <c r="AC243" s="3" t="str">
        <f>IF(G243&lt;&gt;"LIBSETS_SETTYPE_BATTLEGROUND",IF(G243&lt;&gt;"LIBSETS_SETTYPE_SPECIAL",IF(AD243&lt;&gt;"",VLOOKUP(AD243,'ESO zone constants'!$D$3:$H$4953,5,FALSE),""),""),"")</f>
        <v/>
      </c>
      <c r="AD243" t="str">
        <f>IF(AND(O243&lt;&gt;"",NOT(ISERROR(O243))),"",IF(AND(M243&lt;&gt;"",M243&gt;0,NOT(ISERROR(M243))),VLOOKUP(M243,'ESO dumped WayshrineInfo'!$K$3:$N$9999,4,FALSE),""))</f>
        <v/>
      </c>
      <c r="AE243" s="41" t="s">
        <v>1686</v>
      </c>
      <c r="AF243" s="40" t="str">
        <f>IF(AE243&lt;&gt;"",IF(AE243&lt;&gt;"LIBSETS_DROP_MECHANIC_MONSTER_NAME",VLOOKUP(AE243,'LibSets constants'!$I$4:$L$1002,3,FALSE),""),"")</f>
        <v>Public dungeon bosses have a chance to drop a shoulder, hand, or weapon.</v>
      </c>
      <c r="AG243" s="40" t="str">
        <f>IF(AE243&lt;&gt;"",IF(AE243&lt;&gt;"LIBSETS_DROP_MECHANIC_MONSTER_NAME",VLOOKUP(AE243,'LibSets constants'!$I$4:$L$1002,4,FALSE),""),"")</f>
        <v>Öffentliche Dungeon-Bosse haben die Möglichkeit, eine Schulter, Handschuhe oder eine Waffe fallen zu lassen.</v>
      </c>
      <c r="AH243" s="3" t="str">
        <f>IF(G243&lt;&gt;"LIBSETS_SETTYPE_BATTLEGROUND",IF(G243&lt;&gt;"LIBSETS_SETTYPE_SPECIAL",IF(AI243&lt;&gt;"",VLOOKUP(AI243,'ESO zone constants'!$D$3:$H$4953,5,FALSE),""),""),"")</f>
        <v/>
      </c>
      <c r="AJ243" s="41" t="s">
        <v>1687</v>
      </c>
      <c r="AK243" s="40" t="str">
        <f>IF(AJ243&lt;&gt;"",IF(AJ243&lt;&gt;"LIBSETS_DROP_MECHANIC_MONSTER_NAME",VLOOKUP(AJ243,'LibSets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0" t="str">
        <f>IF(AJ243&lt;&gt;"",IF(AJ243&lt;&gt;"LIBSETS_DROP_MECHANIC_MONSTER_NAME",VLOOKUP(AJ243,'LibSets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constants'!$D$3:$H$4953,5,FALSE),""),""),"")</f>
        <v/>
      </c>
      <c r="AO243" s="41"/>
      <c r="AP243" s="40" t="str">
        <f>IF(AO243&lt;&gt;"",IF(AO243&lt;&gt;"LIBSETS_DROP_MECHANIC_MONSTER_NAME",VLOOKUP(AO243,'LibSets constants'!$I$4:$L$1002,3,FALSE),""),"")</f>
        <v/>
      </c>
      <c r="AQ243" s="40" t="str">
        <f>IF(AO243&lt;&gt;"",IF(AO243&lt;&gt;"LIBSETS_DROP_MECHANIC_MONSTER_NAME",VLOOKUP(AO243,'LibSets constants'!$I$4:$L$1002,4,FALSE),""),"")</f>
        <v/>
      </c>
      <c r="AR243" s="3" t="str">
        <f>IF(G243&lt;&gt;"LIBSETS_SETTYPE_BATTLEGROUND",IF(G243&lt;&gt;"LIBSETS_SETTYPE_SPECIAL",IF(AS243&lt;&gt;"",VLOOKUP(AS243,'ESO zone constants'!$D$3:$H$4953,5,FALSE),""),""),"")</f>
        <v/>
      </c>
      <c r="AT243" s="41"/>
      <c r="AU243" s="40" t="str">
        <f>IF(AT243&lt;&gt;"",IF(AT243&lt;&gt;"LIBSETS_DROP_MECHANIC_MONSTER_NAME",VLOOKUP(AT243,'LibSets constants'!$I$4:$L$1002,3,FALSE),""),"")</f>
        <v/>
      </c>
      <c r="AV243" s="40" t="str">
        <f>IF(AT243&lt;&gt;"",IF(AT243&lt;&gt;"LIBSETS_DROP_MECHANIC_MONSTER_NAME",VLOOKUP(AT243,'LibSets constants'!$I$4:$L$1002,4,FALSE),""),"")</f>
        <v/>
      </c>
      <c r="AW243" s="21" t="str">
        <f t="shared" si="19"/>
        <v>[287] = {wayshrines={-1,-1,-1,}, dlcId=DLC_BASE_GAME</v>
      </c>
      <c r="AX243" s="21" t="str">
        <f t="shared" si="20"/>
        <v>, zoneIds={383}, veteran=false</v>
      </c>
      <c r="AY243" s="21" t="str">
        <f t="shared" si="21"/>
        <v>, setType=LIBSETS_SETTYPE_OVERLAND</v>
      </c>
      <c r="AZ243" s="21" t="str">
        <f t="shared" si="22"/>
        <v>, dropMechanic={LIBSETS_DROP_MECHANIC_OVERLAND_BOSS_DELVE,LIBSETS_DROP_MECHANIC_OVERLAND_WORLDBOSS,LIBSETS_DROP_MECHANIC_OVERLAND_BOSS_PUBLIC_DUNGEON,LIBSETS_DROP_MECHANIC_OVERLAND_CHEST}},</v>
      </c>
      <c r="BA243" s="21" t="str">
        <f t="shared" si="23"/>
        <v xml:space="preserve"> --Green Pact / Der Grüne Pakt   [Grahtwood]</v>
      </c>
    </row>
    <row r="244" spans="1:53" s="14" customFormat="1" x14ac:dyDescent="0.25">
      <c r="A244" s="12">
        <v>288</v>
      </c>
      <c r="B244" t="s">
        <v>1172</v>
      </c>
      <c r="C244" t="s">
        <v>1173</v>
      </c>
      <c r="D244" s="3">
        <f t="shared" si="18"/>
        <v>288</v>
      </c>
      <c r="E244" s="42"/>
      <c r="F244"/>
      <c r="G244" s="8" t="s">
        <v>1598</v>
      </c>
      <c r="H244"/>
      <c r="I244" t="s">
        <v>97</v>
      </c>
      <c r="J244" t="s">
        <v>97</v>
      </c>
      <c r="K244">
        <v>-1</v>
      </c>
      <c r="L244">
        <v>-1</v>
      </c>
      <c r="M244">
        <v>-1</v>
      </c>
      <c r="N244">
        <v>0</v>
      </c>
      <c r="O244" s="66" t="s">
        <v>119</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constants'!$B$4:$C$1002,2,FALSE),"")</f>
        <v>Included in base game</v>
      </c>
      <c r="U244" s="33" t="s">
        <v>1684</v>
      </c>
      <c r="V244" s="3" t="str">
        <f>IF(U244&lt;&gt;"",IF(U244&lt;&gt;"LIBSETS_DROP_MECHANIC_MONSTER_NAME",VLOOKUP(U244,'LibSets constants'!$I$4:$L$1002,3,FALSE),""),"")</f>
        <v>Delve bosses have a chance to drop a waist or feet.</v>
      </c>
      <c r="W244" s="3" t="str">
        <f>IF(U244&lt;&gt;"",IF(U244&lt;&gt;"LIBSETS_DROP_MECHANIC_MONSTER_NAME",VLOOKUP(U244,'LibSets constants'!$I$4:$L$1002,4,FALSE),""),"")</f>
        <v>Bosse in Gewölben haben die Chance, eine Taille oder Füße fallen zu lassen.</v>
      </c>
      <c r="X244" s="3" t="str">
        <f>IF(G244&lt;&gt;"LIBSETS_SETTYPE_BATTLEGROUND",IF(G244&lt;&gt;"LIBSETS_SETTYPE_SPECIAL",IF(Y244&lt;&gt;"",VLOOKUP(Y244,'ESO zone constants'!$D$3:$H$4953,5,FALSE),""),""),"")</f>
        <v/>
      </c>
      <c r="Y244" t="str">
        <f>IF(AND(O244&lt;&gt;"",NOT(ISERROR(O244))),"",IF(AND(L244&lt;&gt;"",L244&gt;0,NOT(ISERROR(L244))),VLOOKUP(L244,'ESO dumped WayshrineInfo'!$K$3:$N$9999,4,FALSE),""))</f>
        <v/>
      </c>
      <c r="Z244" s="33" t="s">
        <v>1685</v>
      </c>
      <c r="AA244" s="3" t="str">
        <f>IF(Z244&lt;&gt;"",IF(Z244&lt;&gt;"LIBSETS_DROP_MECHANIC_MONSTER_NAME",VLOOKUP(Z244,'LibSets constants'!$I$4:$L$1002,3,FALSE),""),"")</f>
        <v>Overland group bosses have a 100% chance to drop head, chest, legs, or weapon.</v>
      </c>
      <c r="AB244" s="3" t="str">
        <f>IF(Z244&lt;&gt;"",IF(Z244&lt;&gt;"LIBSETS_DROP_MECHANIC_MONSTER_NAME",VLOOKUP(Z244,'LibSets constants'!$I$4:$L$1002,4,FALSE),""),"")</f>
        <v>Überland Gruppenbosse haben eine Chance von 100%, Kopf, Brust, Beine oder Waffen fallen zu lassen.</v>
      </c>
      <c r="AC244" s="3" t="str">
        <f>IF(G244&lt;&gt;"LIBSETS_SETTYPE_BATTLEGROUND",IF(G244&lt;&gt;"LIBSETS_SETTYPE_SPECIAL",IF(AD244&lt;&gt;"",VLOOKUP(AD244,'ESO zone constants'!$D$3:$H$4953,5,FALSE),""),""),"")</f>
        <v/>
      </c>
      <c r="AD244" t="str">
        <f>IF(AND(O244&lt;&gt;"",NOT(ISERROR(O244))),"",IF(AND(M244&lt;&gt;"",M244&gt;0,NOT(ISERROR(M244))),VLOOKUP(M244,'ESO dumped WayshrineInfo'!$K$3:$N$9999,4,FALSE),""))</f>
        <v/>
      </c>
      <c r="AE244" s="33" t="s">
        <v>1686</v>
      </c>
      <c r="AF244" s="3" t="str">
        <f>IF(AE244&lt;&gt;"",IF(AE244&lt;&gt;"LIBSETS_DROP_MECHANIC_MONSTER_NAME",VLOOKUP(AE244,'LibSets constants'!$I$4:$L$1002,3,FALSE),""),"")</f>
        <v>Public dungeon bosses have a chance to drop a shoulder, hand, or weapon.</v>
      </c>
      <c r="AG244" s="3" t="str">
        <f>IF(AE244&lt;&gt;"",IF(AE244&lt;&gt;"LIBSETS_DROP_MECHANIC_MONSTER_NAME",VLOOKUP(AE244,'LibSets constants'!$I$4:$L$1002,4,FALSE),""),"")</f>
        <v>Öffentliche Dungeon-Bosse haben die Möglichkeit, eine Schulter, Handschuhe oder eine Waffe fallen zu lassen.</v>
      </c>
      <c r="AH244" s="3" t="str">
        <f>IF(G244&lt;&gt;"LIBSETS_SETTYPE_BATTLEGROUND",IF(G244&lt;&gt;"LIBSETS_SETTYPE_SPECIAL",IF(AI244&lt;&gt;"",VLOOKUP(AI244,'ESO zone constants'!$D$3:$H$4953,5,FALSE),""),""),"")</f>
        <v/>
      </c>
      <c r="AI244"/>
      <c r="AJ244" s="33" t="s">
        <v>1687</v>
      </c>
      <c r="AK244" s="3" t="str">
        <f>IF(AJ244&lt;&gt;"",IF(AJ244&lt;&gt;"LIBSETS_DROP_MECHANIC_MONSTER_NAME",VLOOKUP(AJ244,'LibSets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constants'!$D$3:$H$4953,5,FALSE),""),""),"")</f>
        <v/>
      </c>
      <c r="AN244"/>
      <c r="AO244" s="33"/>
      <c r="AP244" s="3" t="str">
        <f>IF(AO244&lt;&gt;"",IF(AO244&lt;&gt;"LIBSETS_DROP_MECHANIC_MONSTER_NAME",VLOOKUP(AO244,'LibSets constants'!$I$4:$L$1002,3,FALSE),""),"")</f>
        <v/>
      </c>
      <c r="AQ244" s="3" t="str">
        <f>IF(AO244&lt;&gt;"",IF(AO244&lt;&gt;"LIBSETS_DROP_MECHANIC_MONSTER_NAME",VLOOKUP(AO244,'LibSets constants'!$I$4:$L$1002,4,FALSE),""),"")</f>
        <v/>
      </c>
      <c r="AR244" s="3" t="str">
        <f>IF(G244&lt;&gt;"LIBSETS_SETTYPE_BATTLEGROUND",IF(G244&lt;&gt;"LIBSETS_SETTYPE_SPECIAL",IF(AS244&lt;&gt;"",VLOOKUP(AS244,'ESO zone constants'!$D$3:$H$4953,5,FALSE),""),""),"")</f>
        <v/>
      </c>
      <c r="AS244"/>
      <c r="AT244" s="33"/>
      <c r="AU244" s="3" t="str">
        <f>IF(AT244&lt;&gt;"",IF(AT244&lt;&gt;"LIBSETS_DROP_MECHANIC_MONSTER_NAME",VLOOKUP(AT244,'LibSets constants'!$I$4:$L$1002,3,FALSE),""),"")</f>
        <v/>
      </c>
      <c r="AV244" s="3" t="str">
        <f>IF(AT244&lt;&gt;"",IF(AT244&lt;&gt;"LIBSETS_DROP_MECHANIC_MONSTER_NAME",VLOOKUP(AT244,'LibSets constants'!$I$4:$L$1002,4,FALSE),""),"")</f>
        <v/>
      </c>
      <c r="AW244" s="21" t="str">
        <f t="shared" si="19"/>
        <v>[288] = {wayshrines={-1,-1,-1,}, dlcId=DLC_BASE_GAME</v>
      </c>
      <c r="AX244" s="21" t="str">
        <f t="shared" si="20"/>
        <v>, zoneIds={108}, veteran=false</v>
      </c>
      <c r="AY244" s="21" t="str">
        <f t="shared" si="21"/>
        <v>, setType=LIBSETS_SETTYPE_OVERLAND</v>
      </c>
      <c r="AZ244" s="21" t="str">
        <f t="shared" si="22"/>
        <v>, dropMechanic={LIBSETS_DROP_MECHANIC_OVERLAND_BOSS_DELVE,LIBSETS_DROP_MECHANIC_OVERLAND_WORLDBOSS,LIBSETS_DROP_MECHANIC_OVERLAND_BOSS_PUBLIC_DUNGEON,LIBSETS_DROP_MECHANIC_OVERLAND_CHEST}},</v>
      </c>
      <c r="BA244" s="21" t="str">
        <f t="shared" si="23"/>
        <v xml:space="preserve"> --Beekeeper's Gear / Werkzeug des Bienenhüters   [Greenshade]</v>
      </c>
    </row>
    <row r="245" spans="1:53" x14ac:dyDescent="0.25">
      <c r="A245" s="12">
        <v>289</v>
      </c>
      <c r="B245" t="s">
        <v>1174</v>
      </c>
      <c r="C245" t="s">
        <v>1175</v>
      </c>
      <c r="D245" s="3">
        <f t="shared" si="18"/>
        <v>289</v>
      </c>
      <c r="G245" s="8" t="s">
        <v>1598</v>
      </c>
      <c r="I245" t="s">
        <v>97</v>
      </c>
      <c r="J245" t="s">
        <v>97</v>
      </c>
      <c r="K245">
        <v>-1</v>
      </c>
      <c r="L245">
        <v>-1</v>
      </c>
      <c r="M245">
        <v>-1</v>
      </c>
      <c r="N245">
        <v>0</v>
      </c>
      <c r="O245" s="66" t="s">
        <v>114</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constants'!$B$4:$C$1002,2,FALSE),"")</f>
        <v>Included in base game</v>
      </c>
      <c r="U245" s="33" t="s">
        <v>1684</v>
      </c>
      <c r="V245" s="3" t="str">
        <f>IF(U245&lt;&gt;"",IF(U245&lt;&gt;"LIBSETS_DROP_MECHANIC_MONSTER_NAME",VLOOKUP(U245,'LibSets constants'!$I$4:$L$1002,3,FALSE),""),"")</f>
        <v>Delve bosses have a chance to drop a waist or feet.</v>
      </c>
      <c r="W245" s="3" t="str">
        <f>IF(U245&lt;&gt;"",IF(U245&lt;&gt;"LIBSETS_DROP_MECHANIC_MONSTER_NAME",VLOOKUP(U245,'LibSets constants'!$I$4:$L$1002,4,FALSE),""),"")</f>
        <v>Bosse in Gewölben haben die Chance, eine Taille oder Füße fallen zu lassen.</v>
      </c>
      <c r="X245" s="3" t="str">
        <f>IF(G245&lt;&gt;"LIBSETS_SETTYPE_BATTLEGROUND",IF(G245&lt;&gt;"LIBSETS_SETTYPE_SPECIAL",IF(Y245&lt;&gt;"",VLOOKUP(Y245,'ESO zone constants'!$D$3:$H$4953,5,FALSE),""),""),"")</f>
        <v/>
      </c>
      <c r="Y245" t="str">
        <f>IF(AND(O245&lt;&gt;"",NOT(ISERROR(O245))),"",IF(AND(L245&lt;&gt;"",L245&gt;0,NOT(ISERROR(L245))),VLOOKUP(L245,'ESO dumped WayshrineInfo'!$K$3:$N$9999,4,FALSE),""))</f>
        <v/>
      </c>
      <c r="Z245" s="33" t="s">
        <v>1685</v>
      </c>
      <c r="AA245" s="3" t="str">
        <f>IF(Z245&lt;&gt;"",IF(Z245&lt;&gt;"LIBSETS_DROP_MECHANIC_MONSTER_NAME",VLOOKUP(Z245,'LibSets constants'!$I$4:$L$1002,3,FALSE),""),"")</f>
        <v>Overland group bosses have a 100% chance to drop head, chest, legs, or weapon.</v>
      </c>
      <c r="AB245" s="3" t="str">
        <f>IF(Z245&lt;&gt;"",IF(Z245&lt;&gt;"LIBSETS_DROP_MECHANIC_MONSTER_NAME",VLOOKUP(Z245,'LibSets constants'!$I$4:$L$1002,4,FALSE),""),"")</f>
        <v>Überland Gruppenbosse haben eine Chance von 100%, Kopf, Brust, Beine oder Waffen fallen zu lassen.</v>
      </c>
      <c r="AC245" s="3" t="str">
        <f>IF(G245&lt;&gt;"LIBSETS_SETTYPE_BATTLEGROUND",IF(G245&lt;&gt;"LIBSETS_SETTYPE_SPECIAL",IF(AD245&lt;&gt;"",VLOOKUP(AD245,'ESO zone constants'!$D$3:$H$4953,5,FALSE),""),""),"")</f>
        <v/>
      </c>
      <c r="AD245" t="str">
        <f>IF(AND(O245&lt;&gt;"",NOT(ISERROR(O245))),"",IF(AND(M245&lt;&gt;"",M245&gt;0,NOT(ISERROR(M245))),VLOOKUP(M245,'ESO dumped WayshrineInfo'!$K$3:$N$9999,4,FALSE),""))</f>
        <v/>
      </c>
      <c r="AE245" s="33" t="s">
        <v>1686</v>
      </c>
      <c r="AF245" s="3" t="str">
        <f>IF(AE245&lt;&gt;"",IF(AE245&lt;&gt;"LIBSETS_DROP_MECHANIC_MONSTER_NAME",VLOOKUP(AE245,'LibSets constants'!$I$4:$L$1002,3,FALSE),""),"")</f>
        <v>Public dungeon bosses have a chance to drop a shoulder, hand, or weapon.</v>
      </c>
      <c r="AG245" s="3" t="str">
        <f>IF(AE245&lt;&gt;"",IF(AE245&lt;&gt;"LIBSETS_DROP_MECHANIC_MONSTER_NAME",VLOOKUP(AE245,'LibSets constants'!$I$4:$L$1002,4,FALSE),""),"")</f>
        <v>Öffentliche Dungeon-Bosse haben die Möglichkeit, eine Schulter, Handschuhe oder eine Waffe fallen zu lassen.</v>
      </c>
      <c r="AH245" s="3" t="str">
        <f>IF(G245&lt;&gt;"LIBSETS_SETTYPE_BATTLEGROUND",IF(G245&lt;&gt;"LIBSETS_SETTYPE_SPECIAL",IF(AI245&lt;&gt;"",VLOOKUP(AI245,'ESO zone constants'!$D$3:$H$4953,5,FALSE),""),""),"")</f>
        <v/>
      </c>
      <c r="AJ245" s="33" t="s">
        <v>1687</v>
      </c>
      <c r="AK245" s="3" t="str">
        <f>IF(AJ245&lt;&gt;"",IF(AJ245&lt;&gt;"LIBSETS_DROP_MECHANIC_MONSTER_NAME",VLOOKUP(AJ245,'LibSets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constants'!$D$3:$H$4953,5,FALSE),""),""),"")</f>
        <v/>
      </c>
      <c r="AP245" s="3" t="str">
        <f>IF(AO245&lt;&gt;"",IF(AO245&lt;&gt;"LIBSETS_DROP_MECHANIC_MONSTER_NAME",VLOOKUP(AO245,'LibSets constants'!$I$4:$L$1002,3,FALSE),""),"")</f>
        <v/>
      </c>
      <c r="AQ245" s="3" t="str">
        <f>IF(AO245&lt;&gt;"",IF(AO245&lt;&gt;"LIBSETS_DROP_MECHANIC_MONSTER_NAME",VLOOKUP(AO245,'LibSets constants'!$I$4:$L$1002,4,FALSE),""),"")</f>
        <v/>
      </c>
      <c r="AR245" s="3" t="str">
        <f>IF(G245&lt;&gt;"LIBSETS_SETTYPE_BATTLEGROUND",IF(G245&lt;&gt;"LIBSETS_SETTYPE_SPECIAL",IF(AS245&lt;&gt;"",VLOOKUP(AS245,'ESO zone constants'!$D$3:$H$4953,5,FALSE),""),""),"")</f>
        <v/>
      </c>
      <c r="AU245" s="3" t="str">
        <f>IF(AT245&lt;&gt;"",IF(AT245&lt;&gt;"LIBSETS_DROP_MECHANIC_MONSTER_NAME",VLOOKUP(AT245,'LibSets constants'!$I$4:$L$1002,3,FALSE),""),"")</f>
        <v/>
      </c>
      <c r="AV245" s="3" t="str">
        <f>IF(AT245&lt;&gt;"",IF(AT245&lt;&gt;"LIBSETS_DROP_MECHANIC_MONSTER_NAME",VLOOKUP(AT245,'LibSets constants'!$I$4:$L$1002,4,FALSE),""),"")</f>
        <v/>
      </c>
      <c r="AW245" s="21" t="str">
        <f t="shared" si="19"/>
        <v>[289] = {wayshrines={-1,-1,-1,}, dlcId=DLC_BASE_GAME</v>
      </c>
      <c r="AX245" s="21" t="str">
        <f t="shared" si="20"/>
        <v>, zoneIds={58}, veteran=false</v>
      </c>
      <c r="AY245" s="21" t="str">
        <f t="shared" si="21"/>
        <v>, setType=LIBSETS_SETTYPE_OVERLAND</v>
      </c>
      <c r="AZ245" s="21" t="str">
        <f t="shared" si="22"/>
        <v>, dropMechanic={LIBSETS_DROP_MECHANIC_OVERLAND_BOSS_DELVE,LIBSETS_DROP_MECHANIC_OVERLAND_WORLDBOSS,LIBSETS_DROP_MECHANIC_OVERLAND_BOSS_PUBLIC_DUNGEON,LIBSETS_DROP_MECHANIC_OVERLAND_CHEST}},</v>
      </c>
      <c r="BA245" s="21" t="str">
        <f t="shared" si="23"/>
        <v xml:space="preserve"> --Spinner's Garments / Gewänder des Webers   [Malabal Tor]</v>
      </c>
    </row>
    <row r="246" spans="1:53" x14ac:dyDescent="0.25">
      <c r="A246" s="12">
        <v>290</v>
      </c>
      <c r="B246" t="s">
        <v>1176</v>
      </c>
      <c r="C246" t="s">
        <v>1177</v>
      </c>
      <c r="D246" s="3">
        <f t="shared" si="18"/>
        <v>290</v>
      </c>
      <c r="G246" s="8" t="s">
        <v>1598</v>
      </c>
      <c r="I246" t="s">
        <v>97</v>
      </c>
      <c r="J246" t="s">
        <v>97</v>
      </c>
      <c r="K246">
        <v>-1</v>
      </c>
      <c r="L246">
        <v>-1</v>
      </c>
      <c r="M246">
        <v>-1</v>
      </c>
      <c r="N246">
        <v>0</v>
      </c>
      <c r="O246" s="66" t="s">
        <v>271</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constants'!$B$4:$C$1002,2,FALSE),"")</f>
        <v>Included in base game</v>
      </c>
      <c r="U246" s="33" t="s">
        <v>1684</v>
      </c>
      <c r="V246" s="43" t="str">
        <f>IF(U246&lt;&gt;"",IF(U246&lt;&gt;"LIBSETS_DROP_MECHANIC_MONSTER_NAME",VLOOKUP(U246,'LibSets constants'!$I$4:$L$1002,3,FALSE),""),"")</f>
        <v>Delve bosses have a chance to drop a waist or feet.</v>
      </c>
      <c r="W246" s="43" t="str">
        <f>IF(U246&lt;&gt;"",IF(U246&lt;&gt;"LIBSETS_DROP_MECHANIC_MONSTER_NAME",VLOOKUP(U246,'LibSets constants'!$I$4:$L$1002,4,FALSE),""),"")</f>
        <v>Bosse in Gewölben haben die Chance, eine Taille oder Füße fallen zu lassen.</v>
      </c>
      <c r="X246" s="3" t="str">
        <f>IF(G246&lt;&gt;"LIBSETS_SETTYPE_BATTLEGROUND",IF(G246&lt;&gt;"LIBSETS_SETTYPE_SPECIAL",IF(Y246&lt;&gt;"",VLOOKUP(Y246,'ESO zone constants'!$D$3:$H$4953,5,FALSE),""),""),"")</f>
        <v/>
      </c>
      <c r="Y246" t="str">
        <f>IF(AND(O246&lt;&gt;"",NOT(ISERROR(O246))),"",IF(AND(L246&lt;&gt;"",L246&gt;0,NOT(ISERROR(L246))),VLOOKUP(L246,'ESO dumped WayshrineInfo'!$K$3:$N$9999,4,FALSE),""))</f>
        <v/>
      </c>
      <c r="Z246" s="44" t="s">
        <v>1685</v>
      </c>
      <c r="AA246" s="43" t="str">
        <f>IF(Z246&lt;&gt;"",IF(Z246&lt;&gt;"LIBSETS_DROP_MECHANIC_MONSTER_NAME",VLOOKUP(Z246,'LibSets constants'!$I$4:$L$1002,3,FALSE),""),"")</f>
        <v>Overland group bosses have a 100% chance to drop head, chest, legs, or weapon.</v>
      </c>
      <c r="AB246" s="43" t="str">
        <f>IF(Z246&lt;&gt;"",IF(Z246&lt;&gt;"LIBSETS_DROP_MECHANIC_MONSTER_NAME",VLOOKUP(Z246,'LibSets constants'!$I$4:$L$1002,4,FALSE),""),"")</f>
        <v>Überland Gruppenbosse haben eine Chance von 100%, Kopf, Brust, Beine oder Waffen fallen zu lassen.</v>
      </c>
      <c r="AC246" s="3" t="str">
        <f>IF(G246&lt;&gt;"LIBSETS_SETTYPE_BATTLEGROUND",IF(G246&lt;&gt;"LIBSETS_SETTYPE_SPECIAL",IF(AD246&lt;&gt;"",VLOOKUP(AD246,'ESO zone constants'!$D$3:$H$4953,5,FALSE),""),""),"")</f>
        <v/>
      </c>
      <c r="AD246" t="str">
        <f>IF(AND(O246&lt;&gt;"",NOT(ISERROR(O246))),"",IF(AND(M246&lt;&gt;"",M246&gt;0,NOT(ISERROR(M246))),VLOOKUP(M246,'ESO dumped WayshrineInfo'!$K$3:$N$9999,4,FALSE),""))</f>
        <v/>
      </c>
      <c r="AE246" s="44" t="s">
        <v>1686</v>
      </c>
      <c r="AF246" s="43" t="str">
        <f>IF(AE246&lt;&gt;"",IF(AE246&lt;&gt;"LIBSETS_DROP_MECHANIC_MONSTER_NAME",VLOOKUP(AE246,'LibSets constants'!$I$4:$L$1002,3,FALSE),""),"")</f>
        <v>Public dungeon bosses have a chance to drop a shoulder, hand, or weapon.</v>
      </c>
      <c r="AG246" s="43" t="str">
        <f>IF(AE246&lt;&gt;"",IF(AE246&lt;&gt;"LIBSETS_DROP_MECHANIC_MONSTER_NAME",VLOOKUP(AE246,'LibSets constants'!$I$4:$L$1002,4,FALSE),""),"")</f>
        <v>Öffentliche Dungeon-Bosse haben die Möglichkeit, eine Schulter, Handschuhe oder eine Waffe fallen zu lassen.</v>
      </c>
      <c r="AH246" s="3" t="str">
        <f>IF(G246&lt;&gt;"LIBSETS_SETTYPE_BATTLEGROUND",IF(G246&lt;&gt;"LIBSETS_SETTYPE_SPECIAL",IF(AI246&lt;&gt;"",VLOOKUP(AI246,'ESO zone constants'!$D$3:$H$4953,5,FALSE),""),""),"")</f>
        <v/>
      </c>
      <c r="AJ246" s="44" t="s">
        <v>1687</v>
      </c>
      <c r="AK246" s="43" t="str">
        <f>IF(AJ246&lt;&gt;"",IF(AJ246&lt;&gt;"LIBSETS_DROP_MECHANIC_MONSTER_NAME",VLOOKUP(AJ246,'LibSets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3" t="str">
        <f>IF(AJ246&lt;&gt;"",IF(AJ246&lt;&gt;"LIBSETS_DROP_MECHANIC_MONSTER_NAME",VLOOKUP(AJ246,'LibSets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constants'!$D$3:$H$4953,5,FALSE),""),""),"")</f>
        <v/>
      </c>
      <c r="AO246" s="44"/>
      <c r="AP246" s="43" t="str">
        <f>IF(AO246&lt;&gt;"",IF(AO246&lt;&gt;"LIBSETS_DROP_MECHANIC_MONSTER_NAME",VLOOKUP(AO246,'LibSets constants'!$I$4:$L$1002,3,FALSE),""),"")</f>
        <v/>
      </c>
      <c r="AQ246" s="43" t="str">
        <f>IF(AO246&lt;&gt;"",IF(AO246&lt;&gt;"LIBSETS_DROP_MECHANIC_MONSTER_NAME",VLOOKUP(AO246,'LibSets constants'!$I$4:$L$1002,4,FALSE),""),"")</f>
        <v/>
      </c>
      <c r="AR246" s="3" t="str">
        <f>IF(G246&lt;&gt;"LIBSETS_SETTYPE_BATTLEGROUND",IF(G246&lt;&gt;"LIBSETS_SETTYPE_SPECIAL",IF(AS246&lt;&gt;"",VLOOKUP(AS246,'ESO zone constants'!$D$3:$H$4953,5,FALSE),""),""),"")</f>
        <v/>
      </c>
      <c r="AT246" s="44"/>
      <c r="AU246" s="43" t="str">
        <f>IF(AT246&lt;&gt;"",IF(AT246&lt;&gt;"LIBSETS_DROP_MECHANIC_MONSTER_NAME",VLOOKUP(AT246,'LibSets constants'!$I$4:$L$1002,3,FALSE),""),"")</f>
        <v/>
      </c>
      <c r="AV246" s="43" t="str">
        <f>IF(AT246&lt;&gt;"",IF(AT246&lt;&gt;"LIBSETS_DROP_MECHANIC_MONSTER_NAME",VLOOKUP(AT246,'LibSets constants'!$I$4:$L$1002,4,FALSE),""),"")</f>
        <v/>
      </c>
      <c r="AW246" s="21" t="str">
        <f t="shared" si="19"/>
        <v>[290] = {wayshrines={-1,-1,-1,}, dlcId=DLC_BASE_GAME</v>
      </c>
      <c r="AX246" s="21" t="str">
        <f t="shared" si="20"/>
        <v>, zoneIds={382}, veteran=false</v>
      </c>
      <c r="AY246" s="21" t="str">
        <f t="shared" si="21"/>
        <v>, setType=LIBSETS_SETTYPE_OVERLAND</v>
      </c>
      <c r="AZ246" s="21" t="str">
        <f t="shared" si="22"/>
        <v>, dropMechanic={LIBSETS_DROP_MECHANIC_OVERLAND_BOSS_DELVE,LIBSETS_DROP_MECHANIC_OVERLAND_WORLDBOSS,LIBSETS_DROP_MECHANIC_OVERLAND_BOSS_PUBLIC_DUNGEON,LIBSETS_DROP_MECHANIC_OVERLAND_CHEST}},</v>
      </c>
      <c r="BA246" s="21" t="str">
        <f t="shared" si="23"/>
        <v xml:space="preserve"> --Skooma Smuggler / Skoomaschmuggler   [Reaper's March]</v>
      </c>
    </row>
    <row r="247" spans="1:53" x14ac:dyDescent="0.25">
      <c r="A247" s="12">
        <v>291</v>
      </c>
      <c r="B247" t="s">
        <v>1178</v>
      </c>
      <c r="C247" t="s">
        <v>1179</v>
      </c>
      <c r="D247" s="3">
        <f t="shared" si="18"/>
        <v>291</v>
      </c>
      <c r="G247" s="8" t="s">
        <v>1598</v>
      </c>
      <c r="I247" t="s">
        <v>97</v>
      </c>
      <c r="J247" t="s">
        <v>97</v>
      </c>
      <c r="K247">
        <v>-1</v>
      </c>
      <c r="L247">
        <v>-1</v>
      </c>
      <c r="M247">
        <v>-1</v>
      </c>
      <c r="N247">
        <v>0</v>
      </c>
      <c r="O247" s="66" t="s">
        <v>112</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constants'!$B$4:$C$1002,2,FALSE),"")</f>
        <v>Included in base game</v>
      </c>
      <c r="U247" s="33" t="s">
        <v>1684</v>
      </c>
      <c r="V247" s="43" t="str">
        <f>IF(U247&lt;&gt;"",IF(U247&lt;&gt;"LIBSETS_DROP_MECHANIC_MONSTER_NAME",VLOOKUP(U247,'LibSets constants'!$I$4:$L$1002,3,FALSE),""),"")</f>
        <v>Delve bosses have a chance to drop a waist or feet.</v>
      </c>
      <c r="W247" s="43" t="str">
        <f>IF(U247&lt;&gt;"",IF(U247&lt;&gt;"LIBSETS_DROP_MECHANIC_MONSTER_NAME",VLOOKUP(U247,'LibSets constants'!$I$4:$L$1002,4,FALSE),""),"")</f>
        <v>Bosse in Gewölben haben die Chance, eine Taille oder Füße fallen zu lassen.</v>
      </c>
      <c r="X247" s="3" t="str">
        <f>IF(G247&lt;&gt;"LIBSETS_SETTYPE_BATTLEGROUND",IF(G247&lt;&gt;"LIBSETS_SETTYPE_SPECIAL",IF(Y247&lt;&gt;"",VLOOKUP(Y247,'ESO zone constants'!$D$3:$H$4953,5,FALSE),""),""),"")</f>
        <v/>
      </c>
      <c r="Y247" t="str">
        <f>IF(AND(O247&lt;&gt;"",NOT(ISERROR(O247))),"",IF(AND(L247&lt;&gt;"",L247&gt;0,NOT(ISERROR(L247))),VLOOKUP(L247,'ESO dumped WayshrineInfo'!$K$3:$N$9999,4,FALSE),""))</f>
        <v/>
      </c>
      <c r="Z247" s="44" t="s">
        <v>1685</v>
      </c>
      <c r="AA247" s="43" t="str">
        <f>IF(Z247&lt;&gt;"",IF(Z247&lt;&gt;"LIBSETS_DROP_MECHANIC_MONSTER_NAME",VLOOKUP(Z247,'LibSets constants'!$I$4:$L$1002,3,FALSE),""),"")</f>
        <v>Overland group bosses have a 100% chance to drop head, chest, legs, or weapon.</v>
      </c>
      <c r="AB247" s="43" t="str">
        <f>IF(Z247&lt;&gt;"",IF(Z247&lt;&gt;"LIBSETS_DROP_MECHANIC_MONSTER_NAME",VLOOKUP(Z247,'LibSets constants'!$I$4:$L$1002,4,FALSE),""),"")</f>
        <v>Überland Gruppenbosse haben eine Chance von 100%, Kopf, Brust, Beine oder Waffen fallen zu lassen.</v>
      </c>
      <c r="AC247" s="3" t="str">
        <f>IF(G247&lt;&gt;"LIBSETS_SETTYPE_BATTLEGROUND",IF(G247&lt;&gt;"LIBSETS_SETTYPE_SPECIAL",IF(AD247&lt;&gt;"",VLOOKUP(AD247,'ESO zone constants'!$D$3:$H$4953,5,FALSE),""),""),"")</f>
        <v/>
      </c>
      <c r="AD247" t="str">
        <f>IF(AND(O247&lt;&gt;"",NOT(ISERROR(O247))),"",IF(AND(M247&lt;&gt;"",M247&gt;0,NOT(ISERROR(M247))),VLOOKUP(M247,'ESO dumped WayshrineInfo'!$K$3:$N$9999,4,FALSE),""))</f>
        <v/>
      </c>
      <c r="AE247" s="44" t="s">
        <v>1686</v>
      </c>
      <c r="AF247" s="43" t="str">
        <f>IF(AE247&lt;&gt;"",IF(AE247&lt;&gt;"LIBSETS_DROP_MECHANIC_MONSTER_NAME",VLOOKUP(AE247,'LibSets constants'!$I$4:$L$1002,3,FALSE),""),"")</f>
        <v>Public dungeon bosses have a chance to drop a shoulder, hand, or weapon.</v>
      </c>
      <c r="AG247" s="43" t="str">
        <f>IF(AE247&lt;&gt;"",IF(AE247&lt;&gt;"LIBSETS_DROP_MECHANIC_MONSTER_NAME",VLOOKUP(AE247,'LibSets constants'!$I$4:$L$1002,4,FALSE),""),"")</f>
        <v>Öffentliche Dungeon-Bosse haben die Möglichkeit, eine Schulter, Handschuhe oder eine Waffe fallen zu lassen.</v>
      </c>
      <c r="AH247" s="3" t="str">
        <f>IF(G247&lt;&gt;"LIBSETS_SETTYPE_BATTLEGROUND",IF(G247&lt;&gt;"LIBSETS_SETTYPE_SPECIAL",IF(AI247&lt;&gt;"",VLOOKUP(AI247,'ESO zone constants'!$D$3:$H$4953,5,FALSE),""),""),"")</f>
        <v/>
      </c>
      <c r="AJ247" s="44" t="s">
        <v>1687</v>
      </c>
      <c r="AK247" s="43" t="str">
        <f>IF(AJ247&lt;&gt;"",IF(AJ247&lt;&gt;"LIBSETS_DROP_MECHANIC_MONSTER_NAME",VLOOKUP(AJ247,'LibSets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3" t="str">
        <f>IF(AJ247&lt;&gt;"",IF(AJ247&lt;&gt;"LIBSETS_DROP_MECHANIC_MONSTER_NAME",VLOOKUP(AJ247,'LibSets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constants'!$D$3:$H$4953,5,FALSE),""),""),"")</f>
        <v/>
      </c>
      <c r="AO247" s="44"/>
      <c r="AP247" s="43" t="str">
        <f>IF(AO247&lt;&gt;"",IF(AO247&lt;&gt;"LIBSETS_DROP_MECHANIC_MONSTER_NAME",VLOOKUP(AO247,'LibSets constants'!$I$4:$L$1002,3,FALSE),""),"")</f>
        <v/>
      </c>
      <c r="AQ247" s="43" t="str">
        <f>IF(AO247&lt;&gt;"",IF(AO247&lt;&gt;"LIBSETS_DROP_MECHANIC_MONSTER_NAME",VLOOKUP(AO247,'LibSets constants'!$I$4:$L$1002,4,FALSE),""),"")</f>
        <v/>
      </c>
      <c r="AR247" s="3" t="str">
        <f>IF(G247&lt;&gt;"LIBSETS_SETTYPE_BATTLEGROUND",IF(G247&lt;&gt;"LIBSETS_SETTYPE_SPECIAL",IF(AS247&lt;&gt;"",VLOOKUP(AS247,'ESO zone constants'!$D$3:$H$4953,5,FALSE),""),""),"")</f>
        <v/>
      </c>
      <c r="AT247" s="44"/>
      <c r="AU247" s="43" t="str">
        <f>IF(AT247&lt;&gt;"",IF(AT247&lt;&gt;"LIBSETS_DROP_MECHANIC_MONSTER_NAME",VLOOKUP(AT247,'LibSets constants'!$I$4:$L$1002,3,FALSE),""),"")</f>
        <v/>
      </c>
      <c r="AV247" s="43" t="str">
        <f>IF(AT247&lt;&gt;"",IF(AT247&lt;&gt;"LIBSETS_DROP_MECHANIC_MONSTER_NAME",VLOOKUP(AT247,'LibSets constants'!$I$4:$L$1002,4,FALSE),""),"")</f>
        <v/>
      </c>
      <c r="AW247" s="21" t="str">
        <f t="shared" si="19"/>
        <v>[291] = {wayshrines={-1,-1,-1,}, dlcId=DLC_BASE_GAME</v>
      </c>
      <c r="AX247" s="21" t="str">
        <f t="shared" si="20"/>
        <v>, zoneIds={41}, veteran=false</v>
      </c>
      <c r="AY247" s="21" t="str">
        <f t="shared" si="21"/>
        <v>, setType=LIBSETS_SETTYPE_OVERLAND</v>
      </c>
      <c r="AZ247" s="21" t="str">
        <f t="shared" si="22"/>
        <v>, dropMechanic={LIBSETS_DROP_MECHANIC_OVERLAND_BOSS_DELVE,LIBSETS_DROP_MECHANIC_OVERLAND_WORLDBOSS,LIBSETS_DROP_MECHANIC_OVERLAND_BOSS_PUBLIC_DUNGEON,LIBSETS_DROP_MECHANIC_OVERLAND_CHEST}},</v>
      </c>
      <c r="BA247" s="21" t="str">
        <f t="shared" si="23"/>
        <v xml:space="preserve"> --Shalk Exoskeleton / Schröterpanzer   [Stonefalls]</v>
      </c>
    </row>
    <row r="248" spans="1:53" x14ac:dyDescent="0.25">
      <c r="A248" s="12">
        <v>292</v>
      </c>
      <c r="B248" t="s">
        <v>1180</v>
      </c>
      <c r="C248" t="s">
        <v>1181</v>
      </c>
      <c r="D248" s="3">
        <f t="shared" si="18"/>
        <v>292</v>
      </c>
      <c r="G248" s="8" t="s">
        <v>1598</v>
      </c>
      <c r="I248" t="s">
        <v>97</v>
      </c>
      <c r="J248" t="s">
        <v>97</v>
      </c>
      <c r="K248">
        <v>-1</v>
      </c>
      <c r="L248">
        <v>-1</v>
      </c>
      <c r="M248">
        <v>-1</v>
      </c>
      <c r="N248">
        <v>0</v>
      </c>
      <c r="O248" s="66" t="s">
        <v>113</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constants'!$B$4:$C$1002,2,FALSE),"")</f>
        <v>Included in base game</v>
      </c>
      <c r="U248" s="33" t="s">
        <v>1684</v>
      </c>
      <c r="V248" s="43" t="str">
        <f>IF(U248&lt;&gt;"",IF(U248&lt;&gt;"LIBSETS_DROP_MECHANIC_MONSTER_NAME",VLOOKUP(U248,'LibSets constants'!$I$4:$L$1002,3,FALSE),""),"")</f>
        <v>Delve bosses have a chance to drop a waist or feet.</v>
      </c>
      <c r="W248" s="43" t="str">
        <f>IF(U248&lt;&gt;"",IF(U248&lt;&gt;"LIBSETS_DROP_MECHANIC_MONSTER_NAME",VLOOKUP(U248,'LibSets constants'!$I$4:$L$1002,4,FALSE),""),"")</f>
        <v>Bosse in Gewölben haben die Chance, eine Taille oder Füße fallen zu lassen.</v>
      </c>
      <c r="X248" s="3" t="str">
        <f>IF(G248&lt;&gt;"LIBSETS_SETTYPE_BATTLEGROUND",IF(G248&lt;&gt;"LIBSETS_SETTYPE_SPECIAL",IF(Y248&lt;&gt;"",VLOOKUP(Y248,'ESO zone constants'!$D$3:$H$4953,5,FALSE),""),""),"")</f>
        <v/>
      </c>
      <c r="Y248" t="str">
        <f>IF(AND(O248&lt;&gt;"",NOT(ISERROR(O248))),"",IF(AND(L248&lt;&gt;"",L248&gt;0,NOT(ISERROR(L248))),VLOOKUP(L248,'ESO dumped WayshrineInfo'!$K$3:$N$9999,4,FALSE),""))</f>
        <v/>
      </c>
      <c r="Z248" s="44" t="s">
        <v>1685</v>
      </c>
      <c r="AA248" s="43" t="str">
        <f>IF(Z248&lt;&gt;"",IF(Z248&lt;&gt;"LIBSETS_DROP_MECHANIC_MONSTER_NAME",VLOOKUP(Z248,'LibSets constants'!$I$4:$L$1002,3,FALSE),""),"")</f>
        <v>Overland group bosses have a 100% chance to drop head, chest, legs, or weapon.</v>
      </c>
      <c r="AB248" s="43" t="str">
        <f>IF(Z248&lt;&gt;"",IF(Z248&lt;&gt;"LIBSETS_DROP_MECHANIC_MONSTER_NAME",VLOOKUP(Z248,'LibSets constants'!$I$4:$L$1002,4,FALSE),""),"")</f>
        <v>Überland Gruppenbosse haben eine Chance von 100%, Kopf, Brust, Beine oder Waffen fallen zu lassen.</v>
      </c>
      <c r="AC248" s="3" t="str">
        <f>IF(G248&lt;&gt;"LIBSETS_SETTYPE_BATTLEGROUND",IF(G248&lt;&gt;"LIBSETS_SETTYPE_SPECIAL",IF(AD248&lt;&gt;"",VLOOKUP(AD248,'ESO zone constants'!$D$3:$H$4953,5,FALSE),""),""),"")</f>
        <v/>
      </c>
      <c r="AD248" t="str">
        <f>IF(AND(O248&lt;&gt;"",NOT(ISERROR(O248))),"",IF(AND(M248&lt;&gt;"",M248&gt;0,NOT(ISERROR(M248))),VLOOKUP(M248,'ESO dumped WayshrineInfo'!$K$3:$N$9999,4,FALSE),""))</f>
        <v/>
      </c>
      <c r="AE248" s="44" t="s">
        <v>1686</v>
      </c>
      <c r="AF248" s="43" t="str">
        <f>IF(AE248&lt;&gt;"",IF(AE248&lt;&gt;"LIBSETS_DROP_MECHANIC_MONSTER_NAME",VLOOKUP(AE248,'LibSets constants'!$I$4:$L$1002,3,FALSE),""),"")</f>
        <v>Public dungeon bosses have a chance to drop a shoulder, hand, or weapon.</v>
      </c>
      <c r="AG248" s="43" t="str">
        <f>IF(AE248&lt;&gt;"",IF(AE248&lt;&gt;"LIBSETS_DROP_MECHANIC_MONSTER_NAME",VLOOKUP(AE248,'LibSets constants'!$I$4:$L$1002,4,FALSE),""),"")</f>
        <v>Öffentliche Dungeon-Bosse haben die Möglichkeit, eine Schulter, Handschuhe oder eine Waffe fallen zu lassen.</v>
      </c>
      <c r="AH248" s="3" t="str">
        <f>IF(G248&lt;&gt;"LIBSETS_SETTYPE_BATTLEGROUND",IF(G248&lt;&gt;"LIBSETS_SETTYPE_SPECIAL",IF(AI248&lt;&gt;"",VLOOKUP(AI248,'ESO zone constants'!$D$3:$H$4953,5,FALSE),""),""),"")</f>
        <v/>
      </c>
      <c r="AJ248" s="44" t="s">
        <v>1687</v>
      </c>
      <c r="AK248" s="43" t="str">
        <f>IF(AJ248&lt;&gt;"",IF(AJ248&lt;&gt;"LIBSETS_DROP_MECHANIC_MONSTER_NAME",VLOOKUP(AJ248,'LibSets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3" t="str">
        <f>IF(AJ248&lt;&gt;"",IF(AJ248&lt;&gt;"LIBSETS_DROP_MECHANIC_MONSTER_NAME",VLOOKUP(AJ248,'LibSets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constants'!$D$3:$H$4953,5,FALSE),""),""),"")</f>
        <v/>
      </c>
      <c r="AO248" s="44"/>
      <c r="AP248" s="43" t="str">
        <f>IF(AO248&lt;&gt;"",IF(AO248&lt;&gt;"LIBSETS_DROP_MECHANIC_MONSTER_NAME",VLOOKUP(AO248,'LibSets constants'!$I$4:$L$1002,3,FALSE),""),"")</f>
        <v/>
      </c>
      <c r="AQ248" s="43" t="str">
        <f>IF(AO248&lt;&gt;"",IF(AO248&lt;&gt;"LIBSETS_DROP_MECHANIC_MONSTER_NAME",VLOOKUP(AO248,'LibSets constants'!$I$4:$L$1002,4,FALSE),""),"")</f>
        <v/>
      </c>
      <c r="AR248" s="3" t="str">
        <f>IF(G248&lt;&gt;"LIBSETS_SETTYPE_BATTLEGROUND",IF(G248&lt;&gt;"LIBSETS_SETTYPE_SPECIAL",IF(AS248&lt;&gt;"",VLOOKUP(AS248,'ESO zone constants'!$D$3:$H$4953,5,FALSE),""),""),"")</f>
        <v/>
      </c>
      <c r="AT248" s="44"/>
      <c r="AU248" s="43" t="str">
        <f>IF(AT248&lt;&gt;"",IF(AT248&lt;&gt;"LIBSETS_DROP_MECHANIC_MONSTER_NAME",VLOOKUP(AT248,'LibSets constants'!$I$4:$L$1002,3,FALSE),""),"")</f>
        <v/>
      </c>
      <c r="AV248" s="43" t="str">
        <f>IF(AT248&lt;&gt;"",IF(AT248&lt;&gt;"LIBSETS_DROP_MECHANIC_MONSTER_NAME",VLOOKUP(AT248,'LibSets constants'!$I$4:$L$1002,4,FALSE),""),"")</f>
        <v/>
      </c>
      <c r="AW248" s="21" t="str">
        <f t="shared" si="19"/>
        <v>[292] = {wayshrines={-1,-1,-1,}, dlcId=DLC_BASE_GAME</v>
      </c>
      <c r="AX248" s="21" t="str">
        <f t="shared" si="20"/>
        <v>, zoneIds={57}, veteran=false</v>
      </c>
      <c r="AY248" s="21" t="str">
        <f t="shared" si="21"/>
        <v>, setType=LIBSETS_SETTYPE_OVERLAND</v>
      </c>
      <c r="AZ248" s="21" t="str">
        <f t="shared" si="22"/>
        <v>, dropMechanic={LIBSETS_DROP_MECHANIC_OVERLAND_BOSS_DELVE,LIBSETS_DROP_MECHANIC_OVERLAND_WORLDBOSS,LIBSETS_DROP_MECHANIC_OVERLAND_BOSS_PUBLIC_DUNGEON,LIBSETS_DROP_MECHANIC_OVERLAND_CHEST}},</v>
      </c>
      <c r="BA248" s="21" t="str">
        <f t="shared" si="23"/>
        <v xml:space="preserve"> --Mother's Sorrow / Muttertränen   [Deshaan]</v>
      </c>
    </row>
    <row r="249" spans="1:53" x14ac:dyDescent="0.25">
      <c r="A249" s="12">
        <v>293</v>
      </c>
      <c r="B249" t="s">
        <v>1182</v>
      </c>
      <c r="C249" t="s">
        <v>1183</v>
      </c>
      <c r="D249" s="3">
        <f t="shared" si="18"/>
        <v>293</v>
      </c>
      <c r="G249" s="8" t="s">
        <v>1598</v>
      </c>
      <c r="I249" t="s">
        <v>97</v>
      </c>
      <c r="J249" t="s">
        <v>97</v>
      </c>
      <c r="K249">
        <v>-1</v>
      </c>
      <c r="L249">
        <v>-1</v>
      </c>
      <c r="M249">
        <v>-1</v>
      </c>
      <c r="N249">
        <v>0</v>
      </c>
      <c r="O249" s="66" t="s">
        <v>113</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constants'!$B$4:$C$1002,2,FALSE),"")</f>
        <v>Included in base game</v>
      </c>
      <c r="U249" s="33" t="s">
        <v>1684</v>
      </c>
      <c r="V249" s="43" t="str">
        <f>IF(U249&lt;&gt;"",IF(U249&lt;&gt;"LIBSETS_DROP_MECHANIC_MONSTER_NAME",VLOOKUP(U249,'LibSets constants'!$I$4:$L$1002,3,FALSE),""),"")</f>
        <v>Delve bosses have a chance to drop a waist or feet.</v>
      </c>
      <c r="W249" s="43" t="str">
        <f>IF(U249&lt;&gt;"",IF(U249&lt;&gt;"LIBSETS_DROP_MECHANIC_MONSTER_NAME",VLOOKUP(U249,'LibSets constants'!$I$4:$L$1002,4,FALSE),""),"")</f>
        <v>Bosse in Gewölben haben die Chance, eine Taille oder Füße fallen zu lassen.</v>
      </c>
      <c r="X249" s="3" t="str">
        <f>IF(G249&lt;&gt;"LIBSETS_SETTYPE_BATTLEGROUND",IF(G249&lt;&gt;"LIBSETS_SETTYPE_SPECIAL",IF(Y249&lt;&gt;"",VLOOKUP(Y249,'ESO zone constants'!$D$3:$H$4953,5,FALSE),""),""),"")</f>
        <v/>
      </c>
      <c r="Y249" t="str">
        <f>IF(AND(O249&lt;&gt;"",NOT(ISERROR(O249))),"",IF(AND(L249&lt;&gt;"",L249&gt;0,NOT(ISERROR(L249))),VLOOKUP(L249,'ESO dumped WayshrineInfo'!$K$3:$N$9999,4,FALSE),""))</f>
        <v/>
      </c>
      <c r="Z249" s="44" t="s">
        <v>1685</v>
      </c>
      <c r="AA249" s="43" t="str">
        <f>IF(Z249&lt;&gt;"",IF(Z249&lt;&gt;"LIBSETS_DROP_MECHANIC_MONSTER_NAME",VLOOKUP(Z249,'LibSets constants'!$I$4:$L$1002,3,FALSE),""),"")</f>
        <v>Overland group bosses have a 100% chance to drop head, chest, legs, or weapon.</v>
      </c>
      <c r="AB249" s="43" t="str">
        <f>IF(Z249&lt;&gt;"",IF(Z249&lt;&gt;"LIBSETS_DROP_MECHANIC_MONSTER_NAME",VLOOKUP(Z249,'LibSets constants'!$I$4:$L$1002,4,FALSE),""),"")</f>
        <v>Überland Gruppenbosse haben eine Chance von 100%, Kopf, Brust, Beine oder Waffen fallen zu lassen.</v>
      </c>
      <c r="AC249" s="3" t="str">
        <f>IF(G249&lt;&gt;"LIBSETS_SETTYPE_BATTLEGROUND",IF(G249&lt;&gt;"LIBSETS_SETTYPE_SPECIAL",IF(AD249&lt;&gt;"",VLOOKUP(AD249,'ESO zone constants'!$D$3:$H$4953,5,FALSE),""),""),"")</f>
        <v/>
      </c>
      <c r="AD249" t="str">
        <f>IF(AND(O249&lt;&gt;"",NOT(ISERROR(O249))),"",IF(AND(M249&lt;&gt;"",M249&gt;0,NOT(ISERROR(M249))),VLOOKUP(M249,'ESO dumped WayshrineInfo'!$K$3:$N$9999,4,FALSE),""))</f>
        <v/>
      </c>
      <c r="AE249" s="44" t="s">
        <v>1686</v>
      </c>
      <c r="AF249" s="43" t="str">
        <f>IF(AE249&lt;&gt;"",IF(AE249&lt;&gt;"LIBSETS_DROP_MECHANIC_MONSTER_NAME",VLOOKUP(AE249,'LibSets constants'!$I$4:$L$1002,3,FALSE),""),"")</f>
        <v>Public dungeon bosses have a chance to drop a shoulder, hand, or weapon.</v>
      </c>
      <c r="AG249" s="43" t="str">
        <f>IF(AE249&lt;&gt;"",IF(AE249&lt;&gt;"LIBSETS_DROP_MECHANIC_MONSTER_NAME",VLOOKUP(AE249,'LibSets constants'!$I$4:$L$1002,4,FALSE),""),"")</f>
        <v>Öffentliche Dungeon-Bosse haben die Möglichkeit, eine Schulter, Handschuhe oder eine Waffe fallen zu lassen.</v>
      </c>
      <c r="AH249" s="3" t="str">
        <f>IF(G249&lt;&gt;"LIBSETS_SETTYPE_BATTLEGROUND",IF(G249&lt;&gt;"LIBSETS_SETTYPE_SPECIAL",IF(AI249&lt;&gt;"",VLOOKUP(AI249,'ESO zone constants'!$D$3:$H$4953,5,FALSE),""),""),"")</f>
        <v/>
      </c>
      <c r="AJ249" s="44" t="s">
        <v>1687</v>
      </c>
      <c r="AK249" s="43" t="str">
        <f>IF(AJ249&lt;&gt;"",IF(AJ249&lt;&gt;"LIBSETS_DROP_MECHANIC_MONSTER_NAME",VLOOKUP(AJ249,'LibSets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3" t="str">
        <f>IF(AJ249&lt;&gt;"",IF(AJ249&lt;&gt;"LIBSETS_DROP_MECHANIC_MONSTER_NAME",VLOOKUP(AJ249,'LibSets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constants'!$D$3:$H$4953,5,FALSE),""),""),"")</f>
        <v/>
      </c>
      <c r="AO249" s="44"/>
      <c r="AP249" s="43" t="str">
        <f>IF(AO249&lt;&gt;"",IF(AO249&lt;&gt;"LIBSETS_DROP_MECHANIC_MONSTER_NAME",VLOOKUP(AO249,'LibSets constants'!$I$4:$L$1002,3,FALSE),""),"")</f>
        <v/>
      </c>
      <c r="AQ249" s="43" t="str">
        <f>IF(AO249&lt;&gt;"",IF(AO249&lt;&gt;"LIBSETS_DROP_MECHANIC_MONSTER_NAME",VLOOKUP(AO249,'LibSets constants'!$I$4:$L$1002,4,FALSE),""),"")</f>
        <v/>
      </c>
      <c r="AR249" s="3" t="str">
        <f>IF(G249&lt;&gt;"LIBSETS_SETTYPE_BATTLEGROUND",IF(G249&lt;&gt;"LIBSETS_SETTYPE_SPECIAL",IF(AS249&lt;&gt;"",VLOOKUP(AS249,'ESO zone constants'!$D$3:$H$4953,5,FALSE),""),""),"")</f>
        <v/>
      </c>
      <c r="AT249" s="44"/>
      <c r="AU249" s="43" t="str">
        <f>IF(AT249&lt;&gt;"",IF(AT249&lt;&gt;"LIBSETS_DROP_MECHANIC_MONSTER_NAME",VLOOKUP(AT249,'LibSets constants'!$I$4:$L$1002,3,FALSE),""),"")</f>
        <v/>
      </c>
      <c r="AV249" s="43" t="str">
        <f>IF(AT249&lt;&gt;"",IF(AT249&lt;&gt;"LIBSETS_DROP_MECHANIC_MONSTER_NAME",VLOOKUP(AT249,'LibSets constants'!$I$4:$L$1002,4,FALSE),""),"")</f>
        <v/>
      </c>
      <c r="AW249" s="21" t="str">
        <f t="shared" si="19"/>
        <v>[293] = {wayshrines={-1,-1,-1,}, dlcId=DLC_BASE_GAME</v>
      </c>
      <c r="AX249" s="21" t="str">
        <f t="shared" si="20"/>
        <v>, zoneIds={57}, veteran=false</v>
      </c>
      <c r="AY249" s="21" t="str">
        <f t="shared" si="21"/>
        <v>, setType=LIBSETS_SETTYPE_OVERLAND</v>
      </c>
      <c r="AZ249" s="21" t="str">
        <f t="shared" si="22"/>
        <v>, dropMechanic={LIBSETS_DROP_MECHANIC_OVERLAND_BOSS_DELVE,LIBSETS_DROP_MECHANIC_OVERLAND_WORLDBOSS,LIBSETS_DROP_MECHANIC_OVERLAND_BOSS_PUBLIC_DUNGEON,LIBSETS_DROP_MECHANIC_OVERLAND_CHEST}},</v>
      </c>
      <c r="BA249" s="21" t="str">
        <f t="shared" si="23"/>
        <v xml:space="preserve"> --Plague Doctor / Seuchendoktor   [Deshaan]</v>
      </c>
    </row>
    <row r="250" spans="1:53" x14ac:dyDescent="0.25">
      <c r="A250" s="12">
        <v>294</v>
      </c>
      <c r="B250" t="s">
        <v>1184</v>
      </c>
      <c r="C250" t="s">
        <v>1185</v>
      </c>
      <c r="D250" s="3">
        <f t="shared" si="18"/>
        <v>294</v>
      </c>
      <c r="G250" s="8" t="s">
        <v>1598</v>
      </c>
      <c r="I250" t="s">
        <v>97</v>
      </c>
      <c r="J250" t="s">
        <v>97</v>
      </c>
      <c r="K250">
        <v>-1</v>
      </c>
      <c r="L250">
        <v>-1</v>
      </c>
      <c r="M250">
        <v>-1</v>
      </c>
      <c r="N250">
        <v>0</v>
      </c>
      <c r="O250" s="66" t="s">
        <v>117</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constants'!$B$4:$C$1002,2,FALSE),"")</f>
        <v>Included in base game</v>
      </c>
      <c r="U250" s="33" t="s">
        <v>1684</v>
      </c>
      <c r="V250" s="43" t="str">
        <f>IF(U250&lt;&gt;"",IF(U250&lt;&gt;"LIBSETS_DROP_MECHANIC_MONSTER_NAME",VLOOKUP(U250,'LibSets constants'!$I$4:$L$1002,3,FALSE),""),"")</f>
        <v>Delve bosses have a chance to drop a waist or feet.</v>
      </c>
      <c r="W250" s="43" t="str">
        <f>IF(U250&lt;&gt;"",IF(U250&lt;&gt;"LIBSETS_DROP_MECHANIC_MONSTER_NAME",VLOOKUP(U250,'LibSets constants'!$I$4:$L$1002,4,FALSE),""),"")</f>
        <v>Bosse in Gewölben haben die Chance, eine Taille oder Füße fallen zu lassen.</v>
      </c>
      <c r="X250" s="3" t="str">
        <f>IF(G250&lt;&gt;"LIBSETS_SETTYPE_BATTLEGROUND",IF(G250&lt;&gt;"LIBSETS_SETTYPE_SPECIAL",IF(Y250&lt;&gt;"",VLOOKUP(Y250,'ESO zone constants'!$D$3:$H$4953,5,FALSE),""),""),"")</f>
        <v/>
      </c>
      <c r="Y250" t="str">
        <f>IF(AND(O250&lt;&gt;"",NOT(ISERROR(O250))),"",IF(AND(L250&lt;&gt;"",L250&gt;0,NOT(ISERROR(L250))),VLOOKUP(L250,'ESO dumped WayshrineInfo'!$K$3:$N$9999,4,FALSE),""))</f>
        <v/>
      </c>
      <c r="Z250" s="44" t="s">
        <v>1685</v>
      </c>
      <c r="AA250" s="43" t="str">
        <f>IF(Z250&lt;&gt;"",IF(Z250&lt;&gt;"LIBSETS_DROP_MECHANIC_MONSTER_NAME",VLOOKUP(Z250,'LibSets constants'!$I$4:$L$1002,3,FALSE),""),"")</f>
        <v>Overland group bosses have a 100% chance to drop head, chest, legs, or weapon.</v>
      </c>
      <c r="AB250" s="43" t="str">
        <f>IF(Z250&lt;&gt;"",IF(Z250&lt;&gt;"LIBSETS_DROP_MECHANIC_MONSTER_NAME",VLOOKUP(Z250,'LibSets constants'!$I$4:$L$1002,4,FALSE),""),"")</f>
        <v>Überland Gruppenbosse haben eine Chance von 100%, Kopf, Brust, Beine oder Waffen fallen zu lassen.</v>
      </c>
      <c r="AC250" s="3" t="str">
        <f>IF(G250&lt;&gt;"LIBSETS_SETTYPE_BATTLEGROUND",IF(G250&lt;&gt;"LIBSETS_SETTYPE_SPECIAL",IF(AD250&lt;&gt;"",VLOOKUP(AD250,'ESO zone constants'!$D$3:$H$4953,5,FALSE),""),""),"")</f>
        <v/>
      </c>
      <c r="AD250" t="str">
        <f>IF(AND(O250&lt;&gt;"",NOT(ISERROR(O250))),"",IF(AND(M250&lt;&gt;"",M250&gt;0,NOT(ISERROR(M250))),VLOOKUP(M250,'ESO dumped WayshrineInfo'!$K$3:$N$9999,4,FALSE),""))</f>
        <v/>
      </c>
      <c r="AE250" s="44" t="s">
        <v>1686</v>
      </c>
      <c r="AF250" s="43" t="str">
        <f>IF(AE250&lt;&gt;"",IF(AE250&lt;&gt;"LIBSETS_DROP_MECHANIC_MONSTER_NAME",VLOOKUP(AE250,'LibSets constants'!$I$4:$L$1002,3,FALSE),""),"")</f>
        <v>Public dungeon bosses have a chance to drop a shoulder, hand, or weapon.</v>
      </c>
      <c r="AG250" s="43" t="str">
        <f>IF(AE250&lt;&gt;"",IF(AE250&lt;&gt;"LIBSETS_DROP_MECHANIC_MONSTER_NAME",VLOOKUP(AE250,'LibSets constants'!$I$4:$L$1002,4,FALSE),""),"")</f>
        <v>Öffentliche Dungeon-Bosse haben die Möglichkeit, eine Schulter, Handschuhe oder eine Waffe fallen zu lassen.</v>
      </c>
      <c r="AH250" s="3" t="str">
        <f>IF(G250&lt;&gt;"LIBSETS_SETTYPE_BATTLEGROUND",IF(G250&lt;&gt;"LIBSETS_SETTYPE_SPECIAL",IF(AI250&lt;&gt;"",VLOOKUP(AI250,'ESO zone constants'!$D$3:$H$4953,5,FALSE),""),""),"")</f>
        <v/>
      </c>
      <c r="AJ250" s="44" t="s">
        <v>1687</v>
      </c>
      <c r="AK250" s="43" t="str">
        <f>IF(AJ250&lt;&gt;"",IF(AJ250&lt;&gt;"LIBSETS_DROP_MECHANIC_MONSTER_NAME",VLOOKUP(AJ250,'LibSets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3" t="str">
        <f>IF(AJ250&lt;&gt;"",IF(AJ250&lt;&gt;"LIBSETS_DROP_MECHANIC_MONSTER_NAME",VLOOKUP(AJ250,'LibSets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constants'!$D$3:$H$4953,5,FALSE),""),""),"")</f>
        <v/>
      </c>
      <c r="AO250" s="44"/>
      <c r="AP250" s="43" t="str">
        <f>IF(AO250&lt;&gt;"",IF(AO250&lt;&gt;"LIBSETS_DROP_MECHANIC_MONSTER_NAME",VLOOKUP(AO250,'LibSets constants'!$I$4:$L$1002,3,FALSE),""),"")</f>
        <v/>
      </c>
      <c r="AQ250" s="43" t="str">
        <f>IF(AO250&lt;&gt;"",IF(AO250&lt;&gt;"LIBSETS_DROP_MECHANIC_MONSTER_NAME",VLOOKUP(AO250,'LibSets constants'!$I$4:$L$1002,4,FALSE),""),"")</f>
        <v/>
      </c>
      <c r="AR250" s="3" t="str">
        <f>IF(G250&lt;&gt;"LIBSETS_SETTYPE_BATTLEGROUND",IF(G250&lt;&gt;"LIBSETS_SETTYPE_SPECIAL",IF(AS250&lt;&gt;"",VLOOKUP(AS250,'ESO zone constants'!$D$3:$H$4953,5,FALSE),""),""),"")</f>
        <v/>
      </c>
      <c r="AT250" s="44"/>
      <c r="AU250" s="43" t="str">
        <f>IF(AT250&lt;&gt;"",IF(AT250&lt;&gt;"LIBSETS_DROP_MECHANIC_MONSTER_NAME",VLOOKUP(AT250,'LibSets constants'!$I$4:$L$1002,3,FALSE),""),"")</f>
        <v/>
      </c>
      <c r="AV250" s="43" t="str">
        <f>IF(AT250&lt;&gt;"",IF(AT250&lt;&gt;"LIBSETS_DROP_MECHANIC_MONSTER_NAME",VLOOKUP(AT250,'LibSets constants'!$I$4:$L$1002,4,FALSE),""),"")</f>
        <v/>
      </c>
      <c r="AW250" s="21" t="str">
        <f t="shared" si="19"/>
        <v>[294] = {wayshrines={-1,-1,-1,}, dlcId=DLC_BASE_GAME</v>
      </c>
      <c r="AX250" s="21" t="str">
        <f t="shared" si="20"/>
        <v>, zoneIds={103}, veteran=false</v>
      </c>
      <c r="AY250" s="21" t="str">
        <f t="shared" si="21"/>
        <v>, setType=LIBSETS_SETTYPE_OVERLAND</v>
      </c>
      <c r="AZ250" s="21" t="str">
        <f t="shared" si="22"/>
        <v>, dropMechanic={LIBSETS_DROP_MECHANIC_OVERLAND_BOSS_DELVE,LIBSETS_DROP_MECHANIC_OVERLAND_WORLDBOSS,LIBSETS_DROP_MECHANIC_OVERLAND_BOSS_PUBLIC_DUNGEON,LIBSETS_DROP_MECHANIC_OVERLAND_CHEST}},</v>
      </c>
      <c r="BA250" s="21" t="str">
        <f t="shared" si="23"/>
        <v xml:space="preserve"> --Ysgramor's Birthright / Ysgramors Geburtsrecht   [The Rift]</v>
      </c>
    </row>
    <row r="251" spans="1:53" x14ac:dyDescent="0.25">
      <c r="A251" s="12">
        <v>295</v>
      </c>
      <c r="B251" t="s">
        <v>1186</v>
      </c>
      <c r="C251" t="s">
        <v>1187</v>
      </c>
      <c r="D251" s="3">
        <f t="shared" si="18"/>
        <v>295</v>
      </c>
      <c r="G251" s="8" t="s">
        <v>1595</v>
      </c>
      <c r="I251" t="s">
        <v>97</v>
      </c>
      <c r="J251" t="s">
        <v>97</v>
      </c>
      <c r="K251">
        <v>194</v>
      </c>
      <c r="L251">
        <v>194</v>
      </c>
      <c r="M251">
        <v>194</v>
      </c>
      <c r="N251">
        <v>0</v>
      </c>
      <c r="O251" s="66" t="s">
        <v>102</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constants'!$B$4:$C$1002,2,FALSE),"")</f>
        <v>Included in base game</v>
      </c>
      <c r="V251" s="43" t="str">
        <f>IF(U251&lt;&gt;"",IF(U251&lt;&gt;"LIBSETS_DROP_MECHANIC_MONSTER_NAME",VLOOKUP(U251,'LibSets constants'!$I$4:$L$1002,3,FALSE),""),"")</f>
        <v/>
      </c>
      <c r="W251" s="43" t="str">
        <f>IF(U251&lt;&gt;"",IF(U251&lt;&gt;"LIBSETS_DROP_MECHANIC_MONSTER_NAME",VLOOKUP(U251,'LibSets constants'!$I$4:$L$1002,4,FALSE),""),"")</f>
        <v/>
      </c>
      <c r="X251" s="3" t="str">
        <f>IF(G251&lt;&gt;"LIBSETS_SETTYPE_BATTLEGROUND",IF(G251&lt;&gt;"LIBSETS_SETTYPE_SPECIAL",IF(Y251&lt;&gt;"",VLOOKUP(Y251,'ESO zone constants'!$D$3:$H$4953,5,FALSE),""),""),"")</f>
        <v/>
      </c>
      <c r="Y251" t="str">
        <f>IF(AND(O251&lt;&gt;"",NOT(ISERROR(O251))),"",IF(AND(L251&lt;&gt;"",L251&gt;0,NOT(ISERROR(L251))),VLOOKUP(L251,'ESO dumped WayshrineInfo'!$K$3:$N$9999,4,FALSE),""))</f>
        <v/>
      </c>
      <c r="Z251" s="44"/>
      <c r="AA251" s="43" t="str">
        <f>IF(Z251&lt;&gt;"",IF(Z251&lt;&gt;"LIBSETS_DROP_MECHANIC_MONSTER_NAME",VLOOKUP(Z251,'LibSets constants'!$I$4:$L$1002,3,FALSE),""),"")</f>
        <v/>
      </c>
      <c r="AB251" s="43" t="str">
        <f>IF(Z251&lt;&gt;"",IF(Z251&lt;&gt;"LIBSETS_DROP_MECHANIC_MONSTER_NAME",VLOOKUP(Z251,'LibSets constants'!$I$4:$L$1002,4,FALSE),""),"")</f>
        <v/>
      </c>
      <c r="AC251" s="3" t="str">
        <f>IF(G251&lt;&gt;"LIBSETS_SETTYPE_BATTLEGROUND",IF(G251&lt;&gt;"LIBSETS_SETTYPE_SPECIAL",IF(AD251&lt;&gt;"",VLOOKUP(AD251,'ESO zone constants'!$D$3:$H$4953,5,FALSE),""),""),"")</f>
        <v/>
      </c>
      <c r="AD251" t="str">
        <f>IF(AND(O251&lt;&gt;"",NOT(ISERROR(O251))),"",IF(AND(M251&lt;&gt;"",M251&gt;0,NOT(ISERROR(M251))),VLOOKUP(M251,'ESO dumped WayshrineInfo'!$K$3:$N$9999,4,FALSE),""))</f>
        <v/>
      </c>
      <c r="AE251" s="44"/>
      <c r="AF251" s="43" t="str">
        <f>IF(AE251&lt;&gt;"",IF(AE251&lt;&gt;"LIBSETS_DROP_MECHANIC_MONSTER_NAME",VLOOKUP(AE251,'LibSets constants'!$I$4:$L$1002,3,FALSE),""),"")</f>
        <v/>
      </c>
      <c r="AG251" s="43" t="str">
        <f>IF(AE251&lt;&gt;"",IF(AE251&lt;&gt;"LIBSETS_DROP_MECHANIC_MONSTER_NAME",VLOOKUP(AE251,'LibSets constants'!$I$4:$L$1002,4,FALSE),""),"")</f>
        <v/>
      </c>
      <c r="AH251" s="3" t="str">
        <f>IF(G251&lt;&gt;"LIBSETS_SETTYPE_BATTLEGROUND",IF(G251&lt;&gt;"LIBSETS_SETTYPE_SPECIAL",IF(AI251&lt;&gt;"",VLOOKUP(AI251,'ESO zone constants'!$D$3:$H$4953,5,FALSE),""),""),"")</f>
        <v/>
      </c>
      <c r="AJ251" s="44"/>
      <c r="AK251" s="43" t="str">
        <f>IF(AJ251&lt;&gt;"",IF(AJ251&lt;&gt;"LIBSETS_DROP_MECHANIC_MONSTER_NAME",VLOOKUP(AJ251,'LibSets constants'!$I$4:$L$1002,3,FALSE),""),"")</f>
        <v/>
      </c>
      <c r="AL251" s="43" t="str">
        <f>IF(AJ251&lt;&gt;"",IF(AJ251&lt;&gt;"LIBSETS_DROP_MECHANIC_MONSTER_NAME",VLOOKUP(AJ251,'LibSets constants'!$I$4:$L$1002,4,FALSE),""),"")</f>
        <v/>
      </c>
      <c r="AM251" s="3" t="str">
        <f>IF(G251&lt;&gt;"LIBSETS_SETTYPE_BATTLEGROUND",IF(G251&lt;&gt;"LIBSETS_SETTYPE_SPECIAL",IF(AN251&lt;&gt;"",VLOOKUP(AN251,'ESO zone constants'!$D$3:$H$4953,5,FALSE),""),""),"")</f>
        <v/>
      </c>
      <c r="AO251" s="44"/>
      <c r="AP251" s="43" t="str">
        <f>IF(AO251&lt;&gt;"",IF(AO251&lt;&gt;"LIBSETS_DROP_MECHANIC_MONSTER_NAME",VLOOKUP(AO251,'LibSets constants'!$I$4:$L$1002,3,FALSE),""),"")</f>
        <v/>
      </c>
      <c r="AQ251" s="43" t="str">
        <f>IF(AO251&lt;&gt;"",IF(AO251&lt;&gt;"LIBSETS_DROP_MECHANIC_MONSTER_NAME",VLOOKUP(AO251,'LibSets constants'!$I$4:$L$1002,4,FALSE),""),"")</f>
        <v/>
      </c>
      <c r="AR251" s="3" t="str">
        <f>IF(G251&lt;&gt;"LIBSETS_SETTYPE_BATTLEGROUND",IF(G251&lt;&gt;"LIBSETS_SETTYPE_SPECIAL",IF(AS251&lt;&gt;"",VLOOKUP(AS251,'ESO zone constants'!$D$3:$H$4953,5,FALSE),""),""),"")</f>
        <v/>
      </c>
      <c r="AT251" s="44"/>
      <c r="AU251" s="43" t="str">
        <f>IF(AT251&lt;&gt;"",IF(AT251&lt;&gt;"LIBSETS_DROP_MECHANIC_MONSTER_NAME",VLOOKUP(AT251,'LibSets constants'!$I$4:$L$1002,3,FALSE),""),"")</f>
        <v/>
      </c>
      <c r="AV251" s="43" t="str">
        <f>IF(AT251&lt;&gt;"",IF(AT251&lt;&gt;"LIBSETS_DROP_MECHANIC_MONSTER_NAME",VLOOKUP(AT251,'LibSets constants'!$I$4:$L$1002,4,FALSE),""),"")</f>
        <v/>
      </c>
      <c r="AW251" s="21" t="str">
        <f t="shared" si="19"/>
        <v>[295] = {wayshrines={194,194,194,}, dlcId=DLC_BASE_GAME</v>
      </c>
      <c r="AX251" s="21" t="str">
        <f t="shared" si="20"/>
        <v>, zoneIds={380}, veteran=false</v>
      </c>
      <c r="AY251" s="21" t="str">
        <f t="shared" si="21"/>
        <v>, setType=LIBSETS_SETTYPE_DUNGEON</v>
      </c>
      <c r="AZ251" s="21" t="str">
        <f t="shared" si="22"/>
        <v>},</v>
      </c>
      <c r="BA251" s="21" t="str">
        <f t="shared" si="23"/>
        <v xml:space="preserve"> --Jailbreaker / Ausbrecher   [The Banished Cells I]</v>
      </c>
    </row>
    <row r="252" spans="1:53" x14ac:dyDescent="0.25">
      <c r="A252" s="12">
        <v>296</v>
      </c>
      <c r="B252" t="s">
        <v>1188</v>
      </c>
      <c r="C252" t="s">
        <v>1189</v>
      </c>
      <c r="D252" s="3">
        <f t="shared" si="18"/>
        <v>296</v>
      </c>
      <c r="G252" s="8" t="s">
        <v>1595</v>
      </c>
      <c r="I252" t="s">
        <v>97</v>
      </c>
      <c r="J252" t="s">
        <v>97</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constants'!$B$4:$C$1002,2,FALSE),"")</f>
        <v>Included in base game</v>
      </c>
      <c r="V252" s="43" t="str">
        <f>IF(U252&lt;&gt;"",IF(U252&lt;&gt;"LIBSETS_DROP_MECHANIC_MONSTER_NAME",VLOOKUP(U252,'LibSets constants'!$I$4:$L$1002,3,FALSE),""),"")</f>
        <v/>
      </c>
      <c r="W252" s="3" t="str">
        <f>IF(U252&lt;&gt;"",IF(U252&lt;&gt;"LIBSETS_DROP_MECHANIC_MONSTER_NAME",VLOOKUP(U252,'LibSets constants'!$I$4:$L$1002,4,FALSE),""),"")</f>
        <v/>
      </c>
      <c r="X252" s="3" t="str">
        <f>IF(G252&lt;&gt;"LIBSETS_SETTYPE_BATTLEGROUND",IF(G252&lt;&gt;"LIBSETS_SETTYPE_SPECIAL",IF(Y252&lt;&gt;"",VLOOKUP(Y252,'ESO zone constants'!$D$3:$H$4953,5,FALSE),""),""),"")</f>
        <v/>
      </c>
      <c r="Y252" t="str">
        <f>IF(AND(O252&lt;&gt;"",NOT(ISERROR(O252))),"",IF(AND(L252&lt;&gt;"",L252&gt;0,NOT(ISERROR(L252))),VLOOKUP(L252,'ESO dumped WayshrineInfo'!$K$3:$N$9999,4,FALSE),""))</f>
        <v/>
      </c>
      <c r="Z252" s="44"/>
      <c r="AA252" s="43" t="str">
        <f>IF(Z252&lt;&gt;"",IF(Z252&lt;&gt;"LIBSETS_DROP_MECHANIC_MONSTER_NAME",VLOOKUP(Z252,'LibSets constants'!$I$4:$L$1002,3,FALSE),""),"")</f>
        <v/>
      </c>
      <c r="AB252" s="43" t="str">
        <f>IF(Z252&lt;&gt;"",IF(Z252&lt;&gt;"LIBSETS_DROP_MECHANIC_MONSTER_NAME",VLOOKUP(Z252,'LibSets constants'!$I$4:$L$1002,4,FALSE),""),"")</f>
        <v/>
      </c>
      <c r="AC252" s="3" t="str">
        <f>IF(G252&lt;&gt;"LIBSETS_SETTYPE_BATTLEGROUND",IF(G252&lt;&gt;"LIBSETS_SETTYPE_SPECIAL",IF(AD252&lt;&gt;"",VLOOKUP(AD252,'ESO zone constants'!$D$3:$H$4953,5,FALSE),""),""),"")</f>
        <v/>
      </c>
      <c r="AD252" t="str">
        <f>IF(AND(O252&lt;&gt;"",NOT(ISERROR(O252))),"",IF(AND(M252&lt;&gt;"",M252&gt;0,NOT(ISERROR(M252))),VLOOKUP(M252,'ESO dumped WayshrineInfo'!$K$3:$N$9999,4,FALSE),""))</f>
        <v/>
      </c>
      <c r="AE252" s="44"/>
      <c r="AF252" s="43" t="str">
        <f>IF(AE252&lt;&gt;"",IF(AE252&lt;&gt;"LIBSETS_DROP_MECHANIC_MONSTER_NAME",VLOOKUP(AE252,'LibSets constants'!$I$4:$L$1002,3,FALSE),""),"")</f>
        <v/>
      </c>
      <c r="AG252" s="43" t="str">
        <f>IF(AE252&lt;&gt;"",IF(AE252&lt;&gt;"LIBSETS_DROP_MECHANIC_MONSTER_NAME",VLOOKUP(AE252,'LibSets constants'!$I$4:$L$1002,4,FALSE),""),"")</f>
        <v/>
      </c>
      <c r="AH252" s="3" t="str">
        <f>IF(G252&lt;&gt;"LIBSETS_SETTYPE_BATTLEGROUND",IF(G252&lt;&gt;"LIBSETS_SETTYPE_SPECIAL",IF(AI252&lt;&gt;"",VLOOKUP(AI252,'ESO zone constants'!$D$3:$H$4953,5,FALSE),""),""),"")</f>
        <v/>
      </c>
      <c r="AJ252" s="44"/>
      <c r="AK252" s="43" t="str">
        <f>IF(AJ252&lt;&gt;"",IF(AJ252&lt;&gt;"LIBSETS_DROP_MECHANIC_MONSTER_NAME",VLOOKUP(AJ252,'LibSets constants'!$I$4:$L$1002,3,FALSE),""),"")</f>
        <v/>
      </c>
      <c r="AL252" s="43" t="str">
        <f>IF(AJ252&lt;&gt;"",IF(AJ252&lt;&gt;"LIBSETS_DROP_MECHANIC_MONSTER_NAME",VLOOKUP(AJ252,'LibSets constants'!$I$4:$L$1002,4,FALSE),""),"")</f>
        <v/>
      </c>
      <c r="AM252" s="3" t="str">
        <f>IF(G252&lt;&gt;"LIBSETS_SETTYPE_BATTLEGROUND",IF(G252&lt;&gt;"LIBSETS_SETTYPE_SPECIAL",IF(AN252&lt;&gt;"",VLOOKUP(AN252,'ESO zone constants'!$D$3:$H$4953,5,FALSE),""),""),"")</f>
        <v/>
      </c>
      <c r="AO252" s="44"/>
      <c r="AP252" s="43" t="str">
        <f>IF(AO252&lt;&gt;"",IF(AO252&lt;&gt;"LIBSETS_DROP_MECHANIC_MONSTER_NAME",VLOOKUP(AO252,'LibSets constants'!$I$4:$L$1002,3,FALSE),""),"")</f>
        <v/>
      </c>
      <c r="AQ252" s="43" t="str">
        <f>IF(AO252&lt;&gt;"",IF(AO252&lt;&gt;"LIBSETS_DROP_MECHANIC_MONSTER_NAME",VLOOKUP(AO252,'LibSets constants'!$I$4:$L$1002,4,FALSE),""),"")</f>
        <v/>
      </c>
      <c r="AR252" s="3" t="str">
        <f>IF(G252&lt;&gt;"LIBSETS_SETTYPE_BATTLEGROUND",IF(G252&lt;&gt;"LIBSETS_SETTYPE_SPECIAL",IF(AS252&lt;&gt;"",VLOOKUP(AS252,'ESO zone constants'!$D$3:$H$4953,5,FALSE),""),""),"")</f>
        <v/>
      </c>
      <c r="AT252" s="44"/>
      <c r="AU252" s="43" t="str">
        <f>IF(AT252&lt;&gt;"",IF(AT252&lt;&gt;"LIBSETS_DROP_MECHANIC_MONSTER_NAME",VLOOKUP(AT252,'LibSets constants'!$I$4:$L$1002,3,FALSE),""),"")</f>
        <v/>
      </c>
      <c r="AV252" s="43" t="str">
        <f>IF(AT252&lt;&gt;"",IF(AT252&lt;&gt;"LIBSETS_DROP_MECHANIC_MONSTER_NAME",VLOOKUP(AT252,'LibSets constants'!$I$4:$L$1002,4,FALSE),""),"")</f>
        <v/>
      </c>
      <c r="AW252" s="21" t="str">
        <f t="shared" si="19"/>
        <v>[296] = {wayshrines={193,193,193,}, dlcId=DLC_BASE_GAME</v>
      </c>
      <c r="AX252" s="21" t="str">
        <f t="shared" si="20"/>
        <v>, zoneIds={144}, veteran=false</v>
      </c>
      <c r="AY252" s="21" t="str">
        <f t="shared" si="21"/>
        <v>, setType=LIBSETS_SETTYPE_DUNGEON</v>
      </c>
      <c r="AZ252" s="21" t="str">
        <f t="shared" si="22"/>
        <v>},</v>
      </c>
      <c r="BA252" s="21" t="str">
        <f t="shared" si="23"/>
        <v xml:space="preserve"> --Spelunker / Höhlenforscher   [Spindleclutch I]</v>
      </c>
    </row>
    <row r="253" spans="1:53" x14ac:dyDescent="0.25">
      <c r="A253" s="12">
        <v>297</v>
      </c>
      <c r="B253" t="s">
        <v>1190</v>
      </c>
      <c r="C253" t="s">
        <v>1191</v>
      </c>
      <c r="D253" s="3">
        <f t="shared" si="18"/>
        <v>297</v>
      </c>
      <c r="G253" s="8" t="s">
        <v>1595</v>
      </c>
      <c r="I253" t="s">
        <v>97</v>
      </c>
      <c r="J253" t="s">
        <v>97</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constants'!$B$4:$C$1002,2,FALSE),"")</f>
        <v>Included in base game</v>
      </c>
      <c r="V253" s="43" t="str">
        <f>IF(U253&lt;&gt;"",IF(U253&lt;&gt;"LIBSETS_DROP_MECHANIC_MONSTER_NAME",VLOOKUP(U253,'LibSets constants'!$I$4:$L$1002,3,FALSE),""),"")</f>
        <v/>
      </c>
      <c r="W253" s="3" t="str">
        <f>IF(U253&lt;&gt;"",IF(U253&lt;&gt;"LIBSETS_DROP_MECHANIC_MONSTER_NAME",VLOOKUP(U253,'LibSets constants'!$I$4:$L$1002,4,FALSE),""),"")</f>
        <v/>
      </c>
      <c r="X253" s="3" t="str">
        <f>IF(G253&lt;&gt;"LIBSETS_SETTYPE_BATTLEGROUND",IF(G253&lt;&gt;"LIBSETS_SETTYPE_SPECIAL",IF(Y253&lt;&gt;"",VLOOKUP(Y253,'ESO zone constants'!$D$3:$H$4953,5,FALSE),""),""),"")</f>
        <v/>
      </c>
      <c r="Y253" t="str">
        <f>IF(AND(O253&lt;&gt;"",NOT(ISERROR(O253))),"",IF(AND(L253&lt;&gt;"",L253&gt;0,NOT(ISERROR(L253))),VLOOKUP(L253,'ESO dumped WayshrineInfo'!$K$3:$N$9999,4,FALSE),""))</f>
        <v/>
      </c>
      <c r="Z253" s="44"/>
      <c r="AA253" s="43" t="str">
        <f>IF(Z253&lt;&gt;"",IF(Z253&lt;&gt;"LIBSETS_DROP_MECHANIC_MONSTER_NAME",VLOOKUP(Z253,'LibSets constants'!$I$4:$L$1002,3,FALSE),""),"")</f>
        <v/>
      </c>
      <c r="AB253" s="43" t="str">
        <f>IF(Z253&lt;&gt;"",IF(Z253&lt;&gt;"LIBSETS_DROP_MECHANIC_MONSTER_NAME",VLOOKUP(Z253,'LibSets constants'!$I$4:$L$1002,4,FALSE),""),"")</f>
        <v/>
      </c>
      <c r="AC253" s="3" t="str">
        <f>IF(G253&lt;&gt;"LIBSETS_SETTYPE_BATTLEGROUND",IF(G253&lt;&gt;"LIBSETS_SETTYPE_SPECIAL",IF(AD253&lt;&gt;"",VLOOKUP(AD253,'ESO zone constants'!$D$3:$H$4953,5,FALSE),""),""),"")</f>
        <v/>
      </c>
      <c r="AD253" t="str">
        <f>IF(AND(O253&lt;&gt;"",NOT(ISERROR(O253))),"",IF(AND(M253&lt;&gt;"",M253&gt;0,NOT(ISERROR(M253))),VLOOKUP(M253,'ESO dumped WayshrineInfo'!$K$3:$N$9999,4,FALSE),""))</f>
        <v/>
      </c>
      <c r="AE253" s="44"/>
      <c r="AF253" s="43" t="str">
        <f>IF(AE253&lt;&gt;"",IF(AE253&lt;&gt;"LIBSETS_DROP_MECHANIC_MONSTER_NAME",VLOOKUP(AE253,'LibSets constants'!$I$4:$L$1002,3,FALSE),""),"")</f>
        <v/>
      </c>
      <c r="AG253" s="43" t="str">
        <f>IF(AE253&lt;&gt;"",IF(AE253&lt;&gt;"LIBSETS_DROP_MECHANIC_MONSTER_NAME",VLOOKUP(AE253,'LibSets constants'!$I$4:$L$1002,4,FALSE),""),"")</f>
        <v/>
      </c>
      <c r="AH253" s="3" t="str">
        <f>IF(G253&lt;&gt;"LIBSETS_SETTYPE_BATTLEGROUND",IF(G253&lt;&gt;"LIBSETS_SETTYPE_SPECIAL",IF(AI253&lt;&gt;"",VLOOKUP(AI253,'ESO zone constants'!$D$3:$H$4953,5,FALSE),""),""),"")</f>
        <v/>
      </c>
      <c r="AJ253" s="44"/>
      <c r="AK253" s="43" t="str">
        <f>IF(AJ253&lt;&gt;"",IF(AJ253&lt;&gt;"LIBSETS_DROP_MECHANIC_MONSTER_NAME",VLOOKUP(AJ253,'LibSets constants'!$I$4:$L$1002,3,FALSE),""),"")</f>
        <v/>
      </c>
      <c r="AL253" s="43" t="str">
        <f>IF(AJ253&lt;&gt;"",IF(AJ253&lt;&gt;"LIBSETS_DROP_MECHANIC_MONSTER_NAME",VLOOKUP(AJ253,'LibSets constants'!$I$4:$L$1002,4,FALSE),""),"")</f>
        <v/>
      </c>
      <c r="AM253" s="3" t="str">
        <f>IF(G253&lt;&gt;"LIBSETS_SETTYPE_BATTLEGROUND",IF(G253&lt;&gt;"LIBSETS_SETTYPE_SPECIAL",IF(AN253&lt;&gt;"",VLOOKUP(AN253,'ESO zone constants'!$D$3:$H$4953,5,FALSE),""),""),"")</f>
        <v/>
      </c>
      <c r="AO253" s="44"/>
      <c r="AP253" s="43" t="str">
        <f>IF(AO253&lt;&gt;"",IF(AO253&lt;&gt;"LIBSETS_DROP_MECHANIC_MONSTER_NAME",VLOOKUP(AO253,'LibSets constants'!$I$4:$L$1002,3,FALSE),""),"")</f>
        <v/>
      </c>
      <c r="AQ253" s="43" t="str">
        <f>IF(AO253&lt;&gt;"",IF(AO253&lt;&gt;"LIBSETS_DROP_MECHANIC_MONSTER_NAME",VLOOKUP(AO253,'LibSets constants'!$I$4:$L$1002,4,FALSE),""),"")</f>
        <v/>
      </c>
      <c r="AR253" s="3" t="str">
        <f>IF(G253&lt;&gt;"LIBSETS_SETTYPE_BATTLEGROUND",IF(G253&lt;&gt;"LIBSETS_SETTYPE_SPECIAL",IF(AS253&lt;&gt;"",VLOOKUP(AS253,'ESO zone constants'!$D$3:$H$4953,5,FALSE),""),""),"")</f>
        <v/>
      </c>
      <c r="AT253" s="44"/>
      <c r="AU253" s="43" t="str">
        <f>IF(AT253&lt;&gt;"",IF(AT253&lt;&gt;"LIBSETS_DROP_MECHANIC_MONSTER_NAME",VLOOKUP(AT253,'LibSets constants'!$I$4:$L$1002,3,FALSE),""),"")</f>
        <v/>
      </c>
      <c r="AV253" s="43" t="str">
        <f>IF(AT253&lt;&gt;"",IF(AT253&lt;&gt;"LIBSETS_DROP_MECHANIC_MONSTER_NAME",VLOOKUP(AT253,'LibSets constants'!$I$4:$L$1002,4,FALSE),""),"")</f>
        <v/>
      </c>
      <c r="AW253" s="21" t="str">
        <f t="shared" si="19"/>
        <v>[297] = {wayshrines={98,98,98,}, dlcId=DLC_BASE_GAME</v>
      </c>
      <c r="AX253" s="21" t="str">
        <f t="shared" si="20"/>
        <v>, zoneIds={283}, veteran=false</v>
      </c>
      <c r="AY253" s="21" t="str">
        <f t="shared" si="21"/>
        <v>, setType=LIBSETS_SETTYPE_DUNGEON</v>
      </c>
      <c r="AZ253" s="21" t="str">
        <f t="shared" si="22"/>
        <v>},</v>
      </c>
      <c r="BA253" s="21" t="str">
        <f t="shared" si="23"/>
        <v xml:space="preserve"> --Spider Cultist Cowl / Spinnenkultistenkutte   [Fungal Grotto I]</v>
      </c>
    </row>
    <row r="254" spans="1:53" x14ac:dyDescent="0.25">
      <c r="A254" s="12">
        <v>298</v>
      </c>
      <c r="B254" t="s">
        <v>1192</v>
      </c>
      <c r="C254" t="s">
        <v>1193</v>
      </c>
      <c r="D254" s="3">
        <f t="shared" si="18"/>
        <v>298</v>
      </c>
      <c r="G254" s="8" t="s">
        <v>1595</v>
      </c>
      <c r="I254" t="s">
        <v>97</v>
      </c>
      <c r="J254" t="s">
        <v>97</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constants'!$B$4:$C$1002,2,FALSE),"")</f>
        <v>Included in base game</v>
      </c>
      <c r="V254" s="43" t="str">
        <f>IF(U254&lt;&gt;"",IF(U254&lt;&gt;"LIBSETS_DROP_MECHANIC_MONSTER_NAME",VLOOKUP(U254,'LibSets constants'!$I$4:$L$1002,3,FALSE),""),"")</f>
        <v/>
      </c>
      <c r="W254" s="43" t="str">
        <f>IF(U254&lt;&gt;"",IF(U254&lt;&gt;"LIBSETS_DROP_MECHANIC_MONSTER_NAME",VLOOKUP(U254,'LibSets constants'!$I$4:$L$1002,4,FALSE),""),"")</f>
        <v/>
      </c>
      <c r="X254" s="3" t="str">
        <f>IF(G254&lt;&gt;"LIBSETS_SETTYPE_BATTLEGROUND",IF(G254&lt;&gt;"LIBSETS_SETTYPE_SPECIAL",IF(Y254&lt;&gt;"",VLOOKUP(Y254,'ESO zone constants'!$D$3:$H$4953,5,FALSE),""),""),"")</f>
        <v/>
      </c>
      <c r="Y254" t="str">
        <f>IF(AND(O254&lt;&gt;"",NOT(ISERROR(O254))),"",IF(AND(L254&lt;&gt;"",L254&gt;0,NOT(ISERROR(L254))),VLOOKUP(L254,'ESO dumped WayshrineInfo'!$K$3:$N$9999,4,FALSE),""))</f>
        <v/>
      </c>
      <c r="Z254" s="44"/>
      <c r="AA254" s="43" t="str">
        <f>IF(Z254&lt;&gt;"",IF(Z254&lt;&gt;"LIBSETS_DROP_MECHANIC_MONSTER_NAME",VLOOKUP(Z254,'LibSets constants'!$I$4:$L$1002,3,FALSE),""),"")</f>
        <v/>
      </c>
      <c r="AB254" s="43" t="str">
        <f>IF(Z254&lt;&gt;"",IF(Z254&lt;&gt;"LIBSETS_DROP_MECHANIC_MONSTER_NAME",VLOOKUP(Z254,'LibSets constants'!$I$4:$L$1002,4,FALSE),""),"")</f>
        <v/>
      </c>
      <c r="AC254" s="3" t="str">
        <f>IF(G254&lt;&gt;"LIBSETS_SETTYPE_BATTLEGROUND",IF(G254&lt;&gt;"LIBSETS_SETTYPE_SPECIAL",IF(AD254&lt;&gt;"",VLOOKUP(AD254,'ESO zone constants'!$D$3:$H$4953,5,FALSE),""),""),"")</f>
        <v/>
      </c>
      <c r="AD254" t="str">
        <f>IF(AND(O254&lt;&gt;"",NOT(ISERROR(O254))),"",IF(AND(M254&lt;&gt;"",M254&gt;0,NOT(ISERROR(M254))),VLOOKUP(M254,'ESO dumped WayshrineInfo'!$K$3:$N$9999,4,FALSE),""))</f>
        <v/>
      </c>
      <c r="AE254" s="44"/>
      <c r="AF254" s="43" t="str">
        <f>IF(AE254&lt;&gt;"",IF(AE254&lt;&gt;"LIBSETS_DROP_MECHANIC_MONSTER_NAME",VLOOKUP(AE254,'LibSets constants'!$I$4:$L$1002,3,FALSE),""),"")</f>
        <v/>
      </c>
      <c r="AG254" s="43" t="str">
        <f>IF(AE254&lt;&gt;"",IF(AE254&lt;&gt;"LIBSETS_DROP_MECHANIC_MONSTER_NAME",VLOOKUP(AE254,'LibSets constants'!$I$4:$L$1002,4,FALSE),""),"")</f>
        <v/>
      </c>
      <c r="AH254" s="3" t="str">
        <f>IF(G254&lt;&gt;"LIBSETS_SETTYPE_BATTLEGROUND",IF(G254&lt;&gt;"LIBSETS_SETTYPE_SPECIAL",IF(AI254&lt;&gt;"",VLOOKUP(AI254,'ESO zone constants'!$D$3:$H$4953,5,FALSE),""),""),"")</f>
        <v/>
      </c>
      <c r="AJ254" s="44"/>
      <c r="AK254" s="43" t="str">
        <f>IF(AJ254&lt;&gt;"",IF(AJ254&lt;&gt;"LIBSETS_DROP_MECHANIC_MONSTER_NAME",VLOOKUP(AJ254,'LibSets constants'!$I$4:$L$1002,3,FALSE),""),"")</f>
        <v/>
      </c>
      <c r="AL254" s="43" t="str">
        <f>IF(AJ254&lt;&gt;"",IF(AJ254&lt;&gt;"LIBSETS_DROP_MECHANIC_MONSTER_NAME",VLOOKUP(AJ254,'LibSets constants'!$I$4:$L$1002,4,FALSE),""),"")</f>
        <v/>
      </c>
      <c r="AM254" s="3" t="str">
        <f>IF(G254&lt;&gt;"LIBSETS_SETTYPE_BATTLEGROUND",IF(G254&lt;&gt;"LIBSETS_SETTYPE_SPECIAL",IF(AN254&lt;&gt;"",VLOOKUP(AN254,'ESO zone constants'!$D$3:$H$4953,5,FALSE),""),""),"")</f>
        <v/>
      </c>
      <c r="AO254" s="44"/>
      <c r="AP254" s="43" t="str">
        <f>IF(AO254&lt;&gt;"",IF(AO254&lt;&gt;"LIBSETS_DROP_MECHANIC_MONSTER_NAME",VLOOKUP(AO254,'LibSets constants'!$I$4:$L$1002,3,FALSE),""),"")</f>
        <v/>
      </c>
      <c r="AQ254" s="43" t="str">
        <f>IF(AO254&lt;&gt;"",IF(AO254&lt;&gt;"LIBSETS_DROP_MECHANIC_MONSTER_NAME",VLOOKUP(AO254,'LibSets constants'!$I$4:$L$1002,4,FALSE),""),"")</f>
        <v/>
      </c>
      <c r="AR254" s="3" t="str">
        <f>IF(G254&lt;&gt;"LIBSETS_SETTYPE_BATTLEGROUND",IF(G254&lt;&gt;"LIBSETS_SETTYPE_SPECIAL",IF(AS254&lt;&gt;"",VLOOKUP(AS254,'ESO zone constants'!$D$3:$H$4953,5,FALSE),""),""),"")</f>
        <v/>
      </c>
      <c r="AT254" s="44"/>
      <c r="AU254" s="43" t="str">
        <f>IF(AT254&lt;&gt;"",IF(AT254&lt;&gt;"LIBSETS_DROP_MECHANIC_MONSTER_NAME",VLOOKUP(AT254,'LibSets constants'!$I$4:$L$1002,3,FALSE),""),"")</f>
        <v/>
      </c>
      <c r="AV254" s="43" t="str">
        <f>IF(AT254&lt;&gt;"",IF(AT254&lt;&gt;"LIBSETS_DROP_MECHANIC_MONSTER_NAME",VLOOKUP(AT254,'LibSets constants'!$I$4:$L$1002,4,FALSE),""),"")</f>
        <v/>
      </c>
      <c r="AW254" s="21" t="str">
        <f t="shared" si="19"/>
        <v>[298] = {wayshrines={191,191,191,}, dlcId=DLC_BASE_GAME</v>
      </c>
      <c r="AX254" s="21" t="str">
        <f t="shared" si="20"/>
        <v>, zoneIds={126}, veteran=false</v>
      </c>
      <c r="AY254" s="21" t="str">
        <f t="shared" si="21"/>
        <v>, setType=LIBSETS_SETTYPE_DUNGEON</v>
      </c>
      <c r="AZ254" s="21" t="str">
        <f t="shared" si="22"/>
        <v>},</v>
      </c>
      <c r="BA254" s="21" t="str">
        <f t="shared" si="23"/>
        <v xml:space="preserve"> --Light Speaker / Lichtsprecher   [Elden Hollow I]</v>
      </c>
    </row>
    <row r="255" spans="1:53" x14ac:dyDescent="0.25">
      <c r="A255" s="12">
        <v>299</v>
      </c>
      <c r="B255" t="s">
        <v>1194</v>
      </c>
      <c r="C255" t="s">
        <v>1195</v>
      </c>
      <c r="D255" s="3">
        <f t="shared" si="18"/>
        <v>299</v>
      </c>
      <c r="G255" s="8" t="s">
        <v>1595</v>
      </c>
      <c r="I255" t="s">
        <v>97</v>
      </c>
      <c r="J255" t="s">
        <v>97</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constants'!$B$4:$C$1002,2,FALSE),"")</f>
        <v>Included in base game</v>
      </c>
      <c r="V255" s="43" t="str">
        <f>IF(U255&lt;&gt;"",IF(U255&lt;&gt;"LIBSETS_DROP_MECHANIC_MONSTER_NAME",VLOOKUP(U255,'LibSets constants'!$I$4:$L$1002,3,FALSE),""),"")</f>
        <v/>
      </c>
      <c r="W255" s="43" t="str">
        <f>IF(U255&lt;&gt;"",IF(U255&lt;&gt;"LIBSETS_DROP_MECHANIC_MONSTER_NAME",VLOOKUP(U255,'LibSets constants'!$I$4:$L$1002,4,FALSE),""),"")</f>
        <v/>
      </c>
      <c r="X255" s="3" t="str">
        <f>IF(G255&lt;&gt;"LIBSETS_SETTYPE_BATTLEGROUND",IF(G255&lt;&gt;"LIBSETS_SETTYPE_SPECIAL",IF(Y255&lt;&gt;"",VLOOKUP(Y255,'ESO zone constants'!$D$3:$H$4953,5,FALSE),""),""),"")</f>
        <v/>
      </c>
      <c r="Y255" t="str">
        <f>IF(AND(O255&lt;&gt;"",NOT(ISERROR(O255))),"",IF(AND(L255&lt;&gt;"",L255&gt;0,NOT(ISERROR(L255))),VLOOKUP(L255,'ESO dumped WayshrineInfo'!$K$3:$N$9999,4,FALSE),""))</f>
        <v/>
      </c>
      <c r="Z255" s="44"/>
      <c r="AA255" s="43" t="str">
        <f>IF(Z255&lt;&gt;"",IF(Z255&lt;&gt;"LIBSETS_DROP_MECHANIC_MONSTER_NAME",VLOOKUP(Z255,'LibSets constants'!$I$4:$L$1002,3,FALSE),""),"")</f>
        <v/>
      </c>
      <c r="AB255" s="43" t="str">
        <f>IF(Z255&lt;&gt;"",IF(Z255&lt;&gt;"LIBSETS_DROP_MECHANIC_MONSTER_NAME",VLOOKUP(Z255,'LibSets constants'!$I$4:$L$1002,4,FALSE),""),"")</f>
        <v/>
      </c>
      <c r="AC255" s="3" t="str">
        <f>IF(G255&lt;&gt;"LIBSETS_SETTYPE_BATTLEGROUND",IF(G255&lt;&gt;"LIBSETS_SETTYPE_SPECIAL",IF(AD255&lt;&gt;"",VLOOKUP(AD255,'ESO zone constants'!$D$3:$H$4953,5,FALSE),""),""),"")</f>
        <v/>
      </c>
      <c r="AD255" t="str">
        <f>IF(AND(O255&lt;&gt;"",NOT(ISERROR(O255))),"",IF(AND(M255&lt;&gt;"",M255&gt;0,NOT(ISERROR(M255))),VLOOKUP(M255,'ESO dumped WayshrineInfo'!$K$3:$N$9999,4,FALSE),""))</f>
        <v/>
      </c>
      <c r="AE255" s="44"/>
      <c r="AF255" s="43" t="str">
        <f>IF(AE255&lt;&gt;"",IF(AE255&lt;&gt;"LIBSETS_DROP_MECHANIC_MONSTER_NAME",VLOOKUP(AE255,'LibSets constants'!$I$4:$L$1002,3,FALSE),""),"")</f>
        <v/>
      </c>
      <c r="AG255" s="43" t="str">
        <f>IF(AE255&lt;&gt;"",IF(AE255&lt;&gt;"LIBSETS_DROP_MECHANIC_MONSTER_NAME",VLOOKUP(AE255,'LibSets constants'!$I$4:$L$1002,4,FALSE),""),"")</f>
        <v/>
      </c>
      <c r="AH255" s="3" t="str">
        <f>IF(G255&lt;&gt;"LIBSETS_SETTYPE_BATTLEGROUND",IF(G255&lt;&gt;"LIBSETS_SETTYPE_SPECIAL",IF(AI255&lt;&gt;"",VLOOKUP(AI255,'ESO zone constants'!$D$3:$H$4953,5,FALSE),""),""),"")</f>
        <v/>
      </c>
      <c r="AJ255" s="44"/>
      <c r="AK255" s="43" t="str">
        <f>IF(AJ255&lt;&gt;"",IF(AJ255&lt;&gt;"LIBSETS_DROP_MECHANIC_MONSTER_NAME",VLOOKUP(AJ255,'LibSets constants'!$I$4:$L$1002,3,FALSE),""),"")</f>
        <v/>
      </c>
      <c r="AL255" s="43" t="str">
        <f>IF(AJ255&lt;&gt;"",IF(AJ255&lt;&gt;"LIBSETS_DROP_MECHANIC_MONSTER_NAME",VLOOKUP(AJ255,'LibSets constants'!$I$4:$L$1002,4,FALSE),""),"")</f>
        <v/>
      </c>
      <c r="AM255" s="3" t="str">
        <f>IF(G255&lt;&gt;"LIBSETS_SETTYPE_BATTLEGROUND",IF(G255&lt;&gt;"LIBSETS_SETTYPE_SPECIAL",IF(AN255&lt;&gt;"",VLOOKUP(AN255,'ESO zone constants'!$D$3:$H$4953,5,FALSE),""),""),"")</f>
        <v/>
      </c>
      <c r="AO255" s="44"/>
      <c r="AP255" s="43" t="str">
        <f>IF(AO255&lt;&gt;"",IF(AO255&lt;&gt;"LIBSETS_DROP_MECHANIC_MONSTER_NAME",VLOOKUP(AO255,'LibSets constants'!$I$4:$L$1002,3,FALSE),""),"")</f>
        <v/>
      </c>
      <c r="AQ255" s="43" t="str">
        <f>IF(AO255&lt;&gt;"",IF(AO255&lt;&gt;"LIBSETS_DROP_MECHANIC_MONSTER_NAME",VLOOKUP(AO255,'LibSets constants'!$I$4:$L$1002,4,FALSE),""),"")</f>
        <v/>
      </c>
      <c r="AR255" s="3" t="str">
        <f>IF(G255&lt;&gt;"LIBSETS_SETTYPE_BATTLEGROUND",IF(G255&lt;&gt;"LIBSETS_SETTYPE_SPECIAL",IF(AS255&lt;&gt;"",VLOOKUP(AS255,'ESO zone constants'!$D$3:$H$4953,5,FALSE),""),""),"")</f>
        <v/>
      </c>
      <c r="AT255" s="44"/>
      <c r="AU255" s="43" t="str">
        <f>IF(AT255&lt;&gt;"",IF(AT255&lt;&gt;"LIBSETS_DROP_MECHANIC_MONSTER_NAME",VLOOKUP(AT255,'LibSets constants'!$I$4:$L$1002,3,FALSE),""),"")</f>
        <v/>
      </c>
      <c r="AV255" s="43" t="str">
        <f>IF(AT255&lt;&gt;"",IF(AT255&lt;&gt;"LIBSETS_DROP_MECHANIC_MONSTER_NAME",VLOOKUP(AT255,'LibSets constants'!$I$4:$L$1002,4,FALSE),""),"")</f>
        <v/>
      </c>
      <c r="AW255" s="21" t="str">
        <f t="shared" si="19"/>
        <v>[299] = {wayshrines={189,189,189,}, dlcId=DLC_BASE_GAME</v>
      </c>
      <c r="AX255" s="21" t="str">
        <f t="shared" si="20"/>
        <v>, zoneIds={146}, veteran=false</v>
      </c>
      <c r="AY255" s="21" t="str">
        <f t="shared" si="21"/>
        <v>, setType=LIBSETS_SETTYPE_DUNGEON</v>
      </c>
      <c r="AZ255" s="21" t="str">
        <f t="shared" si="22"/>
        <v>},</v>
      </c>
      <c r="BA255" s="21" t="str">
        <f t="shared" si="23"/>
        <v xml:space="preserve"> --Toothrow / Zahnreihe   [Wayrest Sewers I]</v>
      </c>
    </row>
    <row r="256" spans="1:53" x14ac:dyDescent="0.25">
      <c r="A256" s="12">
        <v>300</v>
      </c>
      <c r="B256" t="s">
        <v>1196</v>
      </c>
      <c r="C256" t="s">
        <v>1197</v>
      </c>
      <c r="D256" s="3">
        <f t="shared" si="18"/>
        <v>300</v>
      </c>
      <c r="G256" s="8" t="s">
        <v>1595</v>
      </c>
      <c r="I256" t="s">
        <v>97</v>
      </c>
      <c r="J256" t="s">
        <v>97</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constants'!$B$4:$C$1002,2,FALSE),"")</f>
        <v>Included in base game</v>
      </c>
      <c r="V256" s="43" t="str">
        <f>IF(U256&lt;&gt;"",IF(U256&lt;&gt;"LIBSETS_DROP_MECHANIC_MONSTER_NAME",VLOOKUP(U256,'LibSets constants'!$I$4:$L$1002,3,FALSE),""),"")</f>
        <v/>
      </c>
      <c r="W256" s="43" t="str">
        <f>IF(U256&lt;&gt;"",IF(U256&lt;&gt;"LIBSETS_DROP_MECHANIC_MONSTER_NAME",VLOOKUP(U256,'LibSets constants'!$I$4:$L$1002,4,FALSE),""),"")</f>
        <v/>
      </c>
      <c r="X256" s="3" t="str">
        <f>IF(G256&lt;&gt;"LIBSETS_SETTYPE_BATTLEGROUND",IF(G256&lt;&gt;"LIBSETS_SETTYPE_SPECIAL",IF(Y256&lt;&gt;"",VLOOKUP(Y256,'ESO zone constants'!$D$3:$H$4953,5,FALSE),""),""),"")</f>
        <v/>
      </c>
      <c r="Y256" t="str">
        <f>IF(AND(O256&lt;&gt;"",NOT(ISERROR(O256))),"",IF(AND(L256&lt;&gt;"",L256&gt;0,NOT(ISERROR(L256))),VLOOKUP(L256,'ESO dumped WayshrineInfo'!$K$3:$N$9999,4,FALSE),""))</f>
        <v/>
      </c>
      <c r="Z256" s="44"/>
      <c r="AA256" s="43" t="str">
        <f>IF(Z256&lt;&gt;"",IF(Z256&lt;&gt;"LIBSETS_DROP_MECHANIC_MONSTER_NAME",VLOOKUP(Z256,'LibSets constants'!$I$4:$L$1002,3,FALSE),""),"")</f>
        <v/>
      </c>
      <c r="AB256" s="43" t="str">
        <f>IF(Z256&lt;&gt;"",IF(Z256&lt;&gt;"LIBSETS_DROP_MECHANIC_MONSTER_NAME",VLOOKUP(Z256,'LibSets constants'!$I$4:$L$1002,4,FALSE),""),"")</f>
        <v/>
      </c>
      <c r="AC256" s="3" t="str">
        <f>IF(G256&lt;&gt;"LIBSETS_SETTYPE_BATTLEGROUND",IF(G256&lt;&gt;"LIBSETS_SETTYPE_SPECIAL",IF(AD256&lt;&gt;"",VLOOKUP(AD256,'ESO zone constants'!$D$3:$H$4953,5,FALSE),""),""),"")</f>
        <v/>
      </c>
      <c r="AD256" t="str">
        <f>IF(AND(O256&lt;&gt;"",NOT(ISERROR(O256))),"",IF(AND(M256&lt;&gt;"",M256&gt;0,NOT(ISERROR(M256))),VLOOKUP(M256,'ESO dumped WayshrineInfo'!$K$3:$N$9999,4,FALSE),""))</f>
        <v/>
      </c>
      <c r="AE256" s="44"/>
      <c r="AF256" s="43" t="str">
        <f>IF(AE256&lt;&gt;"",IF(AE256&lt;&gt;"LIBSETS_DROP_MECHANIC_MONSTER_NAME",VLOOKUP(AE256,'LibSets constants'!$I$4:$L$1002,3,FALSE),""),"")</f>
        <v/>
      </c>
      <c r="AG256" s="43" t="str">
        <f>IF(AE256&lt;&gt;"",IF(AE256&lt;&gt;"LIBSETS_DROP_MECHANIC_MONSTER_NAME",VLOOKUP(AE256,'LibSets constants'!$I$4:$L$1002,4,FALSE),""),"")</f>
        <v/>
      </c>
      <c r="AH256" s="3" t="str">
        <f>IF(G256&lt;&gt;"LIBSETS_SETTYPE_BATTLEGROUND",IF(G256&lt;&gt;"LIBSETS_SETTYPE_SPECIAL",IF(AI256&lt;&gt;"",VLOOKUP(AI256,'ESO zone constants'!$D$3:$H$4953,5,FALSE),""),""),"")</f>
        <v/>
      </c>
      <c r="AJ256" s="44"/>
      <c r="AK256" s="43" t="str">
        <f>IF(AJ256&lt;&gt;"",IF(AJ256&lt;&gt;"LIBSETS_DROP_MECHANIC_MONSTER_NAME",VLOOKUP(AJ256,'LibSets constants'!$I$4:$L$1002,3,FALSE),""),"")</f>
        <v/>
      </c>
      <c r="AL256" s="43" t="str">
        <f>IF(AJ256&lt;&gt;"",IF(AJ256&lt;&gt;"LIBSETS_DROP_MECHANIC_MONSTER_NAME",VLOOKUP(AJ256,'LibSets constants'!$I$4:$L$1002,4,FALSE),""),"")</f>
        <v/>
      </c>
      <c r="AM256" s="3" t="str">
        <f>IF(G256&lt;&gt;"LIBSETS_SETTYPE_BATTLEGROUND",IF(G256&lt;&gt;"LIBSETS_SETTYPE_SPECIAL",IF(AN256&lt;&gt;"",VLOOKUP(AN256,'ESO zone constants'!$D$3:$H$4953,5,FALSE),""),""),"")</f>
        <v/>
      </c>
      <c r="AO256" s="44"/>
      <c r="AP256" s="43" t="str">
        <f>IF(AO256&lt;&gt;"",IF(AO256&lt;&gt;"LIBSETS_DROP_MECHANIC_MONSTER_NAME",VLOOKUP(AO256,'LibSets constants'!$I$4:$L$1002,3,FALSE),""),"")</f>
        <v/>
      </c>
      <c r="AQ256" s="43" t="str">
        <f>IF(AO256&lt;&gt;"",IF(AO256&lt;&gt;"LIBSETS_DROP_MECHANIC_MONSTER_NAME",VLOOKUP(AO256,'LibSets constants'!$I$4:$L$1002,4,FALSE),""),"")</f>
        <v/>
      </c>
      <c r="AR256" s="3" t="str">
        <f>IF(G256&lt;&gt;"LIBSETS_SETTYPE_BATTLEGROUND",IF(G256&lt;&gt;"LIBSETS_SETTYPE_SPECIAL",IF(AS256&lt;&gt;"",VLOOKUP(AS256,'ESO zone constants'!$D$3:$H$4953,5,FALSE),""),""),"")</f>
        <v/>
      </c>
      <c r="AT256" s="44"/>
      <c r="AU256" s="43" t="str">
        <f>IF(AT256&lt;&gt;"",IF(AT256&lt;&gt;"LIBSETS_DROP_MECHANIC_MONSTER_NAME",VLOOKUP(AT256,'LibSets constants'!$I$4:$L$1002,3,FALSE),""),"")</f>
        <v/>
      </c>
      <c r="AV256" s="43" t="str">
        <f>IF(AT256&lt;&gt;"",IF(AT256&lt;&gt;"LIBSETS_DROP_MECHANIC_MONSTER_NAME",VLOOKUP(AT256,'LibSets constants'!$I$4:$L$1002,4,FALSE),""),"")</f>
        <v/>
      </c>
      <c r="AW256" s="21" t="str">
        <f t="shared" si="19"/>
        <v>[300] = {wayshrines={198,198,198,}, dlcId=DLC_BASE_GAME</v>
      </c>
      <c r="AX256" s="21" t="str">
        <f t="shared" si="20"/>
        <v>, zoneIds={63}, veteran=false</v>
      </c>
      <c r="AY256" s="21" t="str">
        <f t="shared" si="21"/>
        <v>, setType=LIBSETS_SETTYPE_DUNGEON</v>
      </c>
      <c r="AZ256" s="21" t="str">
        <f t="shared" si="22"/>
        <v>},</v>
      </c>
      <c r="BA256" s="21" t="str">
        <f t="shared" si="23"/>
        <v xml:space="preserve"> --Netch's Touch / Berührung des Netch   [Darkshade Caverns I]</v>
      </c>
    </row>
    <row r="257" spans="1:53" x14ac:dyDescent="0.25">
      <c r="A257" s="12">
        <v>301</v>
      </c>
      <c r="B257" t="s">
        <v>1198</v>
      </c>
      <c r="C257" t="s">
        <v>1199</v>
      </c>
      <c r="D257" s="3">
        <f t="shared" si="18"/>
        <v>301</v>
      </c>
      <c r="G257" s="8" t="s">
        <v>1595</v>
      </c>
      <c r="I257" t="s">
        <v>97</v>
      </c>
      <c r="J257" t="s">
        <v>97</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constants'!$B$4:$C$1002,2,FALSE),"")</f>
        <v>Included in base game</v>
      </c>
      <c r="V257" s="43" t="str">
        <f>IF(U257&lt;&gt;"",IF(U257&lt;&gt;"LIBSETS_DROP_MECHANIC_MONSTER_NAME",VLOOKUP(U257,'LibSets constants'!$I$4:$L$1002,3,FALSE),""),"")</f>
        <v/>
      </c>
      <c r="W257" s="43" t="str">
        <f>IF(U257&lt;&gt;"",IF(U257&lt;&gt;"LIBSETS_DROP_MECHANIC_MONSTER_NAME",VLOOKUP(U257,'LibSets constants'!$I$4:$L$1002,4,FALSE),""),"")</f>
        <v/>
      </c>
      <c r="X257" s="3" t="str">
        <f>IF(G257&lt;&gt;"LIBSETS_SETTYPE_BATTLEGROUND",IF(G257&lt;&gt;"LIBSETS_SETTYPE_SPECIAL",IF(Y257&lt;&gt;"",VLOOKUP(Y257,'ESO zone constants'!$D$3:$H$4953,5,FALSE),""),""),"")</f>
        <v/>
      </c>
      <c r="Y257" t="str">
        <f>IF(AND(O257&lt;&gt;"",NOT(ISERROR(O257))),"",IF(AND(L257&lt;&gt;"",L257&gt;0,NOT(ISERROR(L257))),VLOOKUP(L257,'ESO dumped WayshrineInfo'!$K$3:$N$9999,4,FALSE),""))</f>
        <v/>
      </c>
      <c r="Z257" s="44"/>
      <c r="AA257" s="43" t="str">
        <f>IF(Z257&lt;&gt;"",IF(Z257&lt;&gt;"LIBSETS_DROP_MECHANIC_MONSTER_NAME",VLOOKUP(Z257,'LibSets constants'!$I$4:$L$1002,3,FALSE),""),"")</f>
        <v/>
      </c>
      <c r="AB257" s="43" t="str">
        <f>IF(Z257&lt;&gt;"",IF(Z257&lt;&gt;"LIBSETS_DROP_MECHANIC_MONSTER_NAME",VLOOKUP(Z257,'LibSets constants'!$I$4:$L$1002,4,FALSE),""),"")</f>
        <v/>
      </c>
      <c r="AC257" s="3" t="str">
        <f>IF(G257&lt;&gt;"LIBSETS_SETTYPE_BATTLEGROUND",IF(G257&lt;&gt;"LIBSETS_SETTYPE_SPECIAL",IF(AD257&lt;&gt;"",VLOOKUP(AD257,'ESO zone constants'!$D$3:$H$4953,5,FALSE),""),""),"")</f>
        <v/>
      </c>
      <c r="AD257" t="str">
        <f>IF(AND(O257&lt;&gt;"",NOT(ISERROR(O257))),"",IF(AND(M257&lt;&gt;"",M257&gt;0,NOT(ISERROR(M257))),VLOOKUP(M257,'ESO dumped WayshrineInfo'!$K$3:$N$9999,4,FALSE),""))</f>
        <v/>
      </c>
      <c r="AE257" s="44"/>
      <c r="AF257" s="43" t="str">
        <f>IF(AE257&lt;&gt;"",IF(AE257&lt;&gt;"LIBSETS_DROP_MECHANIC_MONSTER_NAME",VLOOKUP(AE257,'LibSets constants'!$I$4:$L$1002,3,FALSE),""),"")</f>
        <v/>
      </c>
      <c r="AG257" s="43" t="str">
        <f>IF(AE257&lt;&gt;"",IF(AE257&lt;&gt;"LIBSETS_DROP_MECHANIC_MONSTER_NAME",VLOOKUP(AE257,'LibSets constants'!$I$4:$L$1002,4,FALSE),""),"")</f>
        <v/>
      </c>
      <c r="AH257" s="3" t="str">
        <f>IF(G257&lt;&gt;"LIBSETS_SETTYPE_BATTLEGROUND",IF(G257&lt;&gt;"LIBSETS_SETTYPE_SPECIAL",IF(AI257&lt;&gt;"",VLOOKUP(AI257,'ESO zone constants'!$D$3:$H$4953,5,FALSE),""),""),"")</f>
        <v/>
      </c>
      <c r="AJ257" s="44"/>
      <c r="AK257" s="43" t="str">
        <f>IF(AJ257&lt;&gt;"",IF(AJ257&lt;&gt;"LIBSETS_DROP_MECHANIC_MONSTER_NAME",VLOOKUP(AJ257,'LibSets constants'!$I$4:$L$1002,3,FALSE),""),"")</f>
        <v/>
      </c>
      <c r="AL257" s="43" t="str">
        <f>IF(AJ257&lt;&gt;"",IF(AJ257&lt;&gt;"LIBSETS_DROP_MECHANIC_MONSTER_NAME",VLOOKUP(AJ257,'LibSets constants'!$I$4:$L$1002,4,FALSE),""),"")</f>
        <v/>
      </c>
      <c r="AM257" s="3" t="str">
        <f>IF(G257&lt;&gt;"LIBSETS_SETTYPE_BATTLEGROUND",IF(G257&lt;&gt;"LIBSETS_SETTYPE_SPECIAL",IF(AN257&lt;&gt;"",VLOOKUP(AN257,'ESO zone constants'!$D$3:$H$4953,5,FALSE),""),""),"")</f>
        <v/>
      </c>
      <c r="AO257" s="44"/>
      <c r="AP257" s="43" t="str">
        <f>IF(AO257&lt;&gt;"",IF(AO257&lt;&gt;"LIBSETS_DROP_MECHANIC_MONSTER_NAME",VLOOKUP(AO257,'LibSets constants'!$I$4:$L$1002,3,FALSE),""),"")</f>
        <v/>
      </c>
      <c r="AQ257" s="43" t="str">
        <f>IF(AO257&lt;&gt;"",IF(AO257&lt;&gt;"LIBSETS_DROP_MECHANIC_MONSTER_NAME",VLOOKUP(AO257,'LibSets constants'!$I$4:$L$1002,4,FALSE),""),"")</f>
        <v/>
      </c>
      <c r="AR257" s="3" t="str">
        <f>IF(G257&lt;&gt;"LIBSETS_SETTYPE_BATTLEGROUND",IF(G257&lt;&gt;"LIBSETS_SETTYPE_SPECIAL",IF(AS257&lt;&gt;"",VLOOKUP(AS257,'ESO zone constants'!$D$3:$H$4953,5,FALSE),""),""),"")</f>
        <v/>
      </c>
      <c r="AT257" s="44"/>
      <c r="AU257" s="43" t="str">
        <f>IF(AT257&lt;&gt;"",IF(AT257&lt;&gt;"LIBSETS_DROP_MECHANIC_MONSTER_NAME",VLOOKUP(AT257,'LibSets constants'!$I$4:$L$1002,3,FALSE),""),"")</f>
        <v/>
      </c>
      <c r="AV257" s="43" t="str">
        <f>IF(AT257&lt;&gt;"",IF(AT257&lt;&gt;"LIBSETS_DROP_MECHANIC_MONSTER_NAME",VLOOKUP(AT257,'LibSets constants'!$I$4:$L$1002,4,FALSE),""),"")</f>
        <v/>
      </c>
      <c r="AW257" s="21" t="str">
        <f t="shared" si="19"/>
        <v>[301] = {wayshrines={198,198,198,}, dlcId=DLC_BASE_GAME</v>
      </c>
      <c r="AX257" s="21" t="str">
        <f t="shared" si="20"/>
        <v>, zoneIds={63}, veteran=false</v>
      </c>
      <c r="AY257" s="21" t="str">
        <f t="shared" si="21"/>
        <v>, setType=LIBSETS_SETTYPE_DUNGEON</v>
      </c>
      <c r="AZ257" s="21" t="str">
        <f t="shared" si="22"/>
        <v>},</v>
      </c>
      <c r="BA257" s="21" t="str">
        <f t="shared" si="23"/>
        <v xml:space="preserve"> --Strength of the Automaton / Stärke des Automaten   [Darkshade Caverns I]</v>
      </c>
    </row>
    <row r="258" spans="1:53" x14ac:dyDescent="0.25">
      <c r="A258" s="12">
        <v>302</v>
      </c>
      <c r="B258" t="s">
        <v>1200</v>
      </c>
      <c r="C258" t="s">
        <v>1200</v>
      </c>
      <c r="D258" s="3">
        <f t="shared" si="18"/>
        <v>302</v>
      </c>
      <c r="G258" s="8" t="s">
        <v>1595</v>
      </c>
      <c r="I258" t="s">
        <v>97</v>
      </c>
      <c r="J258" t="s">
        <v>97</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constants'!$B$4:$C$1002,2,FALSE),"")</f>
        <v>Included in base game</v>
      </c>
      <c r="V258" s="43" t="str">
        <f>IF(U258&lt;&gt;"",IF(U258&lt;&gt;"LIBSETS_DROP_MECHANIC_MONSTER_NAME",VLOOKUP(U258,'LibSets constants'!$I$4:$L$1002,3,FALSE),""),"")</f>
        <v/>
      </c>
      <c r="W258" s="3" t="str">
        <f>IF(U258&lt;&gt;"",IF(U258&lt;&gt;"LIBSETS_DROP_MECHANIC_MONSTER_NAME",VLOOKUP(U258,'LibSets constants'!$I$4:$L$1002,4,FALSE),""),"")</f>
        <v/>
      </c>
      <c r="X258" s="3" t="str">
        <f>IF(G258&lt;&gt;"LIBSETS_SETTYPE_BATTLEGROUND",IF(G258&lt;&gt;"LIBSETS_SETTYPE_SPECIAL",IF(Y258&lt;&gt;"",VLOOKUP(Y258,'ESO zone constants'!$D$3:$H$4953,5,FALSE),""),""),"")</f>
        <v/>
      </c>
      <c r="Y258" t="str">
        <f>IF(AND(O258&lt;&gt;"",NOT(ISERROR(O258))),"",IF(AND(L258&lt;&gt;"",L258&gt;0,NOT(ISERROR(L258))),VLOOKUP(L258,'ESO dumped WayshrineInfo'!$K$3:$N$9999,4,FALSE),""))</f>
        <v/>
      </c>
      <c r="Z258" s="44"/>
      <c r="AA258" s="43" t="str">
        <f>IF(Z258&lt;&gt;"",IF(Z258&lt;&gt;"LIBSETS_DROP_MECHANIC_MONSTER_NAME",VLOOKUP(Z258,'LibSets constants'!$I$4:$L$1002,3,FALSE),""),"")</f>
        <v/>
      </c>
      <c r="AB258" s="43" t="str">
        <f>IF(Z258&lt;&gt;"",IF(Z258&lt;&gt;"LIBSETS_DROP_MECHANIC_MONSTER_NAME",VLOOKUP(Z258,'LibSets constants'!$I$4:$L$1002,4,FALSE),""),"")</f>
        <v/>
      </c>
      <c r="AC258" s="3" t="str">
        <f>IF(G258&lt;&gt;"LIBSETS_SETTYPE_BATTLEGROUND",IF(G258&lt;&gt;"LIBSETS_SETTYPE_SPECIAL",IF(AD258&lt;&gt;"",VLOOKUP(AD258,'ESO zone constants'!$D$3:$H$4953,5,FALSE),""),""),"")</f>
        <v/>
      </c>
      <c r="AD258" t="str">
        <f>IF(AND(O258&lt;&gt;"",NOT(ISERROR(O258))),"",IF(AND(M258&lt;&gt;"",M258&gt;0,NOT(ISERROR(M258))),VLOOKUP(M258,'ESO dumped WayshrineInfo'!$K$3:$N$9999,4,FALSE),""))</f>
        <v/>
      </c>
      <c r="AE258" s="44"/>
      <c r="AF258" s="43" t="str">
        <f>IF(AE258&lt;&gt;"",IF(AE258&lt;&gt;"LIBSETS_DROP_MECHANIC_MONSTER_NAME",VLOOKUP(AE258,'LibSets constants'!$I$4:$L$1002,3,FALSE),""),"")</f>
        <v/>
      </c>
      <c r="AG258" s="43" t="str">
        <f>IF(AE258&lt;&gt;"",IF(AE258&lt;&gt;"LIBSETS_DROP_MECHANIC_MONSTER_NAME",VLOOKUP(AE258,'LibSets constants'!$I$4:$L$1002,4,FALSE),""),"")</f>
        <v/>
      </c>
      <c r="AH258" s="3" t="str">
        <f>IF(G258&lt;&gt;"LIBSETS_SETTYPE_BATTLEGROUND",IF(G258&lt;&gt;"LIBSETS_SETTYPE_SPECIAL",IF(AI258&lt;&gt;"",VLOOKUP(AI258,'ESO zone constants'!$D$3:$H$4953,5,FALSE),""),""),"")</f>
        <v/>
      </c>
      <c r="AJ258" s="44"/>
      <c r="AK258" s="43" t="str">
        <f>IF(AJ258&lt;&gt;"",IF(AJ258&lt;&gt;"LIBSETS_DROP_MECHANIC_MONSTER_NAME",VLOOKUP(AJ258,'LibSets constants'!$I$4:$L$1002,3,FALSE),""),"")</f>
        <v/>
      </c>
      <c r="AL258" s="43" t="str">
        <f>IF(AJ258&lt;&gt;"",IF(AJ258&lt;&gt;"LIBSETS_DROP_MECHANIC_MONSTER_NAME",VLOOKUP(AJ258,'LibSets constants'!$I$4:$L$1002,4,FALSE),""),"")</f>
        <v/>
      </c>
      <c r="AM258" s="3" t="str">
        <f>IF(G258&lt;&gt;"LIBSETS_SETTYPE_BATTLEGROUND",IF(G258&lt;&gt;"LIBSETS_SETTYPE_SPECIAL",IF(AN258&lt;&gt;"",VLOOKUP(AN258,'ESO zone constants'!$D$3:$H$4953,5,FALSE),""),""),"")</f>
        <v/>
      </c>
      <c r="AO258" s="44"/>
      <c r="AP258" s="43" t="str">
        <f>IF(AO258&lt;&gt;"",IF(AO258&lt;&gt;"LIBSETS_DROP_MECHANIC_MONSTER_NAME",VLOOKUP(AO258,'LibSets constants'!$I$4:$L$1002,3,FALSE),""),"")</f>
        <v/>
      </c>
      <c r="AQ258" s="43" t="str">
        <f>IF(AO258&lt;&gt;"",IF(AO258&lt;&gt;"LIBSETS_DROP_MECHANIC_MONSTER_NAME",VLOOKUP(AO258,'LibSets constants'!$I$4:$L$1002,4,FALSE),""),"")</f>
        <v/>
      </c>
      <c r="AR258" s="3" t="str">
        <f>IF(G258&lt;&gt;"LIBSETS_SETTYPE_BATTLEGROUND",IF(G258&lt;&gt;"LIBSETS_SETTYPE_SPECIAL",IF(AS258&lt;&gt;"",VLOOKUP(AS258,'ESO zone constants'!$D$3:$H$4953,5,FALSE),""),""),"")</f>
        <v/>
      </c>
      <c r="AT258" s="44"/>
      <c r="AU258" s="43" t="str">
        <f>IF(AT258&lt;&gt;"",IF(AT258&lt;&gt;"LIBSETS_DROP_MECHANIC_MONSTER_NAME",VLOOKUP(AT258,'LibSets constants'!$I$4:$L$1002,3,FALSE),""),"")</f>
        <v/>
      </c>
      <c r="AV258" s="43" t="str">
        <f>IF(AT258&lt;&gt;"",IF(AT258&lt;&gt;"LIBSETS_DROP_MECHANIC_MONSTER_NAME",VLOOKUP(AT258,'LibSets constants'!$I$4:$L$1002,4,FALSE),""),"")</f>
        <v/>
      </c>
      <c r="AW258" s="21" t="str">
        <f t="shared" si="19"/>
        <v>[302] = {wayshrines={190,190,190,}, dlcId=DLC_BASE_GAME</v>
      </c>
      <c r="AX258" s="21" t="str">
        <f t="shared" si="20"/>
        <v>, zoneIds={130}, veteran=false</v>
      </c>
      <c r="AY258" s="21" t="str">
        <f t="shared" si="21"/>
        <v>, setType=LIBSETS_SETTYPE_DUNGEON</v>
      </c>
      <c r="AZ258" s="21" t="str">
        <f t="shared" si="22"/>
        <v>},</v>
      </c>
      <c r="BA258" s="21" t="str">
        <f t="shared" si="23"/>
        <v xml:space="preserve"> --Leviathan / Leviathan   [Crypt of Hearts I]</v>
      </c>
    </row>
    <row r="259" spans="1:53" x14ac:dyDescent="0.25">
      <c r="A259" s="12">
        <v>303</v>
      </c>
      <c r="B259" t="s">
        <v>1201</v>
      </c>
      <c r="C259" t="s">
        <v>1202</v>
      </c>
      <c r="D259" s="3">
        <f t="shared" ref="D259:D322" si="24">A259</f>
        <v>303</v>
      </c>
      <c r="G259" s="8" t="s">
        <v>1595</v>
      </c>
      <c r="I259" t="s">
        <v>97</v>
      </c>
      <c r="J259" t="s">
        <v>97</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constants'!$B$4:$C$1002,2,FALSE),"")</f>
        <v>Included in base game</v>
      </c>
      <c r="V259" s="43" t="str">
        <f>IF(U259&lt;&gt;"",IF(U259&lt;&gt;"LIBSETS_DROP_MECHANIC_MONSTER_NAME",VLOOKUP(U259,'LibSets constants'!$I$4:$L$1002,3,FALSE),""),"")</f>
        <v/>
      </c>
      <c r="W259" s="3" t="str">
        <f>IF(U259&lt;&gt;"",IF(U259&lt;&gt;"LIBSETS_DROP_MECHANIC_MONSTER_NAME",VLOOKUP(U259,'LibSets constants'!$I$4:$L$1002,4,FALSE),""),"")</f>
        <v/>
      </c>
      <c r="X259" s="3" t="str">
        <f>IF(G259&lt;&gt;"LIBSETS_SETTYPE_BATTLEGROUND",IF(G259&lt;&gt;"LIBSETS_SETTYPE_SPECIAL",IF(Y259&lt;&gt;"",VLOOKUP(Y259,'ESO zone constants'!$D$3:$H$4953,5,FALSE),""),""),"")</f>
        <v/>
      </c>
      <c r="Y259" t="str">
        <f>IF(AND(O259&lt;&gt;"",NOT(ISERROR(O259))),"",IF(AND(L259&lt;&gt;"",L259&gt;0,NOT(ISERROR(L259))),VLOOKUP(L259,'ESO dumped WayshrineInfo'!$K$3:$N$9999,4,FALSE),""))</f>
        <v/>
      </c>
      <c r="Z259" s="44"/>
      <c r="AA259" s="43" t="str">
        <f>IF(Z259&lt;&gt;"",IF(Z259&lt;&gt;"LIBSETS_DROP_MECHANIC_MONSTER_NAME",VLOOKUP(Z259,'LibSets constants'!$I$4:$L$1002,3,FALSE),""),"")</f>
        <v/>
      </c>
      <c r="AB259" s="43" t="str">
        <f>IF(Z259&lt;&gt;"",IF(Z259&lt;&gt;"LIBSETS_DROP_MECHANIC_MONSTER_NAME",VLOOKUP(Z259,'LibSets constants'!$I$4:$L$1002,4,FALSE),""),"")</f>
        <v/>
      </c>
      <c r="AC259" s="3" t="str">
        <f>IF(G259&lt;&gt;"LIBSETS_SETTYPE_BATTLEGROUND",IF(G259&lt;&gt;"LIBSETS_SETTYPE_SPECIAL",IF(AD259&lt;&gt;"",VLOOKUP(AD259,'ESO zone constants'!$D$3:$H$4953,5,FALSE),""),""),"")</f>
        <v/>
      </c>
      <c r="AD259" t="str">
        <f>IF(AND(O259&lt;&gt;"",NOT(ISERROR(O259))),"",IF(AND(M259&lt;&gt;"",M259&gt;0,NOT(ISERROR(M259))),VLOOKUP(M259,'ESO dumped WayshrineInfo'!$K$3:$N$9999,4,FALSE),""))</f>
        <v/>
      </c>
      <c r="AE259" s="44"/>
      <c r="AF259" s="43" t="str">
        <f>IF(AE259&lt;&gt;"",IF(AE259&lt;&gt;"LIBSETS_DROP_MECHANIC_MONSTER_NAME",VLOOKUP(AE259,'LibSets constants'!$I$4:$L$1002,3,FALSE),""),"")</f>
        <v/>
      </c>
      <c r="AG259" s="43" t="str">
        <f>IF(AE259&lt;&gt;"",IF(AE259&lt;&gt;"LIBSETS_DROP_MECHANIC_MONSTER_NAME",VLOOKUP(AE259,'LibSets constants'!$I$4:$L$1002,4,FALSE),""),"")</f>
        <v/>
      </c>
      <c r="AH259" s="3" t="str">
        <f>IF(G259&lt;&gt;"LIBSETS_SETTYPE_BATTLEGROUND",IF(G259&lt;&gt;"LIBSETS_SETTYPE_SPECIAL",IF(AI259&lt;&gt;"",VLOOKUP(AI259,'ESO zone constants'!$D$3:$H$4953,5,FALSE),""),""),"")</f>
        <v/>
      </c>
      <c r="AJ259" s="44"/>
      <c r="AK259" s="43" t="str">
        <f>IF(AJ259&lt;&gt;"",IF(AJ259&lt;&gt;"LIBSETS_DROP_MECHANIC_MONSTER_NAME",VLOOKUP(AJ259,'LibSets constants'!$I$4:$L$1002,3,FALSE),""),"")</f>
        <v/>
      </c>
      <c r="AL259" s="43" t="str">
        <f>IF(AJ259&lt;&gt;"",IF(AJ259&lt;&gt;"LIBSETS_DROP_MECHANIC_MONSTER_NAME",VLOOKUP(AJ259,'LibSets constants'!$I$4:$L$1002,4,FALSE),""),"")</f>
        <v/>
      </c>
      <c r="AM259" s="3" t="str">
        <f>IF(G259&lt;&gt;"LIBSETS_SETTYPE_BATTLEGROUND",IF(G259&lt;&gt;"LIBSETS_SETTYPE_SPECIAL",IF(AN259&lt;&gt;"",VLOOKUP(AN259,'ESO zone constants'!$D$3:$H$4953,5,FALSE),""),""),"")</f>
        <v/>
      </c>
      <c r="AO259" s="44"/>
      <c r="AP259" s="43" t="str">
        <f>IF(AO259&lt;&gt;"",IF(AO259&lt;&gt;"LIBSETS_DROP_MECHANIC_MONSTER_NAME",VLOOKUP(AO259,'LibSets constants'!$I$4:$L$1002,3,FALSE),""),"")</f>
        <v/>
      </c>
      <c r="AQ259" s="43" t="str">
        <f>IF(AO259&lt;&gt;"",IF(AO259&lt;&gt;"LIBSETS_DROP_MECHANIC_MONSTER_NAME",VLOOKUP(AO259,'LibSets constants'!$I$4:$L$1002,4,FALSE),""),"")</f>
        <v/>
      </c>
      <c r="AR259" s="3" t="str">
        <f>IF(G259&lt;&gt;"LIBSETS_SETTYPE_BATTLEGROUND",IF(G259&lt;&gt;"LIBSETS_SETTYPE_SPECIAL",IF(AS259&lt;&gt;"",VLOOKUP(AS259,'ESO zone constants'!$D$3:$H$4953,5,FALSE),""),""),"")</f>
        <v/>
      </c>
      <c r="AT259" s="44"/>
      <c r="AU259" s="43" t="str">
        <f>IF(AT259&lt;&gt;"",IF(AT259&lt;&gt;"LIBSETS_DROP_MECHANIC_MONSTER_NAME",VLOOKUP(AT259,'LibSets constants'!$I$4:$L$1002,3,FALSE),""),"")</f>
        <v/>
      </c>
      <c r="AV259" s="43" t="str">
        <f>IF(AT259&lt;&gt;"",IF(AT259&lt;&gt;"LIBSETS_DROP_MECHANIC_MONSTER_NAME",VLOOKUP(AT259,'LibSets constants'!$I$4:$L$1002,4,FALSE),""),"")</f>
        <v/>
      </c>
      <c r="AW259" s="21" t="str">
        <f t="shared" si="19"/>
        <v>[303] = {wayshrines={192,192,192,}, dlcId=DLC_BASE_GAME</v>
      </c>
      <c r="AX259" s="21" t="str">
        <f t="shared" si="20"/>
        <v>, zoneIds={148}, veteran=false</v>
      </c>
      <c r="AY259" s="21" t="str">
        <f t="shared" si="21"/>
        <v>, setType=LIBSETS_SETTYPE_DUNGEON</v>
      </c>
      <c r="AZ259" s="21" t="str">
        <f t="shared" si="22"/>
        <v>},</v>
      </c>
      <c r="BA259" s="21" t="str">
        <f t="shared" si="23"/>
        <v xml:space="preserve"> --Lamia's Song / Lied der Lamie   [Arx Corinium]</v>
      </c>
    </row>
    <row r="260" spans="1:53" x14ac:dyDescent="0.25">
      <c r="A260" s="12">
        <v>304</v>
      </c>
      <c r="B260" t="s">
        <v>1203</v>
      </c>
      <c r="C260" t="s">
        <v>1204</v>
      </c>
      <c r="D260" s="3">
        <f t="shared" si="24"/>
        <v>304</v>
      </c>
      <c r="G260" s="8" t="s">
        <v>1595</v>
      </c>
      <c r="I260" t="s">
        <v>97</v>
      </c>
      <c r="J260" t="s">
        <v>97</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constants'!$B$4:$C$1002,2,FALSE),"")</f>
        <v>Included in base game</v>
      </c>
      <c r="V260" s="43" t="str">
        <f>IF(U260&lt;&gt;"",IF(U260&lt;&gt;"LIBSETS_DROP_MECHANIC_MONSTER_NAME",VLOOKUP(U260,'LibSets constants'!$I$4:$L$1002,3,FALSE),""),"")</f>
        <v/>
      </c>
      <c r="W260" s="3" t="str">
        <f>IF(U260&lt;&gt;"",IF(U260&lt;&gt;"LIBSETS_DROP_MECHANIC_MONSTER_NAME",VLOOKUP(U260,'LibSets constants'!$I$4:$L$1002,4,FALSE),""),"")</f>
        <v/>
      </c>
      <c r="X260" s="3" t="str">
        <f>IF(G260&lt;&gt;"LIBSETS_SETTYPE_BATTLEGROUND",IF(G260&lt;&gt;"LIBSETS_SETTYPE_SPECIAL",IF(Y260&lt;&gt;"",VLOOKUP(Y260,'ESO zone constants'!$D$3:$H$4953,5,FALSE),""),""),"")</f>
        <v/>
      </c>
      <c r="Y260" t="str">
        <f>IF(AND(O260&lt;&gt;"",NOT(ISERROR(O260))),"",IF(AND(L260&lt;&gt;"",L260&gt;0,NOT(ISERROR(L260))),VLOOKUP(L260,'ESO dumped WayshrineInfo'!$K$3:$N$9999,4,FALSE),""))</f>
        <v/>
      </c>
      <c r="Z260" s="44"/>
      <c r="AA260" s="43" t="str">
        <f>IF(Z260&lt;&gt;"",IF(Z260&lt;&gt;"LIBSETS_DROP_MECHANIC_MONSTER_NAME",VLOOKUP(Z260,'LibSets constants'!$I$4:$L$1002,3,FALSE),""),"")</f>
        <v/>
      </c>
      <c r="AB260" s="43" t="str">
        <f>IF(Z260&lt;&gt;"",IF(Z260&lt;&gt;"LIBSETS_DROP_MECHANIC_MONSTER_NAME",VLOOKUP(Z260,'LibSets constants'!$I$4:$L$1002,4,FALSE),""),"")</f>
        <v/>
      </c>
      <c r="AC260" s="3" t="str">
        <f>IF(G260&lt;&gt;"LIBSETS_SETTYPE_BATTLEGROUND",IF(G260&lt;&gt;"LIBSETS_SETTYPE_SPECIAL",IF(AD260&lt;&gt;"",VLOOKUP(AD260,'ESO zone constants'!$D$3:$H$4953,5,FALSE),""),""),"")</f>
        <v/>
      </c>
      <c r="AD260" t="str">
        <f>IF(AND(O260&lt;&gt;"",NOT(ISERROR(O260))),"",IF(AND(M260&lt;&gt;"",M260&gt;0,NOT(ISERROR(M260))),VLOOKUP(M260,'ESO dumped WayshrineInfo'!$K$3:$N$9999,4,FALSE),""))</f>
        <v/>
      </c>
      <c r="AE260" s="44"/>
      <c r="AF260" s="43" t="str">
        <f>IF(AE260&lt;&gt;"",IF(AE260&lt;&gt;"LIBSETS_DROP_MECHANIC_MONSTER_NAME",VLOOKUP(AE260,'LibSets constants'!$I$4:$L$1002,3,FALSE),""),"")</f>
        <v/>
      </c>
      <c r="AG260" s="43" t="str">
        <f>IF(AE260&lt;&gt;"",IF(AE260&lt;&gt;"LIBSETS_DROP_MECHANIC_MONSTER_NAME",VLOOKUP(AE260,'LibSets constants'!$I$4:$L$1002,4,FALSE),""),"")</f>
        <v/>
      </c>
      <c r="AH260" s="3" t="str">
        <f>IF(G260&lt;&gt;"LIBSETS_SETTYPE_BATTLEGROUND",IF(G260&lt;&gt;"LIBSETS_SETTYPE_SPECIAL",IF(AI260&lt;&gt;"",VLOOKUP(AI260,'ESO zone constants'!$D$3:$H$4953,5,FALSE),""),""),"")</f>
        <v/>
      </c>
      <c r="AJ260" s="44"/>
      <c r="AK260" s="43" t="str">
        <f>IF(AJ260&lt;&gt;"",IF(AJ260&lt;&gt;"LIBSETS_DROP_MECHANIC_MONSTER_NAME",VLOOKUP(AJ260,'LibSets constants'!$I$4:$L$1002,3,FALSE),""),"")</f>
        <v/>
      </c>
      <c r="AL260" s="43" t="str">
        <f>IF(AJ260&lt;&gt;"",IF(AJ260&lt;&gt;"LIBSETS_DROP_MECHANIC_MONSTER_NAME",VLOOKUP(AJ260,'LibSets constants'!$I$4:$L$1002,4,FALSE),""),"")</f>
        <v/>
      </c>
      <c r="AM260" s="3" t="str">
        <f>IF(G260&lt;&gt;"LIBSETS_SETTYPE_BATTLEGROUND",IF(G260&lt;&gt;"LIBSETS_SETTYPE_SPECIAL",IF(AN260&lt;&gt;"",VLOOKUP(AN260,'ESO zone constants'!$D$3:$H$4953,5,FALSE),""),""),"")</f>
        <v/>
      </c>
      <c r="AO260" s="44"/>
      <c r="AP260" s="43" t="str">
        <f>IF(AO260&lt;&gt;"",IF(AO260&lt;&gt;"LIBSETS_DROP_MECHANIC_MONSTER_NAME",VLOOKUP(AO260,'LibSets constants'!$I$4:$L$1002,3,FALSE),""),"")</f>
        <v/>
      </c>
      <c r="AQ260" s="43" t="str">
        <f>IF(AO260&lt;&gt;"",IF(AO260&lt;&gt;"LIBSETS_DROP_MECHANIC_MONSTER_NAME",VLOOKUP(AO260,'LibSets constants'!$I$4:$L$1002,4,FALSE),""),"")</f>
        <v/>
      </c>
      <c r="AR260" s="3" t="str">
        <f>IF(G260&lt;&gt;"LIBSETS_SETTYPE_BATTLEGROUND",IF(G260&lt;&gt;"LIBSETS_SETTYPE_SPECIAL",IF(AS260&lt;&gt;"",VLOOKUP(AS260,'ESO zone constants'!$D$3:$H$4953,5,FALSE),""),""),"")</f>
        <v/>
      </c>
      <c r="AT260" s="44"/>
      <c r="AU260" s="43" t="str">
        <f>IF(AT260&lt;&gt;"",IF(AT260&lt;&gt;"LIBSETS_DROP_MECHANIC_MONSTER_NAME",VLOOKUP(AT260,'LibSets constants'!$I$4:$L$1002,3,FALSE),""),"")</f>
        <v/>
      </c>
      <c r="AV260" s="43" t="str">
        <f>IF(AT260&lt;&gt;"",IF(AT260&lt;&gt;"LIBSETS_DROP_MECHANIC_MONSTER_NAME",VLOOKUP(AT260,'LibSets constants'!$I$4:$L$1002,4,FALSE),""),"")</f>
        <v/>
      </c>
      <c r="AW260" s="21" t="str">
        <f t="shared" ref="AW260:AW323" si="25">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X260" s="21" t="str">
        <f t="shared" ref="AX260:AX323" si="26">IF(F260&lt;&gt;"Not in the game (anymore)",IF(A260&lt;&gt;"",IF(P260&lt;&gt;"",CONCATENATE(", zoneIds={",P260),"")&amp;IF(X260&lt;&gt;"",CONCATENATE(",",X260),"")&amp;IF(AC260&lt;&gt;"",CONCATENATE(",",AC260),"")&amp;IF(AH260&lt;&gt;"",CONCATENATE(",",AH260),"")&amp;IF(AM260&lt;&gt;"",CONCATENATE(",",AM260),"")&amp;IF(AR260&lt;&gt;"",CONCATENATE(",",AR260),"")&amp;IF(P260&lt;&gt;"",CONCATENATE("}",""),"")&amp;IF(OR(I260="true",I260="false",I260&lt;&gt;""), CONCATENATE(", veteran=", I260), ""),""),"")</f>
        <v>, zoneIds={148}, veteran=false</v>
      </c>
      <c r="AY260" s="21" t="str">
        <f t="shared" ref="AY260:AY323" si="27">IF(F260&lt;&gt;"Not in the game (anymore)",IF(A260&lt;&gt;"",", setType="&amp;G260,"")&amp;IF(J260="true",", multiTrialSet=true",""),"")</f>
        <v>, setType=LIBSETS_SETTYPE_DUNGEON</v>
      </c>
      <c r="AZ260" s="21" t="str">
        <f t="shared" ref="AZ260:AZ323" si="28">IF(F260&lt;&gt;"Not in the game (anymore)",IF(U260&lt;&gt;"",", dropMechanic={"&amp;U260&amp;IF(Z260&lt;&gt;"",","&amp;Z260,"")&amp;IF(AE260&lt;&gt;"",","&amp;AE260,"")&amp;IF(AJ260&lt;&gt;"",","&amp;AJ260,"")&amp;IF(AO260&lt;&gt;"",","&amp;AO260,"")&amp;IF(AT260&lt;&gt;"",","&amp;AT260,"")&amp;"}"&amp;IF(U260="LIBSETS_DROP_MECHANIC_MONSTER_NAME",", dropMechanicNames={" &amp; IF(V260&lt;&gt;"","['en']='"&amp;V260&amp;"'","") &amp; IF(W260&lt;&gt;"",", ['de']='" &amp; W260&amp;"'","") &amp; "}",""),"")&amp;"},","")</f>
        <v>},</v>
      </c>
      <c r="BA260" s="21" t="str">
        <f t="shared" ref="BA260:BA323" si="29">IF(F260&lt;&gt;"Not in the game (anymore)",IF(C260&lt;&gt;"",CONCATENATE(" --",C260," / ",B260,"   [",IF(Q260&lt;&gt;"",Q260,""),IF(Y260&lt;&gt;"",", "&amp;Y260,""),IF(AD260&lt;&gt;"",", "&amp;AD260,""),IF(AI260&lt;&gt;"",", "&amp;AI260,""),IF(AN260&lt;&gt;"",", "&amp;AN260,""),IF(AS260&lt;&gt;"",", "&amp;AS260,""),"]")),"")</f>
        <v xml:space="preserve"> --Medusa / Versteinernder Blick   [Arx Corinium]</v>
      </c>
    </row>
    <row r="261" spans="1:53" x14ac:dyDescent="0.25">
      <c r="A261" s="12">
        <v>305</v>
      </c>
      <c r="B261" t="s">
        <v>1205</v>
      </c>
      <c r="C261" t="s">
        <v>1206</v>
      </c>
      <c r="D261" s="3">
        <f t="shared" si="24"/>
        <v>305</v>
      </c>
      <c r="G261" s="8" t="s">
        <v>1595</v>
      </c>
      <c r="I261" t="s">
        <v>97</v>
      </c>
      <c r="J261" t="s">
        <v>97</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constants'!$B$4:$C$1002,2,FALSE),"")</f>
        <v>Included in base game</v>
      </c>
      <c r="V261" s="43" t="str">
        <f>IF(U261&lt;&gt;"",IF(U261&lt;&gt;"LIBSETS_DROP_MECHANIC_MONSTER_NAME",VLOOKUP(U261,'LibSets constants'!$I$4:$L$1002,3,FALSE),""),"")</f>
        <v/>
      </c>
      <c r="W261" s="43" t="str">
        <f>IF(U261&lt;&gt;"",IF(U261&lt;&gt;"LIBSETS_DROP_MECHANIC_MONSTER_NAME",VLOOKUP(U261,'LibSets constants'!$I$4:$L$1002,4,FALSE),""),"")</f>
        <v/>
      </c>
      <c r="X261" s="3" t="str">
        <f>IF(G261&lt;&gt;"LIBSETS_SETTYPE_BATTLEGROUND",IF(G261&lt;&gt;"LIBSETS_SETTYPE_SPECIAL",IF(Y261&lt;&gt;"",VLOOKUP(Y261,'ESO zone constants'!$D$3:$H$4953,5,FALSE),""),""),"")</f>
        <v/>
      </c>
      <c r="Y261" t="str">
        <f>IF(AND(O261&lt;&gt;"",NOT(ISERROR(O261))),"",IF(AND(L261&lt;&gt;"",L261&gt;0,NOT(ISERROR(L261))),VLOOKUP(L261,'ESO dumped WayshrineInfo'!$K$3:$N$9999,4,FALSE),""))</f>
        <v/>
      </c>
      <c r="Z261" s="44"/>
      <c r="AA261" s="43" t="str">
        <f>IF(Z261&lt;&gt;"",IF(Z261&lt;&gt;"LIBSETS_DROP_MECHANIC_MONSTER_NAME",VLOOKUP(Z261,'LibSets constants'!$I$4:$L$1002,3,FALSE),""),"")</f>
        <v/>
      </c>
      <c r="AB261" s="43" t="str">
        <f>IF(Z261&lt;&gt;"",IF(Z261&lt;&gt;"LIBSETS_DROP_MECHANIC_MONSTER_NAME",VLOOKUP(Z261,'LibSets constants'!$I$4:$L$1002,4,FALSE),""),"")</f>
        <v/>
      </c>
      <c r="AC261" s="3" t="str">
        <f>IF(G261&lt;&gt;"LIBSETS_SETTYPE_BATTLEGROUND",IF(G261&lt;&gt;"LIBSETS_SETTYPE_SPECIAL",IF(AD261&lt;&gt;"",VLOOKUP(AD261,'ESO zone constants'!$D$3:$H$4953,5,FALSE),""),""),"")</f>
        <v/>
      </c>
      <c r="AD261" t="str">
        <f>IF(AND(O261&lt;&gt;"",NOT(ISERROR(O261))),"",IF(AND(M261&lt;&gt;"",M261&gt;0,NOT(ISERROR(M261))),VLOOKUP(M261,'ESO dumped WayshrineInfo'!$K$3:$N$9999,4,FALSE),""))</f>
        <v/>
      </c>
      <c r="AE261" s="44"/>
      <c r="AF261" s="43" t="str">
        <f>IF(AE261&lt;&gt;"",IF(AE261&lt;&gt;"LIBSETS_DROP_MECHANIC_MONSTER_NAME",VLOOKUP(AE261,'LibSets constants'!$I$4:$L$1002,3,FALSE),""),"")</f>
        <v/>
      </c>
      <c r="AG261" s="43" t="str">
        <f>IF(AE261&lt;&gt;"",IF(AE261&lt;&gt;"LIBSETS_DROP_MECHANIC_MONSTER_NAME",VLOOKUP(AE261,'LibSets constants'!$I$4:$L$1002,4,FALSE),""),"")</f>
        <v/>
      </c>
      <c r="AH261" s="3" t="str">
        <f>IF(G261&lt;&gt;"LIBSETS_SETTYPE_BATTLEGROUND",IF(G261&lt;&gt;"LIBSETS_SETTYPE_SPECIAL",IF(AI261&lt;&gt;"",VLOOKUP(AI261,'ESO zone constants'!$D$3:$H$4953,5,FALSE),""),""),"")</f>
        <v/>
      </c>
      <c r="AJ261" s="44"/>
      <c r="AK261" s="43" t="str">
        <f>IF(AJ261&lt;&gt;"",IF(AJ261&lt;&gt;"LIBSETS_DROP_MECHANIC_MONSTER_NAME",VLOOKUP(AJ261,'LibSets constants'!$I$4:$L$1002,3,FALSE),""),"")</f>
        <v/>
      </c>
      <c r="AL261" s="43" t="str">
        <f>IF(AJ261&lt;&gt;"",IF(AJ261&lt;&gt;"LIBSETS_DROP_MECHANIC_MONSTER_NAME",VLOOKUP(AJ261,'LibSets constants'!$I$4:$L$1002,4,FALSE),""),"")</f>
        <v/>
      </c>
      <c r="AM261" s="3" t="str">
        <f>IF(G261&lt;&gt;"LIBSETS_SETTYPE_BATTLEGROUND",IF(G261&lt;&gt;"LIBSETS_SETTYPE_SPECIAL",IF(AN261&lt;&gt;"",VLOOKUP(AN261,'ESO zone constants'!$D$3:$H$4953,5,FALSE),""),""),"")</f>
        <v/>
      </c>
      <c r="AO261" s="44"/>
      <c r="AP261" s="43" t="str">
        <f>IF(AO261&lt;&gt;"",IF(AO261&lt;&gt;"LIBSETS_DROP_MECHANIC_MONSTER_NAME",VLOOKUP(AO261,'LibSets constants'!$I$4:$L$1002,3,FALSE),""),"")</f>
        <v/>
      </c>
      <c r="AQ261" s="43" t="str">
        <f>IF(AO261&lt;&gt;"",IF(AO261&lt;&gt;"LIBSETS_DROP_MECHANIC_MONSTER_NAME",VLOOKUP(AO261,'LibSets constants'!$I$4:$L$1002,4,FALSE),""),"")</f>
        <v/>
      </c>
      <c r="AR261" s="3" t="str">
        <f>IF(G261&lt;&gt;"LIBSETS_SETTYPE_BATTLEGROUND",IF(G261&lt;&gt;"LIBSETS_SETTYPE_SPECIAL",IF(AS261&lt;&gt;"",VLOOKUP(AS261,'ESO zone constants'!$D$3:$H$4953,5,FALSE),""),""),"")</f>
        <v/>
      </c>
      <c r="AT261" s="44"/>
      <c r="AU261" s="43" t="str">
        <f>IF(AT261&lt;&gt;"",IF(AT261&lt;&gt;"LIBSETS_DROP_MECHANIC_MONSTER_NAME",VLOOKUP(AT261,'LibSets constants'!$I$4:$L$1002,3,FALSE),""),"")</f>
        <v/>
      </c>
      <c r="AV261" s="43" t="str">
        <f>IF(AT261&lt;&gt;"",IF(AT261&lt;&gt;"LIBSETS_DROP_MECHANIC_MONSTER_NAME",VLOOKUP(AT261,'LibSets constants'!$I$4:$L$1002,4,FALSE),""),"")</f>
        <v/>
      </c>
      <c r="AW261" s="21" t="str">
        <f t="shared" si="25"/>
        <v>[305] = {wayshrines={196,196,196,}, dlcId=DLC_BASE_GAME</v>
      </c>
      <c r="AX261" s="21" t="str">
        <f t="shared" si="26"/>
        <v>, zoneIds={22}, veteran=false</v>
      </c>
      <c r="AY261" s="21" t="str">
        <f t="shared" si="27"/>
        <v>, setType=LIBSETS_SETTYPE_DUNGEON</v>
      </c>
      <c r="AZ261" s="21" t="str">
        <f t="shared" si="28"/>
        <v>},</v>
      </c>
      <c r="BA261" s="21" t="str">
        <f t="shared" si="29"/>
        <v xml:space="preserve"> --Treasure Hunter / Schatzjäger   [Volenfell]</v>
      </c>
    </row>
    <row r="262" spans="1:53" x14ac:dyDescent="0.25">
      <c r="A262" s="12">
        <v>307</v>
      </c>
      <c r="B262" t="s">
        <v>1207</v>
      </c>
      <c r="C262" t="s">
        <v>1208</v>
      </c>
      <c r="D262" s="3">
        <f t="shared" si="24"/>
        <v>307</v>
      </c>
      <c r="G262" s="8" t="s">
        <v>1595</v>
      </c>
      <c r="I262" t="s">
        <v>97</v>
      </c>
      <c r="J262" t="s">
        <v>97</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constants'!$B$4:$C$1002,2,FALSE),"")</f>
        <v>Included in base game</v>
      </c>
      <c r="V262" s="43" t="str">
        <f>IF(U262&lt;&gt;"",IF(U262&lt;&gt;"LIBSETS_DROP_MECHANIC_MONSTER_NAME",VLOOKUP(U262,'LibSets constants'!$I$4:$L$1002,3,FALSE),""),"")</f>
        <v/>
      </c>
      <c r="W262" s="3" t="str">
        <f>IF(U262&lt;&gt;"",IF(U262&lt;&gt;"LIBSETS_DROP_MECHANIC_MONSTER_NAME",VLOOKUP(U262,'LibSets constants'!$I$4:$L$1002,4,FALSE),""),"")</f>
        <v/>
      </c>
      <c r="X262" s="3" t="str">
        <f>IF(G262&lt;&gt;"LIBSETS_SETTYPE_BATTLEGROUND",IF(G262&lt;&gt;"LIBSETS_SETTYPE_SPECIAL",IF(Y262&lt;&gt;"",VLOOKUP(Y262,'ESO zone constants'!$D$3:$H$4953,5,FALSE),""),""),"")</f>
        <v/>
      </c>
      <c r="Y262" t="str">
        <f>IF(AND(O262&lt;&gt;"",NOT(ISERROR(O262))),"",IF(AND(L262&lt;&gt;"",L262&gt;0,NOT(ISERROR(L262))),VLOOKUP(L262,'ESO dumped WayshrineInfo'!$K$3:$N$9999,4,FALSE),""))</f>
        <v/>
      </c>
      <c r="Z262" s="44"/>
      <c r="AA262" s="43" t="str">
        <f>IF(Z262&lt;&gt;"",IF(Z262&lt;&gt;"LIBSETS_DROP_MECHANIC_MONSTER_NAME",VLOOKUP(Z262,'LibSets constants'!$I$4:$L$1002,3,FALSE),""),"")</f>
        <v/>
      </c>
      <c r="AB262" s="43" t="str">
        <f>IF(Z262&lt;&gt;"",IF(Z262&lt;&gt;"LIBSETS_DROP_MECHANIC_MONSTER_NAME",VLOOKUP(Z262,'LibSets constants'!$I$4:$L$1002,4,FALSE),""),"")</f>
        <v/>
      </c>
      <c r="AC262" s="3" t="str">
        <f>IF(G262&lt;&gt;"LIBSETS_SETTYPE_BATTLEGROUND",IF(G262&lt;&gt;"LIBSETS_SETTYPE_SPECIAL",IF(AD262&lt;&gt;"",VLOOKUP(AD262,'ESO zone constants'!$D$3:$H$4953,5,FALSE),""),""),"")</f>
        <v/>
      </c>
      <c r="AD262" t="str">
        <f>IF(AND(O262&lt;&gt;"",NOT(ISERROR(O262))),"",IF(AND(M262&lt;&gt;"",M262&gt;0,NOT(ISERROR(M262))),VLOOKUP(M262,'ESO dumped WayshrineInfo'!$K$3:$N$9999,4,FALSE),""))</f>
        <v/>
      </c>
      <c r="AE262" s="44"/>
      <c r="AF262" s="43" t="str">
        <f>IF(AE262&lt;&gt;"",IF(AE262&lt;&gt;"LIBSETS_DROP_MECHANIC_MONSTER_NAME",VLOOKUP(AE262,'LibSets constants'!$I$4:$L$1002,3,FALSE),""),"")</f>
        <v/>
      </c>
      <c r="AG262" s="43" t="str">
        <f>IF(AE262&lt;&gt;"",IF(AE262&lt;&gt;"LIBSETS_DROP_MECHANIC_MONSTER_NAME",VLOOKUP(AE262,'LibSets constants'!$I$4:$L$1002,4,FALSE),""),"")</f>
        <v/>
      </c>
      <c r="AH262" s="3" t="str">
        <f>IF(G262&lt;&gt;"LIBSETS_SETTYPE_BATTLEGROUND",IF(G262&lt;&gt;"LIBSETS_SETTYPE_SPECIAL",IF(AI262&lt;&gt;"",VLOOKUP(AI262,'ESO zone constants'!$D$3:$H$4953,5,FALSE),""),""),"")</f>
        <v/>
      </c>
      <c r="AJ262" s="44"/>
      <c r="AK262" s="43" t="str">
        <f>IF(AJ262&lt;&gt;"",IF(AJ262&lt;&gt;"LIBSETS_DROP_MECHANIC_MONSTER_NAME",VLOOKUP(AJ262,'LibSets constants'!$I$4:$L$1002,3,FALSE),""),"")</f>
        <v/>
      </c>
      <c r="AL262" s="43" t="str">
        <f>IF(AJ262&lt;&gt;"",IF(AJ262&lt;&gt;"LIBSETS_DROP_MECHANIC_MONSTER_NAME",VLOOKUP(AJ262,'LibSets constants'!$I$4:$L$1002,4,FALSE),""),"")</f>
        <v/>
      </c>
      <c r="AM262" s="3" t="str">
        <f>IF(G262&lt;&gt;"LIBSETS_SETTYPE_BATTLEGROUND",IF(G262&lt;&gt;"LIBSETS_SETTYPE_SPECIAL",IF(AN262&lt;&gt;"",VLOOKUP(AN262,'ESO zone constants'!$D$3:$H$4953,5,FALSE),""),""),"")</f>
        <v/>
      </c>
      <c r="AO262" s="44"/>
      <c r="AP262" s="43" t="str">
        <f>IF(AO262&lt;&gt;"",IF(AO262&lt;&gt;"LIBSETS_DROP_MECHANIC_MONSTER_NAME",VLOOKUP(AO262,'LibSets constants'!$I$4:$L$1002,3,FALSE),""),"")</f>
        <v/>
      </c>
      <c r="AQ262" s="43" t="str">
        <f>IF(AO262&lt;&gt;"",IF(AO262&lt;&gt;"LIBSETS_DROP_MECHANIC_MONSTER_NAME",VLOOKUP(AO262,'LibSets constants'!$I$4:$L$1002,4,FALSE),""),"")</f>
        <v/>
      </c>
      <c r="AR262" s="3" t="str">
        <f>IF(G262&lt;&gt;"LIBSETS_SETTYPE_BATTLEGROUND",IF(G262&lt;&gt;"LIBSETS_SETTYPE_SPECIAL",IF(AS262&lt;&gt;"",VLOOKUP(AS262,'ESO zone constants'!$D$3:$H$4953,5,FALSE),""),""),"")</f>
        <v/>
      </c>
      <c r="AT262" s="44"/>
      <c r="AU262" s="43" t="str">
        <f>IF(AT262&lt;&gt;"",IF(AT262&lt;&gt;"LIBSETS_DROP_MECHANIC_MONSTER_NAME",VLOOKUP(AT262,'LibSets constants'!$I$4:$L$1002,3,FALSE),""),"")</f>
        <v/>
      </c>
      <c r="AV262" s="43" t="str">
        <f>IF(AT262&lt;&gt;"",IF(AT262&lt;&gt;"LIBSETS_DROP_MECHANIC_MONSTER_NAME",VLOOKUP(AT262,'LibSets constants'!$I$4:$L$1002,4,FALSE),""),"")</f>
        <v/>
      </c>
      <c r="AW262" s="21" t="str">
        <f t="shared" si="25"/>
        <v>[307] = {wayshrines={195,195,195,}, dlcId=DLC_BASE_GAME</v>
      </c>
      <c r="AX262" s="21" t="str">
        <f t="shared" si="26"/>
        <v>, zoneIds={449}, veteran=false</v>
      </c>
      <c r="AY262" s="21" t="str">
        <f t="shared" si="27"/>
        <v>, setType=LIBSETS_SETTYPE_DUNGEON</v>
      </c>
      <c r="AZ262" s="21" t="str">
        <f t="shared" si="28"/>
        <v>},</v>
      </c>
      <c r="BA262" s="21" t="str">
        <f t="shared" si="29"/>
        <v xml:space="preserve"> --Draugr Hulk / Schwerfälliger Draugr   [Direfrost Keep]</v>
      </c>
    </row>
    <row r="263" spans="1:53" x14ac:dyDescent="0.25">
      <c r="A263" s="12">
        <v>308</v>
      </c>
      <c r="B263" t="s">
        <v>1209</v>
      </c>
      <c r="C263" t="s">
        <v>1210</v>
      </c>
      <c r="D263" s="3">
        <f t="shared" si="24"/>
        <v>308</v>
      </c>
      <c r="E263" s="42"/>
      <c r="G263" s="8" t="s">
        <v>1595</v>
      </c>
      <c r="I263" t="s">
        <v>97</v>
      </c>
      <c r="J263" t="s">
        <v>97</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constants'!$B$4:$C$1002,2,FALSE),"")</f>
        <v>Included in base game</v>
      </c>
      <c r="V263" s="43" t="str">
        <f>IF(U263&lt;&gt;"",IF(U263&lt;&gt;"LIBSETS_DROP_MECHANIC_MONSTER_NAME",VLOOKUP(U263,'LibSets constants'!$I$4:$L$1002,3,FALSE),""),"")</f>
        <v/>
      </c>
      <c r="W263" s="3" t="str">
        <f>IF(U263&lt;&gt;"",IF(U263&lt;&gt;"LIBSETS_DROP_MECHANIC_MONSTER_NAME",VLOOKUP(U263,'LibSets constants'!$I$4:$L$1002,4,FALSE),""),"")</f>
        <v/>
      </c>
      <c r="X263" s="3" t="str">
        <f>IF(G263&lt;&gt;"LIBSETS_SETTYPE_BATTLEGROUND",IF(G263&lt;&gt;"LIBSETS_SETTYPE_SPECIAL",IF(Y263&lt;&gt;"",VLOOKUP(Y263,'ESO zone constants'!$D$3:$H$4953,5,FALSE),""),""),"")</f>
        <v/>
      </c>
      <c r="Y263" t="str">
        <f>IF(AND(O263&lt;&gt;"",NOT(ISERROR(O263))),"",IF(AND(L263&lt;&gt;"",L263&gt;0,NOT(ISERROR(L263))),VLOOKUP(L263,'ESO dumped WayshrineInfo'!$K$3:$N$9999,4,FALSE),""))</f>
        <v/>
      </c>
      <c r="Z263" s="44"/>
      <c r="AA263" s="43" t="str">
        <f>IF(Z263&lt;&gt;"",IF(Z263&lt;&gt;"LIBSETS_DROP_MECHANIC_MONSTER_NAME",VLOOKUP(Z263,'LibSets constants'!$I$4:$L$1002,3,FALSE),""),"")</f>
        <v/>
      </c>
      <c r="AB263" s="43" t="str">
        <f>IF(Z263&lt;&gt;"",IF(Z263&lt;&gt;"LIBSETS_DROP_MECHANIC_MONSTER_NAME",VLOOKUP(Z263,'LibSets constants'!$I$4:$L$1002,4,FALSE),""),"")</f>
        <v/>
      </c>
      <c r="AC263" s="3" t="str">
        <f>IF(G263&lt;&gt;"LIBSETS_SETTYPE_BATTLEGROUND",IF(G263&lt;&gt;"LIBSETS_SETTYPE_SPECIAL",IF(AD263&lt;&gt;"",VLOOKUP(AD263,'ESO zone constants'!$D$3:$H$4953,5,FALSE),""),""),"")</f>
        <v/>
      </c>
      <c r="AD263" t="str">
        <f>IF(AND(O263&lt;&gt;"",NOT(ISERROR(O263))),"",IF(AND(M263&lt;&gt;"",M263&gt;0,NOT(ISERROR(M263))),VLOOKUP(M263,'ESO dumped WayshrineInfo'!$K$3:$N$9999,4,FALSE),""))</f>
        <v/>
      </c>
      <c r="AE263" s="44"/>
      <c r="AF263" s="43" t="str">
        <f>IF(AE263&lt;&gt;"",IF(AE263&lt;&gt;"LIBSETS_DROP_MECHANIC_MONSTER_NAME",VLOOKUP(AE263,'LibSets constants'!$I$4:$L$1002,3,FALSE),""),"")</f>
        <v/>
      </c>
      <c r="AG263" s="43" t="str">
        <f>IF(AE263&lt;&gt;"",IF(AE263&lt;&gt;"LIBSETS_DROP_MECHANIC_MONSTER_NAME",VLOOKUP(AE263,'LibSets constants'!$I$4:$L$1002,4,FALSE),""),"")</f>
        <v/>
      </c>
      <c r="AH263" s="3" t="str">
        <f>IF(G263&lt;&gt;"LIBSETS_SETTYPE_BATTLEGROUND",IF(G263&lt;&gt;"LIBSETS_SETTYPE_SPECIAL",IF(AI263&lt;&gt;"",VLOOKUP(AI263,'ESO zone constants'!$D$3:$H$4953,5,FALSE),""),""),"")</f>
        <v/>
      </c>
      <c r="AJ263" s="44"/>
      <c r="AK263" s="43" t="str">
        <f>IF(AJ263&lt;&gt;"",IF(AJ263&lt;&gt;"LIBSETS_DROP_MECHANIC_MONSTER_NAME",VLOOKUP(AJ263,'LibSets constants'!$I$4:$L$1002,3,FALSE),""),"")</f>
        <v/>
      </c>
      <c r="AL263" s="43" t="str">
        <f>IF(AJ263&lt;&gt;"",IF(AJ263&lt;&gt;"LIBSETS_DROP_MECHANIC_MONSTER_NAME",VLOOKUP(AJ263,'LibSets constants'!$I$4:$L$1002,4,FALSE),""),"")</f>
        <v/>
      </c>
      <c r="AM263" s="3" t="str">
        <f>IF(G263&lt;&gt;"LIBSETS_SETTYPE_BATTLEGROUND",IF(G263&lt;&gt;"LIBSETS_SETTYPE_SPECIAL",IF(AN263&lt;&gt;"",VLOOKUP(AN263,'ESO zone constants'!$D$3:$H$4953,5,FALSE),""),""),"")</f>
        <v/>
      </c>
      <c r="AO263" s="44"/>
      <c r="AP263" s="43" t="str">
        <f>IF(AO263&lt;&gt;"",IF(AO263&lt;&gt;"LIBSETS_DROP_MECHANIC_MONSTER_NAME",VLOOKUP(AO263,'LibSets constants'!$I$4:$L$1002,3,FALSE),""),"")</f>
        <v/>
      </c>
      <c r="AQ263" s="43" t="str">
        <f>IF(AO263&lt;&gt;"",IF(AO263&lt;&gt;"LIBSETS_DROP_MECHANIC_MONSTER_NAME",VLOOKUP(AO263,'LibSets constants'!$I$4:$L$1002,4,FALSE),""),"")</f>
        <v/>
      </c>
      <c r="AR263" s="3" t="str">
        <f>IF(G263&lt;&gt;"LIBSETS_SETTYPE_BATTLEGROUND",IF(G263&lt;&gt;"LIBSETS_SETTYPE_SPECIAL",IF(AS263&lt;&gt;"",VLOOKUP(AS263,'ESO zone constants'!$D$3:$H$4953,5,FALSE),""),""),"")</f>
        <v/>
      </c>
      <c r="AT263" s="44"/>
      <c r="AU263" s="43" t="str">
        <f>IF(AT263&lt;&gt;"",IF(AT263&lt;&gt;"LIBSETS_DROP_MECHANIC_MONSTER_NAME",VLOOKUP(AT263,'LibSets constants'!$I$4:$L$1002,3,FALSE),""),"")</f>
        <v/>
      </c>
      <c r="AV263" s="43" t="str">
        <f>IF(AT263&lt;&gt;"",IF(AT263&lt;&gt;"LIBSETS_DROP_MECHANIC_MONSTER_NAME",VLOOKUP(AT263,'LibSets constants'!$I$4:$L$1002,4,FALSE),""),"")</f>
        <v/>
      </c>
      <c r="AW263" s="21" t="str">
        <f t="shared" si="25"/>
        <v>[308] = {wayshrines={186,186,186,}, dlcId=DLC_BASE_GAME</v>
      </c>
      <c r="AX263" s="21" t="str">
        <f t="shared" si="26"/>
        <v>, zoneIds={38}, veteran=false</v>
      </c>
      <c r="AY263" s="21" t="str">
        <f t="shared" si="27"/>
        <v>, setType=LIBSETS_SETTYPE_DUNGEON</v>
      </c>
      <c r="AZ263" s="21" t="str">
        <f t="shared" si="28"/>
        <v>},</v>
      </c>
      <c r="BA263" s="21" t="str">
        <f t="shared" si="29"/>
        <v xml:space="preserve"> --Bone Pirate's Tatters / Lumpen des Knochenpiraten   [Blackheart Haven]</v>
      </c>
    </row>
    <row r="264" spans="1:53" x14ac:dyDescent="0.25">
      <c r="A264" s="12">
        <v>309</v>
      </c>
      <c r="B264" t="s">
        <v>1211</v>
      </c>
      <c r="C264" t="s">
        <v>1212</v>
      </c>
      <c r="D264" s="3">
        <f t="shared" si="24"/>
        <v>309</v>
      </c>
      <c r="E264" s="42"/>
      <c r="G264" s="8" t="s">
        <v>1595</v>
      </c>
      <c r="I264" t="s">
        <v>97</v>
      </c>
      <c r="J264" t="s">
        <v>97</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constants'!$B$4:$C$1002,2,FALSE),"")</f>
        <v>Included in base game</v>
      </c>
      <c r="V264" s="43" t="str">
        <f>IF(U264&lt;&gt;"",IF(U264&lt;&gt;"LIBSETS_DROP_MECHANIC_MONSTER_NAME",VLOOKUP(U264,'LibSets constants'!$I$4:$L$1002,3,FALSE),""),"")</f>
        <v/>
      </c>
      <c r="W264" s="3" t="str">
        <f>IF(U264&lt;&gt;"",IF(U264&lt;&gt;"LIBSETS_DROP_MECHANIC_MONSTER_NAME",VLOOKUP(U264,'LibSets constants'!$I$4:$L$1002,4,FALSE),""),"")</f>
        <v/>
      </c>
      <c r="X264" s="3" t="str">
        <f>IF(G264&lt;&gt;"LIBSETS_SETTYPE_BATTLEGROUND",IF(G264&lt;&gt;"LIBSETS_SETTYPE_SPECIAL",IF(Y264&lt;&gt;"",VLOOKUP(Y264,'ESO zone constants'!$D$3:$H$4953,5,FALSE),""),""),"")</f>
        <v/>
      </c>
      <c r="Y264" t="str">
        <f>IF(AND(O264&lt;&gt;"",NOT(ISERROR(O264))),"",IF(AND(L264&lt;&gt;"",L264&gt;0,NOT(ISERROR(L264))),VLOOKUP(L264,'ESO dumped WayshrineInfo'!$K$3:$N$9999,4,FALSE),""))</f>
        <v/>
      </c>
      <c r="Z264" s="44"/>
      <c r="AA264" s="43" t="str">
        <f>IF(Z264&lt;&gt;"",IF(Z264&lt;&gt;"LIBSETS_DROP_MECHANIC_MONSTER_NAME",VLOOKUP(Z264,'LibSets constants'!$I$4:$L$1002,3,FALSE),""),"")</f>
        <v/>
      </c>
      <c r="AB264" s="43" t="str">
        <f>IF(Z264&lt;&gt;"",IF(Z264&lt;&gt;"LIBSETS_DROP_MECHANIC_MONSTER_NAME",VLOOKUP(Z264,'LibSets constants'!$I$4:$L$1002,4,FALSE),""),"")</f>
        <v/>
      </c>
      <c r="AC264" s="3" t="str">
        <f>IF(G264&lt;&gt;"LIBSETS_SETTYPE_BATTLEGROUND",IF(G264&lt;&gt;"LIBSETS_SETTYPE_SPECIAL",IF(AD264&lt;&gt;"",VLOOKUP(AD264,'ESO zone constants'!$D$3:$H$4953,5,FALSE),""),""),"")</f>
        <v/>
      </c>
      <c r="AD264" t="str">
        <f>IF(AND(O264&lt;&gt;"",NOT(ISERROR(O264))),"",IF(AND(M264&lt;&gt;"",M264&gt;0,NOT(ISERROR(M264))),VLOOKUP(M264,'ESO dumped WayshrineInfo'!$K$3:$N$9999,4,FALSE),""))</f>
        <v/>
      </c>
      <c r="AE264" s="44"/>
      <c r="AF264" s="43" t="str">
        <f>IF(AE264&lt;&gt;"",IF(AE264&lt;&gt;"LIBSETS_DROP_MECHANIC_MONSTER_NAME",VLOOKUP(AE264,'LibSets constants'!$I$4:$L$1002,3,FALSE),""),"")</f>
        <v/>
      </c>
      <c r="AG264" s="43" t="str">
        <f>IF(AE264&lt;&gt;"",IF(AE264&lt;&gt;"LIBSETS_DROP_MECHANIC_MONSTER_NAME",VLOOKUP(AE264,'LibSets constants'!$I$4:$L$1002,4,FALSE),""),"")</f>
        <v/>
      </c>
      <c r="AH264" s="3" t="str">
        <f>IF(G264&lt;&gt;"LIBSETS_SETTYPE_BATTLEGROUND",IF(G264&lt;&gt;"LIBSETS_SETTYPE_SPECIAL",IF(AI264&lt;&gt;"",VLOOKUP(AI264,'ESO zone constants'!$D$3:$H$4953,5,FALSE),""),""),"")</f>
        <v/>
      </c>
      <c r="AJ264" s="44"/>
      <c r="AK264" s="43" t="str">
        <f>IF(AJ264&lt;&gt;"",IF(AJ264&lt;&gt;"LIBSETS_DROP_MECHANIC_MONSTER_NAME",VLOOKUP(AJ264,'LibSets constants'!$I$4:$L$1002,3,FALSE),""),"")</f>
        <v/>
      </c>
      <c r="AL264" s="43" t="str">
        <f>IF(AJ264&lt;&gt;"",IF(AJ264&lt;&gt;"LIBSETS_DROP_MECHANIC_MONSTER_NAME",VLOOKUP(AJ264,'LibSets constants'!$I$4:$L$1002,4,FALSE),""),"")</f>
        <v/>
      </c>
      <c r="AM264" s="3" t="str">
        <f>IF(G264&lt;&gt;"LIBSETS_SETTYPE_BATTLEGROUND",IF(G264&lt;&gt;"LIBSETS_SETTYPE_SPECIAL",IF(AN264&lt;&gt;"",VLOOKUP(AN264,'ESO zone constants'!$D$3:$H$4953,5,FALSE),""),""),"")</f>
        <v/>
      </c>
      <c r="AO264" s="44"/>
      <c r="AP264" s="43" t="str">
        <f>IF(AO264&lt;&gt;"",IF(AO264&lt;&gt;"LIBSETS_DROP_MECHANIC_MONSTER_NAME",VLOOKUP(AO264,'LibSets constants'!$I$4:$L$1002,3,FALSE),""),"")</f>
        <v/>
      </c>
      <c r="AQ264" s="43" t="str">
        <f>IF(AO264&lt;&gt;"",IF(AO264&lt;&gt;"LIBSETS_DROP_MECHANIC_MONSTER_NAME",VLOOKUP(AO264,'LibSets constants'!$I$4:$L$1002,4,FALSE),""),"")</f>
        <v/>
      </c>
      <c r="AR264" s="3" t="str">
        <f>IF(G264&lt;&gt;"LIBSETS_SETTYPE_BATTLEGROUND",IF(G264&lt;&gt;"LIBSETS_SETTYPE_SPECIAL",IF(AS264&lt;&gt;"",VLOOKUP(AS264,'ESO zone constants'!$D$3:$H$4953,5,FALSE),""),""),"")</f>
        <v/>
      </c>
      <c r="AT264" s="44"/>
      <c r="AU264" s="43" t="str">
        <f>IF(AT264&lt;&gt;"",IF(AT264&lt;&gt;"LIBSETS_DROP_MECHANIC_MONSTER_NAME",VLOOKUP(AT264,'LibSets constants'!$I$4:$L$1002,3,FALSE),""),"")</f>
        <v/>
      </c>
      <c r="AV264" s="43" t="str">
        <f>IF(AT264&lt;&gt;"",IF(AT264&lt;&gt;"LIBSETS_DROP_MECHANIC_MONSTER_NAME",VLOOKUP(AT264,'LibSets constants'!$I$4:$L$1002,4,FALSE),""),"")</f>
        <v/>
      </c>
      <c r="AW264" s="21" t="str">
        <f t="shared" si="25"/>
        <v>[309] = {wayshrines={186,186,186,}, dlcId=DLC_BASE_GAME</v>
      </c>
      <c r="AX264" s="21" t="str">
        <f t="shared" si="26"/>
        <v>, zoneIds={38}, veteran=false</v>
      </c>
      <c r="AY264" s="21" t="str">
        <f t="shared" si="27"/>
        <v>, setType=LIBSETS_SETTYPE_DUNGEON</v>
      </c>
      <c r="AZ264" s="21" t="str">
        <f t="shared" si="28"/>
        <v>},</v>
      </c>
      <c r="BA264" s="21" t="str">
        <f t="shared" si="29"/>
        <v xml:space="preserve"> --Knight-errant's Mail / Platten des Wanderritters   [Blackheart Haven]</v>
      </c>
    </row>
    <row r="265" spans="1:53" x14ac:dyDescent="0.25">
      <c r="A265" s="12">
        <v>310</v>
      </c>
      <c r="B265" t="s">
        <v>1213</v>
      </c>
      <c r="C265" t="s">
        <v>1214</v>
      </c>
      <c r="D265" s="3">
        <f t="shared" si="24"/>
        <v>310</v>
      </c>
      <c r="E265" s="42"/>
      <c r="G265" s="8" t="s">
        <v>1595</v>
      </c>
      <c r="I265" t="s">
        <v>97</v>
      </c>
      <c r="J265" t="s">
        <v>97</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constants'!$B$4:$C$1002,2,FALSE),"")</f>
        <v>Included in base game</v>
      </c>
      <c r="V265" s="43" t="str">
        <f>IF(U265&lt;&gt;"",IF(U265&lt;&gt;"LIBSETS_DROP_MECHANIC_MONSTER_NAME",VLOOKUP(U265,'LibSets constants'!$I$4:$L$1002,3,FALSE),""),"")</f>
        <v/>
      </c>
      <c r="W265" s="43" t="str">
        <f>IF(U265&lt;&gt;"",IF(U265&lt;&gt;"LIBSETS_DROP_MECHANIC_MONSTER_NAME",VLOOKUP(U265,'LibSets constants'!$I$4:$L$1002,4,FALSE),""),"")</f>
        <v/>
      </c>
      <c r="X265" s="3" t="str">
        <f>IF(G265&lt;&gt;"LIBSETS_SETTYPE_BATTLEGROUND",IF(G265&lt;&gt;"LIBSETS_SETTYPE_SPECIAL",IF(Y265&lt;&gt;"",VLOOKUP(Y265,'ESO zone constants'!$D$3:$H$4953,5,FALSE),""),""),"")</f>
        <v/>
      </c>
      <c r="Y265" t="str">
        <f>IF(AND(O265&lt;&gt;"",NOT(ISERROR(O265))),"",IF(AND(L265&lt;&gt;"",L265&gt;0,NOT(ISERROR(L265))),VLOOKUP(L265,'ESO dumped WayshrineInfo'!$K$3:$N$9999,4,FALSE),""))</f>
        <v/>
      </c>
      <c r="Z265" s="44"/>
      <c r="AA265" s="43" t="str">
        <f>IF(Z265&lt;&gt;"",IF(Z265&lt;&gt;"LIBSETS_DROP_MECHANIC_MONSTER_NAME",VLOOKUP(Z265,'LibSets constants'!$I$4:$L$1002,3,FALSE),""),"")</f>
        <v/>
      </c>
      <c r="AB265" s="43" t="str">
        <f>IF(Z265&lt;&gt;"",IF(Z265&lt;&gt;"LIBSETS_DROP_MECHANIC_MONSTER_NAME",VLOOKUP(Z265,'LibSets constants'!$I$4:$L$1002,4,FALSE),""),"")</f>
        <v/>
      </c>
      <c r="AC265" s="3" t="str">
        <f>IF(G265&lt;&gt;"LIBSETS_SETTYPE_BATTLEGROUND",IF(G265&lt;&gt;"LIBSETS_SETTYPE_SPECIAL",IF(AD265&lt;&gt;"",VLOOKUP(AD265,'ESO zone constants'!$D$3:$H$4953,5,FALSE),""),""),"")</f>
        <v/>
      </c>
      <c r="AD265" t="str">
        <f>IF(AND(O265&lt;&gt;"",NOT(ISERROR(O265))),"",IF(AND(M265&lt;&gt;"",M265&gt;0,NOT(ISERROR(M265))),VLOOKUP(M265,'ESO dumped WayshrineInfo'!$K$3:$N$9999,4,FALSE),""))</f>
        <v/>
      </c>
      <c r="AE265" s="44"/>
      <c r="AF265" s="43" t="str">
        <f>IF(AE265&lt;&gt;"",IF(AE265&lt;&gt;"LIBSETS_DROP_MECHANIC_MONSTER_NAME",VLOOKUP(AE265,'LibSets constants'!$I$4:$L$1002,3,FALSE),""),"")</f>
        <v/>
      </c>
      <c r="AG265" s="43" t="str">
        <f>IF(AE265&lt;&gt;"",IF(AE265&lt;&gt;"LIBSETS_DROP_MECHANIC_MONSTER_NAME",VLOOKUP(AE265,'LibSets constants'!$I$4:$L$1002,4,FALSE),""),"")</f>
        <v/>
      </c>
      <c r="AH265" s="3" t="str">
        <f>IF(G265&lt;&gt;"LIBSETS_SETTYPE_BATTLEGROUND",IF(G265&lt;&gt;"LIBSETS_SETTYPE_SPECIAL",IF(AI265&lt;&gt;"",VLOOKUP(AI265,'ESO zone constants'!$D$3:$H$4953,5,FALSE),""),""),"")</f>
        <v/>
      </c>
      <c r="AJ265" s="44"/>
      <c r="AK265" s="43" t="str">
        <f>IF(AJ265&lt;&gt;"",IF(AJ265&lt;&gt;"LIBSETS_DROP_MECHANIC_MONSTER_NAME",VLOOKUP(AJ265,'LibSets constants'!$I$4:$L$1002,3,FALSE),""),"")</f>
        <v/>
      </c>
      <c r="AL265" s="43" t="str">
        <f>IF(AJ265&lt;&gt;"",IF(AJ265&lt;&gt;"LIBSETS_DROP_MECHANIC_MONSTER_NAME",VLOOKUP(AJ265,'LibSets constants'!$I$4:$L$1002,4,FALSE),""),"")</f>
        <v/>
      </c>
      <c r="AM265" s="3" t="str">
        <f>IF(G265&lt;&gt;"LIBSETS_SETTYPE_BATTLEGROUND",IF(G265&lt;&gt;"LIBSETS_SETTYPE_SPECIAL",IF(AN265&lt;&gt;"",VLOOKUP(AN265,'ESO zone constants'!$D$3:$H$4953,5,FALSE),""),""),"")</f>
        <v/>
      </c>
      <c r="AO265" s="44"/>
      <c r="AP265" s="43" t="str">
        <f>IF(AO265&lt;&gt;"",IF(AO265&lt;&gt;"LIBSETS_DROP_MECHANIC_MONSTER_NAME",VLOOKUP(AO265,'LibSets constants'!$I$4:$L$1002,3,FALSE),""),"")</f>
        <v/>
      </c>
      <c r="AQ265" s="43" t="str">
        <f>IF(AO265&lt;&gt;"",IF(AO265&lt;&gt;"LIBSETS_DROP_MECHANIC_MONSTER_NAME",VLOOKUP(AO265,'LibSets constants'!$I$4:$L$1002,4,FALSE),""),"")</f>
        <v/>
      </c>
      <c r="AR265" s="3" t="str">
        <f>IF(G265&lt;&gt;"LIBSETS_SETTYPE_BATTLEGROUND",IF(G265&lt;&gt;"LIBSETS_SETTYPE_SPECIAL",IF(AS265&lt;&gt;"",VLOOKUP(AS265,'ESO zone constants'!$D$3:$H$4953,5,FALSE),""),""),"")</f>
        <v/>
      </c>
      <c r="AT265" s="44"/>
      <c r="AU265" s="43" t="str">
        <f>IF(AT265&lt;&gt;"",IF(AT265&lt;&gt;"LIBSETS_DROP_MECHANIC_MONSTER_NAME",VLOOKUP(AT265,'LibSets constants'!$I$4:$L$1002,3,FALSE),""),"")</f>
        <v/>
      </c>
      <c r="AV265" s="43" t="str">
        <f>IF(AT265&lt;&gt;"",IF(AT265&lt;&gt;"LIBSETS_DROP_MECHANIC_MONSTER_NAME",VLOOKUP(AT265,'LibSets constants'!$I$4:$L$1002,4,FALSE),""),"")</f>
        <v/>
      </c>
      <c r="AW265" s="21" t="str">
        <f t="shared" si="25"/>
        <v>[310] = {wayshrines={187,187,187,}, dlcId=DLC_BASE_GAME</v>
      </c>
      <c r="AX265" s="21" t="str">
        <f t="shared" si="26"/>
        <v>, zoneIds={64}, veteran=false</v>
      </c>
      <c r="AY265" s="21" t="str">
        <f t="shared" si="27"/>
        <v>, setType=LIBSETS_SETTYPE_DUNGEON</v>
      </c>
      <c r="AZ265" s="21" t="str">
        <f t="shared" si="28"/>
        <v>},</v>
      </c>
      <c r="BA265" s="21" t="str">
        <f t="shared" si="29"/>
        <v xml:space="preserve"> --Sword Dancer / Schwerttänzer   [Blessed Crucible]</v>
      </c>
    </row>
    <row r="266" spans="1:53" x14ac:dyDescent="0.25">
      <c r="A266" s="12">
        <v>311</v>
      </c>
      <c r="B266" t="s">
        <v>1215</v>
      </c>
      <c r="C266" t="s">
        <v>1216</v>
      </c>
      <c r="D266" s="3">
        <f t="shared" si="24"/>
        <v>311</v>
      </c>
      <c r="G266" s="8" t="s">
        <v>1595</v>
      </c>
      <c r="I266" t="s">
        <v>97</v>
      </c>
      <c r="J266" t="s">
        <v>97</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constants'!$B$4:$C$1002,2,FALSE),"")</f>
        <v>Included in base game</v>
      </c>
      <c r="V266" s="43" t="str">
        <f>IF(U266&lt;&gt;"",IF(U266&lt;&gt;"LIBSETS_DROP_MECHANIC_MONSTER_NAME",VLOOKUP(U266,'LibSets constants'!$I$4:$L$1002,3,FALSE),""),"")</f>
        <v/>
      </c>
      <c r="W266" s="43" t="str">
        <f>IF(U266&lt;&gt;"",IF(U266&lt;&gt;"LIBSETS_DROP_MECHANIC_MONSTER_NAME",VLOOKUP(U266,'LibSets constants'!$I$4:$L$1002,4,FALSE),""),"")</f>
        <v/>
      </c>
      <c r="X266" s="3" t="str">
        <f>IF(G266&lt;&gt;"LIBSETS_SETTYPE_BATTLEGROUND",IF(G266&lt;&gt;"LIBSETS_SETTYPE_SPECIAL",IF(Y266&lt;&gt;"",VLOOKUP(Y266,'ESO zone constants'!$D$3:$H$4953,5,FALSE),""),""),"")</f>
        <v/>
      </c>
      <c r="Y266" t="str">
        <f>IF(AND(O266&lt;&gt;"",NOT(ISERROR(O266))),"",IF(AND(L266&lt;&gt;"",L266&gt;0,NOT(ISERROR(L266))),VLOOKUP(L266,'ESO dumped WayshrineInfo'!$K$3:$N$9999,4,FALSE),""))</f>
        <v/>
      </c>
      <c r="Z266" s="44"/>
      <c r="AA266" s="43" t="str">
        <f>IF(Z266&lt;&gt;"",IF(Z266&lt;&gt;"LIBSETS_DROP_MECHANIC_MONSTER_NAME",VLOOKUP(Z266,'LibSets constants'!$I$4:$L$1002,3,FALSE),""),"")</f>
        <v/>
      </c>
      <c r="AB266" s="43" t="str">
        <f>IF(Z266&lt;&gt;"",IF(Z266&lt;&gt;"LIBSETS_DROP_MECHANIC_MONSTER_NAME",VLOOKUP(Z266,'LibSets constants'!$I$4:$L$1002,4,FALSE),""),"")</f>
        <v/>
      </c>
      <c r="AC266" s="3" t="str">
        <f>IF(G266&lt;&gt;"LIBSETS_SETTYPE_BATTLEGROUND",IF(G266&lt;&gt;"LIBSETS_SETTYPE_SPECIAL",IF(AD266&lt;&gt;"",VLOOKUP(AD266,'ESO zone constants'!$D$3:$H$4953,5,FALSE),""),""),"")</f>
        <v/>
      </c>
      <c r="AD266" t="str">
        <f>IF(AND(O266&lt;&gt;"",NOT(ISERROR(O266))),"",IF(AND(M266&lt;&gt;"",M266&gt;0,NOT(ISERROR(M266))),VLOOKUP(M266,'ESO dumped WayshrineInfo'!$K$3:$N$9999,4,FALSE),""))</f>
        <v/>
      </c>
      <c r="AE266" s="44"/>
      <c r="AF266" s="43" t="str">
        <f>IF(AE266&lt;&gt;"",IF(AE266&lt;&gt;"LIBSETS_DROP_MECHANIC_MONSTER_NAME",VLOOKUP(AE266,'LibSets constants'!$I$4:$L$1002,3,FALSE),""),"")</f>
        <v/>
      </c>
      <c r="AG266" s="43" t="str">
        <f>IF(AE266&lt;&gt;"",IF(AE266&lt;&gt;"LIBSETS_DROP_MECHANIC_MONSTER_NAME",VLOOKUP(AE266,'LibSets constants'!$I$4:$L$1002,4,FALSE),""),"")</f>
        <v/>
      </c>
      <c r="AH266" s="3" t="str">
        <f>IF(G266&lt;&gt;"LIBSETS_SETTYPE_BATTLEGROUND",IF(G266&lt;&gt;"LIBSETS_SETTYPE_SPECIAL",IF(AI266&lt;&gt;"",VLOOKUP(AI266,'ESO zone constants'!$D$3:$H$4953,5,FALSE),""),""),"")</f>
        <v/>
      </c>
      <c r="AJ266" s="44"/>
      <c r="AK266" s="43" t="str">
        <f>IF(AJ266&lt;&gt;"",IF(AJ266&lt;&gt;"LIBSETS_DROP_MECHANIC_MONSTER_NAME",VLOOKUP(AJ266,'LibSets constants'!$I$4:$L$1002,3,FALSE),""),"")</f>
        <v/>
      </c>
      <c r="AL266" s="43" t="str">
        <f>IF(AJ266&lt;&gt;"",IF(AJ266&lt;&gt;"LIBSETS_DROP_MECHANIC_MONSTER_NAME",VLOOKUP(AJ266,'LibSets constants'!$I$4:$L$1002,4,FALSE),""),"")</f>
        <v/>
      </c>
      <c r="AM266" s="3" t="str">
        <f>IF(G266&lt;&gt;"LIBSETS_SETTYPE_BATTLEGROUND",IF(G266&lt;&gt;"LIBSETS_SETTYPE_SPECIAL",IF(AN266&lt;&gt;"",VLOOKUP(AN266,'ESO zone constants'!$D$3:$H$4953,5,FALSE),""),""),"")</f>
        <v/>
      </c>
      <c r="AO266" s="44"/>
      <c r="AP266" s="43" t="str">
        <f>IF(AO266&lt;&gt;"",IF(AO266&lt;&gt;"LIBSETS_DROP_MECHANIC_MONSTER_NAME",VLOOKUP(AO266,'LibSets constants'!$I$4:$L$1002,3,FALSE),""),"")</f>
        <v/>
      </c>
      <c r="AQ266" s="43" t="str">
        <f>IF(AO266&lt;&gt;"",IF(AO266&lt;&gt;"LIBSETS_DROP_MECHANIC_MONSTER_NAME",VLOOKUP(AO266,'LibSets constants'!$I$4:$L$1002,4,FALSE),""),"")</f>
        <v/>
      </c>
      <c r="AR266" s="3" t="str">
        <f>IF(G266&lt;&gt;"LIBSETS_SETTYPE_BATTLEGROUND",IF(G266&lt;&gt;"LIBSETS_SETTYPE_SPECIAL",IF(AS266&lt;&gt;"",VLOOKUP(AS266,'ESO zone constants'!$D$3:$H$4953,5,FALSE),""),""),"")</f>
        <v/>
      </c>
      <c r="AT266" s="44"/>
      <c r="AU266" s="43" t="str">
        <f>IF(AT266&lt;&gt;"",IF(AT266&lt;&gt;"LIBSETS_DROP_MECHANIC_MONSTER_NAME",VLOOKUP(AT266,'LibSets constants'!$I$4:$L$1002,3,FALSE),""),"")</f>
        <v/>
      </c>
      <c r="AV266" s="43" t="str">
        <f>IF(AT266&lt;&gt;"",IF(AT266&lt;&gt;"LIBSETS_DROP_MECHANIC_MONSTER_NAME",VLOOKUP(AT266,'LibSets constants'!$I$4:$L$1002,4,FALSE),""),"")</f>
        <v/>
      </c>
      <c r="AW266" s="21" t="str">
        <f t="shared" si="25"/>
        <v>[311] = {wayshrines={184,184,184,}, dlcId=DLC_BASE_GAME</v>
      </c>
      <c r="AX266" s="21" t="str">
        <f t="shared" si="26"/>
        <v>, zoneIds={11}, veteran=false</v>
      </c>
      <c r="AY266" s="21" t="str">
        <f t="shared" si="27"/>
        <v>, setType=LIBSETS_SETTYPE_DUNGEON</v>
      </c>
      <c r="AZ266" s="21" t="str">
        <f t="shared" si="28"/>
        <v>},</v>
      </c>
      <c r="BA266" s="21" t="str">
        <f t="shared" si="29"/>
        <v xml:space="preserve"> --Rattlecage / Klapperkäfig   [Vaults of Madness]</v>
      </c>
    </row>
    <row r="267" spans="1:53" x14ac:dyDescent="0.25">
      <c r="A267" s="12">
        <v>313</v>
      </c>
      <c r="B267" t="s">
        <v>1217</v>
      </c>
      <c r="C267" t="s">
        <v>1218</v>
      </c>
      <c r="D267" s="3">
        <f t="shared" si="24"/>
        <v>313</v>
      </c>
      <c r="G267" s="8" t="s">
        <v>1590</v>
      </c>
      <c r="I267" t="s">
        <v>97</v>
      </c>
      <c r="J267" t="s">
        <v>97</v>
      </c>
      <c r="K267">
        <v>270</v>
      </c>
      <c r="L267">
        <v>270</v>
      </c>
      <c r="M267">
        <v>270</v>
      </c>
      <c r="N267">
        <v>0</v>
      </c>
      <c r="O267" s="66" t="s">
        <v>447</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constants'!$B$4:$C$1002,2,FALSE),"")</f>
        <v>Included in base game</v>
      </c>
      <c r="U267" s="33" t="s">
        <v>1680</v>
      </c>
      <c r="V267" s="43" t="str">
        <f>IF(U267&lt;&gt;"",IF(U267&lt;&gt;"LIBSETS_DROP_MECHANIC_MONSTER_NAME",VLOOKUP(U267,'LibSets constants'!$I$4:$L$1002,3,FALSE),""),"")</f>
        <v>Arena stage chest</v>
      </c>
      <c r="W267" s="3" t="str">
        <f>IF(U267&lt;&gt;"",IF(U267&lt;&gt;"LIBSETS_DROP_MECHANIC_MONSTER_NAME",VLOOKUP(U267,'LibSets constants'!$I$4:$L$1002,4,FALSE),""),"")</f>
        <v>Arena-Phasen Schatztruhe</v>
      </c>
      <c r="X267" s="3" t="str">
        <f>IF(G267&lt;&gt;"LIBSETS_SETTYPE_BATTLEGROUND",IF(G267&lt;&gt;"LIBSETS_SETTYPE_SPECIAL",IF(Y267&lt;&gt;"",VLOOKUP(Y267,'ESO zone constants'!$D$3:$H$4953,5,FALSE),""),""),"")</f>
        <v/>
      </c>
      <c r="Y267" t="str">
        <f>IF(AND(O267&lt;&gt;"",NOT(ISERROR(O267))),"",IF(AND(L267&lt;&gt;"",L267&gt;0,NOT(ISERROR(L267))),VLOOKUP(L267,'ESO dumped WayshrineInfo'!$K$3:$N$9999,4,FALSE),""))</f>
        <v/>
      </c>
      <c r="AA267" s="3" t="str">
        <f>IF(Z267&lt;&gt;"",IF(Z267&lt;&gt;"LIBSETS_DROP_MECHANIC_MONSTER_NAME",VLOOKUP(Z267,'LibSets constants'!$I$4:$L$1002,3,FALSE),""),"")</f>
        <v/>
      </c>
      <c r="AB267" s="3" t="str">
        <f>IF(Z267&lt;&gt;"",IF(Z267&lt;&gt;"LIBSETS_DROP_MECHANIC_MONSTER_NAME",VLOOKUP(Z267,'LibSets constants'!$I$4:$L$1002,4,FALSE),""),"")</f>
        <v/>
      </c>
      <c r="AC267" s="3" t="str">
        <f>IF(G267&lt;&gt;"LIBSETS_SETTYPE_BATTLEGROUND",IF(G267&lt;&gt;"LIBSETS_SETTYPE_SPECIAL",IF(AD267&lt;&gt;"",VLOOKUP(AD267,'ESO zone constants'!$D$3:$H$4953,5,FALSE),""),""),"")</f>
        <v/>
      </c>
      <c r="AD267" t="str">
        <f>IF(AND(O267&lt;&gt;"",NOT(ISERROR(O267))),"",IF(AND(M267&lt;&gt;"",M267&gt;0,NOT(ISERROR(M267))),VLOOKUP(M267,'ESO dumped WayshrineInfo'!$K$3:$N$9999,4,FALSE),""))</f>
        <v/>
      </c>
      <c r="AF267" s="3" t="str">
        <f>IF(AE267&lt;&gt;"",IF(AE267&lt;&gt;"LIBSETS_DROP_MECHANIC_MONSTER_NAME",VLOOKUP(AE267,'LibSets constants'!$I$4:$L$1002,3,FALSE),""),"")</f>
        <v/>
      </c>
      <c r="AG267" s="3" t="str">
        <f>IF(AE267&lt;&gt;"",IF(AE267&lt;&gt;"LIBSETS_DROP_MECHANIC_MONSTER_NAME",VLOOKUP(AE267,'LibSets constants'!$I$4:$L$1002,4,FALSE),""),"")</f>
        <v/>
      </c>
      <c r="AH267" s="3" t="str">
        <f>IF(G267&lt;&gt;"LIBSETS_SETTYPE_BATTLEGROUND",IF(G267&lt;&gt;"LIBSETS_SETTYPE_SPECIAL",IF(AI267&lt;&gt;"",VLOOKUP(AI267,'ESO zone constants'!$D$3:$H$4953,5,FALSE),""),""),"")</f>
        <v/>
      </c>
      <c r="AK267" s="3" t="str">
        <f>IF(AJ267&lt;&gt;"",IF(AJ267&lt;&gt;"LIBSETS_DROP_MECHANIC_MONSTER_NAME",VLOOKUP(AJ267,'LibSets constants'!$I$4:$L$1002,3,FALSE),""),"")</f>
        <v/>
      </c>
      <c r="AL267" s="3" t="str">
        <f>IF(AJ267&lt;&gt;"",IF(AJ267&lt;&gt;"LIBSETS_DROP_MECHANIC_MONSTER_NAME",VLOOKUP(AJ267,'LibSets constants'!$I$4:$L$1002,4,FALSE),""),"")</f>
        <v/>
      </c>
      <c r="AM267" s="3" t="str">
        <f>IF(G267&lt;&gt;"LIBSETS_SETTYPE_BATTLEGROUND",IF(G267&lt;&gt;"LIBSETS_SETTYPE_SPECIAL",IF(AN267&lt;&gt;"",VLOOKUP(AN267,'ESO zone constants'!$D$3:$H$4953,5,FALSE),""),""),"")</f>
        <v/>
      </c>
      <c r="AP267" s="3" t="str">
        <f>IF(AO267&lt;&gt;"",IF(AO267&lt;&gt;"LIBSETS_DROP_MECHANIC_MONSTER_NAME",VLOOKUP(AO267,'LibSets constants'!$I$4:$L$1002,3,FALSE),""),"")</f>
        <v/>
      </c>
      <c r="AQ267" s="3" t="str">
        <f>IF(AO267&lt;&gt;"",IF(AO267&lt;&gt;"LIBSETS_DROP_MECHANIC_MONSTER_NAME",VLOOKUP(AO267,'LibSets constants'!$I$4:$L$1002,4,FALSE),""),"")</f>
        <v/>
      </c>
      <c r="AR267" s="3" t="str">
        <f>IF(G267&lt;&gt;"LIBSETS_SETTYPE_BATTLEGROUND",IF(G267&lt;&gt;"LIBSETS_SETTYPE_SPECIAL",IF(AS267&lt;&gt;"",VLOOKUP(AS267,'ESO zone constants'!$D$3:$H$4953,5,FALSE),""),""),"")</f>
        <v/>
      </c>
      <c r="AU267" s="3" t="str">
        <f>IF(AT267&lt;&gt;"",IF(AT267&lt;&gt;"LIBSETS_DROP_MECHANIC_MONSTER_NAME",VLOOKUP(AT267,'LibSets constants'!$I$4:$L$1002,3,FALSE),""),"")</f>
        <v/>
      </c>
      <c r="AV267" s="3" t="str">
        <f>IF(AT267&lt;&gt;"",IF(AT267&lt;&gt;"LIBSETS_DROP_MECHANIC_MONSTER_NAME",VLOOKUP(AT267,'LibSets constants'!$I$4:$L$1002,4,FALSE),""),"")</f>
        <v/>
      </c>
      <c r="AW267" s="21" t="str">
        <f t="shared" si="25"/>
        <v>[313] = {wayshrines={270,270,270,}, dlcId=DLC_BASE_GAME</v>
      </c>
      <c r="AX267" s="21" t="str">
        <f t="shared" si="26"/>
        <v>, zoneIds={635}, veteran=false</v>
      </c>
      <c r="AY267" s="21" t="str">
        <f t="shared" si="27"/>
        <v>, setType=LIBSETS_SETTYPE_ARENA</v>
      </c>
      <c r="AZ267" s="21" t="str">
        <f t="shared" si="28"/>
        <v>, dropMechanic={LIBSETS_DROP_MECHANIC_ARENA_STAGE_CHEST}},</v>
      </c>
      <c r="BA267" s="21" t="str">
        <f t="shared" si="29"/>
        <v xml:space="preserve"> --Titanic Cleave / Titanisches Trennen   [Dragonstar Arena]</v>
      </c>
    </row>
    <row r="268" spans="1:53" x14ac:dyDescent="0.25">
      <c r="A268" s="12">
        <v>314</v>
      </c>
      <c r="B268" t="s">
        <v>1219</v>
      </c>
      <c r="C268" t="s">
        <v>1220</v>
      </c>
      <c r="D268" s="3">
        <f t="shared" si="24"/>
        <v>314</v>
      </c>
      <c r="G268" s="8" t="s">
        <v>1590</v>
      </c>
      <c r="I268" t="s">
        <v>97</v>
      </c>
      <c r="J268" t="s">
        <v>97</v>
      </c>
      <c r="K268">
        <v>270</v>
      </c>
      <c r="L268">
        <v>270</v>
      </c>
      <c r="M268">
        <v>270</v>
      </c>
      <c r="N268">
        <v>0</v>
      </c>
      <c r="O268" s="66" t="s">
        <v>447</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constants'!$B$4:$C$1002,2,FALSE),"")</f>
        <v>Included in base game</v>
      </c>
      <c r="U268" s="33" t="s">
        <v>1680</v>
      </c>
      <c r="V268" s="3" t="str">
        <f>IF(U268&lt;&gt;"",IF(U268&lt;&gt;"LIBSETS_DROP_MECHANIC_MONSTER_NAME",VLOOKUP(U268,'LibSets constants'!$I$4:$L$1002,3,FALSE),""),"")</f>
        <v>Arena stage chest</v>
      </c>
      <c r="W268" s="3" t="str">
        <f>IF(U268&lt;&gt;"",IF(U268&lt;&gt;"LIBSETS_DROP_MECHANIC_MONSTER_NAME",VLOOKUP(U268,'LibSets constants'!$I$4:$L$1002,4,FALSE),""),"")</f>
        <v>Arena-Phasen Schatztruhe</v>
      </c>
      <c r="X268" s="3" t="str">
        <f>IF(G268&lt;&gt;"LIBSETS_SETTYPE_BATTLEGROUND",IF(G268&lt;&gt;"LIBSETS_SETTYPE_SPECIAL",IF(Y268&lt;&gt;"",VLOOKUP(Y268,'ESO zone constants'!$D$3:$H$4953,5,FALSE),""),""),"")</f>
        <v/>
      </c>
      <c r="Y268" t="str">
        <f>IF(AND(O268&lt;&gt;"",NOT(ISERROR(O268))),"",IF(AND(L268&lt;&gt;"",L268&gt;0,NOT(ISERROR(L268))),VLOOKUP(L268,'ESO dumped WayshrineInfo'!$K$3:$N$9999,4,FALSE),""))</f>
        <v/>
      </c>
      <c r="AA268" s="3" t="str">
        <f>IF(Z268&lt;&gt;"",IF(Z268&lt;&gt;"LIBSETS_DROP_MECHANIC_MONSTER_NAME",VLOOKUP(Z268,'LibSets constants'!$I$4:$L$1002,3,FALSE),""),"")</f>
        <v/>
      </c>
      <c r="AB268" s="3" t="str">
        <f>IF(Z268&lt;&gt;"",IF(Z268&lt;&gt;"LIBSETS_DROP_MECHANIC_MONSTER_NAME",VLOOKUP(Z268,'LibSets constants'!$I$4:$L$1002,4,FALSE),""),"")</f>
        <v/>
      </c>
      <c r="AC268" s="3" t="str">
        <f>IF(G268&lt;&gt;"LIBSETS_SETTYPE_BATTLEGROUND",IF(G268&lt;&gt;"LIBSETS_SETTYPE_SPECIAL",IF(AD268&lt;&gt;"",VLOOKUP(AD268,'ESO zone constants'!$D$3:$H$4953,5,FALSE),""),""),"")</f>
        <v/>
      </c>
      <c r="AD268" t="str">
        <f>IF(AND(O268&lt;&gt;"",NOT(ISERROR(O268))),"",IF(AND(M268&lt;&gt;"",M268&gt;0,NOT(ISERROR(M268))),VLOOKUP(M268,'ESO dumped WayshrineInfo'!$K$3:$N$9999,4,FALSE),""))</f>
        <v/>
      </c>
      <c r="AF268" s="3" t="str">
        <f>IF(AE268&lt;&gt;"",IF(AE268&lt;&gt;"LIBSETS_DROP_MECHANIC_MONSTER_NAME",VLOOKUP(AE268,'LibSets constants'!$I$4:$L$1002,3,FALSE),""),"")</f>
        <v/>
      </c>
      <c r="AG268" s="3" t="str">
        <f>IF(AE268&lt;&gt;"",IF(AE268&lt;&gt;"LIBSETS_DROP_MECHANIC_MONSTER_NAME",VLOOKUP(AE268,'LibSets constants'!$I$4:$L$1002,4,FALSE),""),"")</f>
        <v/>
      </c>
      <c r="AH268" s="3" t="str">
        <f>IF(G268&lt;&gt;"LIBSETS_SETTYPE_BATTLEGROUND",IF(G268&lt;&gt;"LIBSETS_SETTYPE_SPECIAL",IF(AI268&lt;&gt;"",VLOOKUP(AI268,'ESO zone constants'!$D$3:$H$4953,5,FALSE),""),""),"")</f>
        <v/>
      </c>
      <c r="AK268" s="3" t="str">
        <f>IF(AJ268&lt;&gt;"",IF(AJ268&lt;&gt;"LIBSETS_DROP_MECHANIC_MONSTER_NAME",VLOOKUP(AJ268,'LibSets constants'!$I$4:$L$1002,3,FALSE),""),"")</f>
        <v/>
      </c>
      <c r="AL268" s="3" t="str">
        <f>IF(AJ268&lt;&gt;"",IF(AJ268&lt;&gt;"LIBSETS_DROP_MECHANIC_MONSTER_NAME",VLOOKUP(AJ268,'LibSets constants'!$I$4:$L$1002,4,FALSE),""),"")</f>
        <v/>
      </c>
      <c r="AM268" s="3" t="str">
        <f>IF(G268&lt;&gt;"LIBSETS_SETTYPE_BATTLEGROUND",IF(G268&lt;&gt;"LIBSETS_SETTYPE_SPECIAL",IF(AN268&lt;&gt;"",VLOOKUP(AN268,'ESO zone constants'!$D$3:$H$4953,5,FALSE),""),""),"")</f>
        <v/>
      </c>
      <c r="AP268" s="3" t="str">
        <f>IF(AO268&lt;&gt;"",IF(AO268&lt;&gt;"LIBSETS_DROP_MECHANIC_MONSTER_NAME",VLOOKUP(AO268,'LibSets constants'!$I$4:$L$1002,3,FALSE),""),"")</f>
        <v/>
      </c>
      <c r="AQ268" s="3" t="str">
        <f>IF(AO268&lt;&gt;"",IF(AO268&lt;&gt;"LIBSETS_DROP_MECHANIC_MONSTER_NAME",VLOOKUP(AO268,'LibSets constants'!$I$4:$L$1002,4,FALSE),""),"")</f>
        <v/>
      </c>
      <c r="AR268" s="3" t="str">
        <f>IF(G268&lt;&gt;"LIBSETS_SETTYPE_BATTLEGROUND",IF(G268&lt;&gt;"LIBSETS_SETTYPE_SPECIAL",IF(AS268&lt;&gt;"",VLOOKUP(AS268,'ESO zone constants'!$D$3:$H$4953,5,FALSE),""),""),"")</f>
        <v/>
      </c>
      <c r="AU268" s="3" t="str">
        <f>IF(AT268&lt;&gt;"",IF(AT268&lt;&gt;"LIBSETS_DROP_MECHANIC_MONSTER_NAME",VLOOKUP(AT268,'LibSets constants'!$I$4:$L$1002,3,FALSE),""),"")</f>
        <v/>
      </c>
      <c r="AV268" s="3" t="str">
        <f>IF(AT268&lt;&gt;"",IF(AT268&lt;&gt;"LIBSETS_DROP_MECHANIC_MONSTER_NAME",VLOOKUP(AT268,'LibSets constants'!$I$4:$L$1002,4,FALSE),""),"")</f>
        <v/>
      </c>
      <c r="AW268" s="21" t="str">
        <f t="shared" si="25"/>
        <v>[314] = {wayshrines={270,270,270,}, dlcId=DLC_BASE_GAME</v>
      </c>
      <c r="AX268" s="21" t="str">
        <f t="shared" si="26"/>
        <v>, zoneIds={635}, veteran=false</v>
      </c>
      <c r="AY268" s="21" t="str">
        <f t="shared" si="27"/>
        <v>, setType=LIBSETS_SETTYPE_ARENA</v>
      </c>
      <c r="AZ268" s="21" t="str">
        <f t="shared" si="28"/>
        <v>, dropMechanic={LIBSETS_DROP_MECHANIC_ARENA_STAGE_CHEST}},</v>
      </c>
      <c r="BA268" s="21" t="str">
        <f t="shared" si="29"/>
        <v xml:space="preserve"> --Puncturing Remedy / Durchschlagende Genesung   [Dragonstar Arena]</v>
      </c>
    </row>
    <row r="269" spans="1:53" x14ac:dyDescent="0.25">
      <c r="A269" s="12">
        <v>315</v>
      </c>
      <c r="B269" t="s">
        <v>1221</v>
      </c>
      <c r="C269" t="s">
        <v>1222</v>
      </c>
      <c r="D269" s="3">
        <f t="shared" si="24"/>
        <v>315</v>
      </c>
      <c r="G269" s="8" t="s">
        <v>1590</v>
      </c>
      <c r="I269" t="s">
        <v>97</v>
      </c>
      <c r="J269" t="s">
        <v>97</v>
      </c>
      <c r="K269">
        <v>270</v>
      </c>
      <c r="L269">
        <v>270</v>
      </c>
      <c r="M269">
        <v>270</v>
      </c>
      <c r="N269">
        <v>0</v>
      </c>
      <c r="O269" s="66" t="s">
        <v>447</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constants'!$B$4:$C$1002,2,FALSE),"")</f>
        <v>Included in base game</v>
      </c>
      <c r="U269" s="33" t="s">
        <v>1680</v>
      </c>
      <c r="V269" s="43" t="str">
        <f>IF(U269&lt;&gt;"",IF(U269&lt;&gt;"LIBSETS_DROP_MECHANIC_MONSTER_NAME",VLOOKUP(U269,'LibSets constants'!$I$4:$L$1002,3,FALSE),""),"")</f>
        <v>Arena stage chest</v>
      </c>
      <c r="W269" s="43" t="str">
        <f>IF(U269&lt;&gt;"",IF(U269&lt;&gt;"LIBSETS_DROP_MECHANIC_MONSTER_NAME",VLOOKUP(U269,'LibSets constants'!$I$4:$L$1002,4,FALSE),""),"")</f>
        <v>Arena-Phasen Schatztruhe</v>
      </c>
      <c r="X269" s="3" t="str">
        <f>IF(G269&lt;&gt;"LIBSETS_SETTYPE_BATTLEGROUND",IF(G269&lt;&gt;"LIBSETS_SETTYPE_SPECIAL",IF(Y269&lt;&gt;"",VLOOKUP(Y269,'ESO zone constants'!$D$3:$H$4953,5,FALSE),""),""),"")</f>
        <v/>
      </c>
      <c r="Y269" t="str">
        <f>IF(AND(O269&lt;&gt;"",NOT(ISERROR(O269))),"",IF(AND(L269&lt;&gt;"",L269&gt;0,NOT(ISERROR(L269))),VLOOKUP(L269,'ESO dumped WayshrineInfo'!$K$3:$N$9999,4,FALSE),""))</f>
        <v/>
      </c>
      <c r="Z269" s="44"/>
      <c r="AA269" s="43" t="str">
        <f>IF(Z269&lt;&gt;"",IF(Z269&lt;&gt;"LIBSETS_DROP_MECHANIC_MONSTER_NAME",VLOOKUP(Z269,'LibSets constants'!$I$4:$L$1002,3,FALSE),""),"")</f>
        <v/>
      </c>
      <c r="AB269" s="43" t="str">
        <f>IF(Z269&lt;&gt;"",IF(Z269&lt;&gt;"LIBSETS_DROP_MECHANIC_MONSTER_NAME",VLOOKUP(Z269,'LibSets constants'!$I$4:$L$1002,4,FALSE),""),"")</f>
        <v/>
      </c>
      <c r="AC269" s="3" t="str">
        <f>IF(G269&lt;&gt;"LIBSETS_SETTYPE_BATTLEGROUND",IF(G269&lt;&gt;"LIBSETS_SETTYPE_SPECIAL",IF(AD269&lt;&gt;"",VLOOKUP(AD269,'ESO zone constants'!$D$3:$H$4953,5,FALSE),""),""),"")</f>
        <v/>
      </c>
      <c r="AD269" t="str">
        <f>IF(AND(O269&lt;&gt;"",NOT(ISERROR(O269))),"",IF(AND(M269&lt;&gt;"",M269&gt;0,NOT(ISERROR(M269))),VLOOKUP(M269,'ESO dumped WayshrineInfo'!$K$3:$N$9999,4,FALSE),""))</f>
        <v/>
      </c>
      <c r="AE269" s="44"/>
      <c r="AF269" s="43" t="str">
        <f>IF(AE269&lt;&gt;"",IF(AE269&lt;&gt;"LIBSETS_DROP_MECHANIC_MONSTER_NAME",VLOOKUP(AE269,'LibSets constants'!$I$4:$L$1002,3,FALSE),""),"")</f>
        <v/>
      </c>
      <c r="AG269" s="43" t="str">
        <f>IF(AE269&lt;&gt;"",IF(AE269&lt;&gt;"LIBSETS_DROP_MECHANIC_MONSTER_NAME",VLOOKUP(AE269,'LibSets constants'!$I$4:$L$1002,4,FALSE),""),"")</f>
        <v/>
      </c>
      <c r="AH269" s="3" t="str">
        <f>IF(G269&lt;&gt;"LIBSETS_SETTYPE_BATTLEGROUND",IF(G269&lt;&gt;"LIBSETS_SETTYPE_SPECIAL",IF(AI269&lt;&gt;"",VLOOKUP(AI269,'ESO zone constants'!$D$3:$H$4953,5,FALSE),""),""),"")</f>
        <v/>
      </c>
      <c r="AJ269" s="44"/>
      <c r="AK269" s="43" t="str">
        <f>IF(AJ269&lt;&gt;"",IF(AJ269&lt;&gt;"LIBSETS_DROP_MECHANIC_MONSTER_NAME",VLOOKUP(AJ269,'LibSets constants'!$I$4:$L$1002,3,FALSE),""),"")</f>
        <v/>
      </c>
      <c r="AL269" s="43" t="str">
        <f>IF(AJ269&lt;&gt;"",IF(AJ269&lt;&gt;"LIBSETS_DROP_MECHANIC_MONSTER_NAME",VLOOKUP(AJ269,'LibSets constants'!$I$4:$L$1002,4,FALSE),""),"")</f>
        <v/>
      </c>
      <c r="AM269" s="3" t="str">
        <f>IF(G269&lt;&gt;"LIBSETS_SETTYPE_BATTLEGROUND",IF(G269&lt;&gt;"LIBSETS_SETTYPE_SPECIAL",IF(AN269&lt;&gt;"",VLOOKUP(AN269,'ESO zone constants'!$D$3:$H$4953,5,FALSE),""),""),"")</f>
        <v/>
      </c>
      <c r="AO269" s="44"/>
      <c r="AP269" s="43" t="str">
        <f>IF(AO269&lt;&gt;"",IF(AO269&lt;&gt;"LIBSETS_DROP_MECHANIC_MONSTER_NAME",VLOOKUP(AO269,'LibSets constants'!$I$4:$L$1002,3,FALSE),""),"")</f>
        <v/>
      </c>
      <c r="AQ269" s="43" t="str">
        <f>IF(AO269&lt;&gt;"",IF(AO269&lt;&gt;"LIBSETS_DROP_MECHANIC_MONSTER_NAME",VLOOKUP(AO269,'LibSets constants'!$I$4:$L$1002,4,FALSE),""),"")</f>
        <v/>
      </c>
      <c r="AR269" s="3" t="str">
        <f>IF(G269&lt;&gt;"LIBSETS_SETTYPE_BATTLEGROUND",IF(G269&lt;&gt;"LIBSETS_SETTYPE_SPECIAL",IF(AS269&lt;&gt;"",VLOOKUP(AS269,'ESO zone constants'!$D$3:$H$4953,5,FALSE),""),""),"")</f>
        <v/>
      </c>
      <c r="AT269" s="44"/>
      <c r="AU269" s="43" t="str">
        <f>IF(AT269&lt;&gt;"",IF(AT269&lt;&gt;"LIBSETS_DROP_MECHANIC_MONSTER_NAME",VLOOKUP(AT269,'LibSets constants'!$I$4:$L$1002,3,FALSE),""),"")</f>
        <v/>
      </c>
      <c r="AV269" s="43" t="str">
        <f>IF(AT269&lt;&gt;"",IF(AT269&lt;&gt;"LIBSETS_DROP_MECHANIC_MONSTER_NAME",VLOOKUP(AT269,'LibSets constants'!$I$4:$L$1002,4,FALSE),""),"")</f>
        <v/>
      </c>
      <c r="AW269" s="21" t="str">
        <f t="shared" si="25"/>
        <v>[315] = {wayshrines={270,270,270,}, dlcId=DLC_BASE_GAME</v>
      </c>
      <c r="AX269" s="21" t="str">
        <f t="shared" si="26"/>
        <v>, zoneIds={635}, veteran=false</v>
      </c>
      <c r="AY269" s="21" t="str">
        <f t="shared" si="27"/>
        <v>, setType=LIBSETS_SETTYPE_ARENA</v>
      </c>
      <c r="AZ269" s="21" t="str">
        <f t="shared" si="28"/>
        <v>, dropMechanic={LIBSETS_DROP_MECHANIC_ARENA_STAGE_CHEST}},</v>
      </c>
      <c r="BA269" s="21" t="str">
        <f t="shared" si="29"/>
        <v xml:space="preserve"> --Stinging Slashes / Stechende Schnitte   [Dragonstar Arena]</v>
      </c>
    </row>
    <row r="270" spans="1:53" x14ac:dyDescent="0.25">
      <c r="A270" s="12">
        <v>316</v>
      </c>
      <c r="B270" t="s">
        <v>1223</v>
      </c>
      <c r="C270" t="s">
        <v>1224</v>
      </c>
      <c r="D270" s="3">
        <f t="shared" si="24"/>
        <v>316</v>
      </c>
      <c r="E270" s="42"/>
      <c r="G270" s="8" t="s">
        <v>1590</v>
      </c>
      <c r="I270" t="s">
        <v>97</v>
      </c>
      <c r="J270" t="s">
        <v>97</v>
      </c>
      <c r="K270">
        <v>270</v>
      </c>
      <c r="L270">
        <v>270</v>
      </c>
      <c r="M270">
        <v>270</v>
      </c>
      <c r="N270">
        <v>0</v>
      </c>
      <c r="O270" s="66" t="s">
        <v>447</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constants'!$B$4:$C$1002,2,FALSE),"")</f>
        <v>Included in base game</v>
      </c>
      <c r="U270" s="33" t="s">
        <v>1680</v>
      </c>
      <c r="V270" s="3" t="str">
        <f>IF(U270&lt;&gt;"",IF(U270&lt;&gt;"LIBSETS_DROP_MECHANIC_MONSTER_NAME",VLOOKUP(U270,'LibSets constants'!$I$4:$L$1002,3,FALSE),""),"")</f>
        <v>Arena stage chest</v>
      </c>
      <c r="W270" s="3" t="str">
        <f>IF(U270&lt;&gt;"",IF(U270&lt;&gt;"LIBSETS_DROP_MECHANIC_MONSTER_NAME",VLOOKUP(U270,'LibSets constants'!$I$4:$L$1002,4,FALSE),""),"")</f>
        <v>Arena-Phasen Schatztruhe</v>
      </c>
      <c r="X270" s="3" t="str">
        <f>IF(G270&lt;&gt;"LIBSETS_SETTYPE_BATTLEGROUND",IF(G270&lt;&gt;"LIBSETS_SETTYPE_SPECIAL",IF(Y270&lt;&gt;"",VLOOKUP(Y270,'ESO zone constants'!$D$3:$H$4953,5,FALSE),""),""),"")</f>
        <v/>
      </c>
      <c r="Y270" t="str">
        <f>IF(AND(O270&lt;&gt;"",NOT(ISERROR(O270))),"",IF(AND(L270&lt;&gt;"",L270&gt;0,NOT(ISERROR(L270))),VLOOKUP(L270,'ESO dumped WayshrineInfo'!$K$3:$N$9999,4,FALSE),""))</f>
        <v/>
      </c>
      <c r="AA270" s="3" t="str">
        <f>IF(Z270&lt;&gt;"",IF(Z270&lt;&gt;"LIBSETS_DROP_MECHANIC_MONSTER_NAME",VLOOKUP(Z270,'LibSets constants'!$I$4:$L$1002,3,FALSE),""),"")</f>
        <v/>
      </c>
      <c r="AB270" s="3" t="str">
        <f>IF(Z270&lt;&gt;"",IF(Z270&lt;&gt;"LIBSETS_DROP_MECHANIC_MONSTER_NAME",VLOOKUP(Z270,'LibSets constants'!$I$4:$L$1002,4,FALSE),""),"")</f>
        <v/>
      </c>
      <c r="AC270" s="3" t="str">
        <f>IF(G270&lt;&gt;"LIBSETS_SETTYPE_BATTLEGROUND",IF(G270&lt;&gt;"LIBSETS_SETTYPE_SPECIAL",IF(AD270&lt;&gt;"",VLOOKUP(AD270,'ESO zone constants'!$D$3:$H$4953,5,FALSE),""),""),"")</f>
        <v/>
      </c>
      <c r="AD270" t="str">
        <f>IF(AND(O270&lt;&gt;"",NOT(ISERROR(O270))),"",IF(AND(M270&lt;&gt;"",M270&gt;0,NOT(ISERROR(M270))),VLOOKUP(M270,'ESO dumped WayshrineInfo'!$K$3:$N$9999,4,FALSE),""))</f>
        <v/>
      </c>
      <c r="AF270" s="3" t="str">
        <f>IF(AE270&lt;&gt;"",IF(AE270&lt;&gt;"LIBSETS_DROP_MECHANIC_MONSTER_NAME",VLOOKUP(AE270,'LibSets constants'!$I$4:$L$1002,3,FALSE),""),"")</f>
        <v/>
      </c>
      <c r="AG270" s="3" t="str">
        <f>IF(AE270&lt;&gt;"",IF(AE270&lt;&gt;"LIBSETS_DROP_MECHANIC_MONSTER_NAME",VLOOKUP(AE270,'LibSets constants'!$I$4:$L$1002,4,FALSE),""),"")</f>
        <v/>
      </c>
      <c r="AH270" s="3" t="str">
        <f>IF(G270&lt;&gt;"LIBSETS_SETTYPE_BATTLEGROUND",IF(G270&lt;&gt;"LIBSETS_SETTYPE_SPECIAL",IF(AI270&lt;&gt;"",VLOOKUP(AI270,'ESO zone constants'!$D$3:$H$4953,5,FALSE),""),""),"")</f>
        <v/>
      </c>
      <c r="AK270" s="3" t="str">
        <f>IF(AJ270&lt;&gt;"",IF(AJ270&lt;&gt;"LIBSETS_DROP_MECHANIC_MONSTER_NAME",VLOOKUP(AJ270,'LibSets constants'!$I$4:$L$1002,3,FALSE),""),"")</f>
        <v/>
      </c>
      <c r="AL270" s="3" t="str">
        <f>IF(AJ270&lt;&gt;"",IF(AJ270&lt;&gt;"LIBSETS_DROP_MECHANIC_MONSTER_NAME",VLOOKUP(AJ270,'LibSets constants'!$I$4:$L$1002,4,FALSE),""),"")</f>
        <v/>
      </c>
      <c r="AM270" s="3" t="str">
        <f>IF(G270&lt;&gt;"LIBSETS_SETTYPE_BATTLEGROUND",IF(G270&lt;&gt;"LIBSETS_SETTYPE_SPECIAL",IF(AN270&lt;&gt;"",VLOOKUP(AN270,'ESO zone constants'!$D$3:$H$4953,5,FALSE),""),""),"")</f>
        <v/>
      </c>
      <c r="AP270" s="3" t="str">
        <f>IF(AO270&lt;&gt;"",IF(AO270&lt;&gt;"LIBSETS_DROP_MECHANIC_MONSTER_NAME",VLOOKUP(AO270,'LibSets constants'!$I$4:$L$1002,3,FALSE),""),"")</f>
        <v/>
      </c>
      <c r="AQ270" s="3" t="str">
        <f>IF(AO270&lt;&gt;"",IF(AO270&lt;&gt;"LIBSETS_DROP_MECHANIC_MONSTER_NAME",VLOOKUP(AO270,'LibSets constants'!$I$4:$L$1002,4,FALSE),""),"")</f>
        <v/>
      </c>
      <c r="AR270" s="3" t="str">
        <f>IF(G270&lt;&gt;"LIBSETS_SETTYPE_BATTLEGROUND",IF(G270&lt;&gt;"LIBSETS_SETTYPE_SPECIAL",IF(AS270&lt;&gt;"",VLOOKUP(AS270,'ESO zone constants'!$D$3:$H$4953,5,FALSE),""),""),"")</f>
        <v/>
      </c>
      <c r="AU270" s="3" t="str">
        <f>IF(AT270&lt;&gt;"",IF(AT270&lt;&gt;"LIBSETS_DROP_MECHANIC_MONSTER_NAME",VLOOKUP(AT270,'LibSets constants'!$I$4:$L$1002,3,FALSE),""),"")</f>
        <v/>
      </c>
      <c r="AV270" s="3" t="str">
        <f>IF(AT270&lt;&gt;"",IF(AT270&lt;&gt;"LIBSETS_DROP_MECHANIC_MONSTER_NAME",VLOOKUP(AT270,'LibSets constants'!$I$4:$L$1002,4,FALSE),""),"")</f>
        <v/>
      </c>
      <c r="AW270" s="21" t="str">
        <f t="shared" si="25"/>
        <v>[316] = {wayshrines={270,270,270,}, dlcId=DLC_BASE_GAME</v>
      </c>
      <c r="AX270" s="21" t="str">
        <f t="shared" si="26"/>
        <v>, zoneIds={635}, veteran=false</v>
      </c>
      <c r="AY270" s="21" t="str">
        <f t="shared" si="27"/>
        <v>, setType=LIBSETS_SETTYPE_ARENA</v>
      </c>
      <c r="AZ270" s="21" t="str">
        <f t="shared" si="28"/>
        <v>, dropMechanic={LIBSETS_DROP_MECHANIC_ARENA_STAGE_CHEST}},</v>
      </c>
      <c r="BA270" s="21" t="str">
        <f t="shared" si="29"/>
        <v xml:space="preserve"> --Caustic Arrow / Beißender Pfeil   [Dragonstar Arena]</v>
      </c>
    </row>
    <row r="271" spans="1:53" x14ac:dyDescent="0.25">
      <c r="A271" s="12">
        <v>317</v>
      </c>
      <c r="B271" t="s">
        <v>1225</v>
      </c>
      <c r="C271" t="s">
        <v>1226</v>
      </c>
      <c r="D271" s="3">
        <f t="shared" si="24"/>
        <v>317</v>
      </c>
      <c r="G271" s="8" t="s">
        <v>1590</v>
      </c>
      <c r="I271" t="s">
        <v>97</v>
      </c>
      <c r="J271" t="s">
        <v>97</v>
      </c>
      <c r="K271">
        <v>270</v>
      </c>
      <c r="L271">
        <v>270</v>
      </c>
      <c r="M271">
        <v>270</v>
      </c>
      <c r="N271">
        <v>0</v>
      </c>
      <c r="O271" s="66" t="s">
        <v>447</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constants'!$B$4:$C$1002,2,FALSE),"")</f>
        <v>Included in base game</v>
      </c>
      <c r="U271" s="33" t="s">
        <v>1680</v>
      </c>
      <c r="V271" s="3" t="str">
        <f>IF(U271&lt;&gt;"",IF(U271&lt;&gt;"LIBSETS_DROP_MECHANIC_MONSTER_NAME",VLOOKUP(U271,'LibSets constants'!$I$4:$L$1002,3,FALSE),""),"")</f>
        <v>Arena stage chest</v>
      </c>
      <c r="W271" s="3" t="str">
        <f>IF(U271&lt;&gt;"",IF(U271&lt;&gt;"LIBSETS_DROP_MECHANIC_MONSTER_NAME",VLOOKUP(U271,'LibSets constants'!$I$4:$L$1002,4,FALSE),""),"")</f>
        <v>Arena-Phasen Schatztruhe</v>
      </c>
      <c r="X271" s="3" t="str">
        <f>IF(G271&lt;&gt;"LIBSETS_SETTYPE_BATTLEGROUND",IF(G271&lt;&gt;"LIBSETS_SETTYPE_SPECIAL",IF(Y271&lt;&gt;"",VLOOKUP(Y271,'ESO zone constants'!$D$3:$H$4953,5,FALSE),""),""),"")</f>
        <v/>
      </c>
      <c r="Y271" t="str">
        <f>IF(AND(O271&lt;&gt;"",NOT(ISERROR(O271))),"",IF(AND(L271&lt;&gt;"",L271&gt;0,NOT(ISERROR(L271))),VLOOKUP(L271,'ESO dumped WayshrineInfo'!$K$3:$N$9999,4,FALSE),""))</f>
        <v/>
      </c>
      <c r="AA271" s="3" t="str">
        <f>IF(Z271&lt;&gt;"",IF(Z271&lt;&gt;"LIBSETS_DROP_MECHANIC_MONSTER_NAME",VLOOKUP(Z271,'LibSets constants'!$I$4:$L$1002,3,FALSE),""),"")</f>
        <v/>
      </c>
      <c r="AB271" s="3" t="str">
        <f>IF(Z271&lt;&gt;"",IF(Z271&lt;&gt;"LIBSETS_DROP_MECHANIC_MONSTER_NAME",VLOOKUP(Z271,'LibSets constants'!$I$4:$L$1002,4,FALSE),""),"")</f>
        <v/>
      </c>
      <c r="AC271" s="3" t="str">
        <f>IF(G271&lt;&gt;"LIBSETS_SETTYPE_BATTLEGROUND",IF(G271&lt;&gt;"LIBSETS_SETTYPE_SPECIAL",IF(AD271&lt;&gt;"",VLOOKUP(AD271,'ESO zone constants'!$D$3:$H$4953,5,FALSE),""),""),"")</f>
        <v/>
      </c>
      <c r="AD271" t="str">
        <f>IF(AND(O271&lt;&gt;"",NOT(ISERROR(O271))),"",IF(AND(M271&lt;&gt;"",M271&gt;0,NOT(ISERROR(M271))),VLOOKUP(M271,'ESO dumped WayshrineInfo'!$K$3:$N$9999,4,FALSE),""))</f>
        <v/>
      </c>
      <c r="AF271" s="3" t="str">
        <f>IF(AE271&lt;&gt;"",IF(AE271&lt;&gt;"LIBSETS_DROP_MECHANIC_MONSTER_NAME",VLOOKUP(AE271,'LibSets constants'!$I$4:$L$1002,3,FALSE),""),"")</f>
        <v/>
      </c>
      <c r="AG271" s="3" t="str">
        <f>IF(AE271&lt;&gt;"",IF(AE271&lt;&gt;"LIBSETS_DROP_MECHANIC_MONSTER_NAME",VLOOKUP(AE271,'LibSets constants'!$I$4:$L$1002,4,FALSE),""),"")</f>
        <v/>
      </c>
      <c r="AH271" s="3" t="str">
        <f>IF(G271&lt;&gt;"LIBSETS_SETTYPE_BATTLEGROUND",IF(G271&lt;&gt;"LIBSETS_SETTYPE_SPECIAL",IF(AI271&lt;&gt;"",VLOOKUP(AI271,'ESO zone constants'!$D$3:$H$4953,5,FALSE),""),""),"")</f>
        <v/>
      </c>
      <c r="AK271" s="3" t="str">
        <f>IF(AJ271&lt;&gt;"",IF(AJ271&lt;&gt;"LIBSETS_DROP_MECHANIC_MONSTER_NAME",VLOOKUP(AJ271,'LibSets constants'!$I$4:$L$1002,3,FALSE),""),"")</f>
        <v/>
      </c>
      <c r="AL271" s="3" t="str">
        <f>IF(AJ271&lt;&gt;"",IF(AJ271&lt;&gt;"LIBSETS_DROP_MECHANIC_MONSTER_NAME",VLOOKUP(AJ271,'LibSets constants'!$I$4:$L$1002,4,FALSE),""),"")</f>
        <v/>
      </c>
      <c r="AM271" s="3" t="str">
        <f>IF(G271&lt;&gt;"LIBSETS_SETTYPE_BATTLEGROUND",IF(G271&lt;&gt;"LIBSETS_SETTYPE_SPECIAL",IF(AN271&lt;&gt;"",VLOOKUP(AN271,'ESO zone constants'!$D$3:$H$4953,5,FALSE),""),""),"")</f>
        <v/>
      </c>
      <c r="AP271" s="3" t="str">
        <f>IF(AO271&lt;&gt;"",IF(AO271&lt;&gt;"LIBSETS_DROP_MECHANIC_MONSTER_NAME",VLOOKUP(AO271,'LibSets constants'!$I$4:$L$1002,3,FALSE),""),"")</f>
        <v/>
      </c>
      <c r="AQ271" s="3" t="str">
        <f>IF(AO271&lt;&gt;"",IF(AO271&lt;&gt;"LIBSETS_DROP_MECHANIC_MONSTER_NAME",VLOOKUP(AO271,'LibSets constants'!$I$4:$L$1002,4,FALSE),""),"")</f>
        <v/>
      </c>
      <c r="AR271" s="3" t="str">
        <f>IF(G271&lt;&gt;"LIBSETS_SETTYPE_BATTLEGROUND",IF(G271&lt;&gt;"LIBSETS_SETTYPE_SPECIAL",IF(AS271&lt;&gt;"",VLOOKUP(AS271,'ESO zone constants'!$D$3:$H$4953,5,FALSE),""),""),"")</f>
        <v/>
      </c>
      <c r="AU271" s="3" t="str">
        <f>IF(AT271&lt;&gt;"",IF(AT271&lt;&gt;"LIBSETS_DROP_MECHANIC_MONSTER_NAME",VLOOKUP(AT271,'LibSets constants'!$I$4:$L$1002,3,FALSE),""),"")</f>
        <v/>
      </c>
      <c r="AV271" s="3" t="str">
        <f>IF(AT271&lt;&gt;"",IF(AT271&lt;&gt;"LIBSETS_DROP_MECHANIC_MONSTER_NAME",VLOOKUP(AT271,'LibSets constants'!$I$4:$L$1002,4,FALSE),""),"")</f>
        <v/>
      </c>
      <c r="AW271" s="21" t="str">
        <f t="shared" si="25"/>
        <v>[317] = {wayshrines={270,270,270,}, dlcId=DLC_BASE_GAME</v>
      </c>
      <c r="AX271" s="21" t="str">
        <f t="shared" si="26"/>
        <v>, zoneIds={635}, veteran=false</v>
      </c>
      <c r="AY271" s="21" t="str">
        <f t="shared" si="27"/>
        <v>, setType=LIBSETS_SETTYPE_ARENA</v>
      </c>
      <c r="AZ271" s="21" t="str">
        <f t="shared" si="28"/>
        <v>, dropMechanic={LIBSETS_DROP_MECHANIC_ARENA_STAGE_CHEST}},</v>
      </c>
      <c r="BA271" s="21" t="str">
        <f t="shared" si="29"/>
        <v xml:space="preserve"> --Destructive Impact / Zerstörerischer Einschlag   [Dragonstar Arena]</v>
      </c>
    </row>
    <row r="272" spans="1:53" x14ac:dyDescent="0.25">
      <c r="A272" s="12">
        <v>318</v>
      </c>
      <c r="B272" t="s">
        <v>1227</v>
      </c>
      <c r="C272" t="s">
        <v>1228</v>
      </c>
      <c r="D272" s="3">
        <f t="shared" si="24"/>
        <v>318</v>
      </c>
      <c r="G272" s="8" t="s">
        <v>1590</v>
      </c>
      <c r="I272" t="s">
        <v>97</v>
      </c>
      <c r="J272" t="s">
        <v>97</v>
      </c>
      <c r="K272">
        <v>270</v>
      </c>
      <c r="L272">
        <v>270</v>
      </c>
      <c r="M272">
        <v>270</v>
      </c>
      <c r="N272">
        <v>0</v>
      </c>
      <c r="O272" s="66" t="s">
        <v>447</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constants'!$B$4:$C$1002,2,FALSE),"")</f>
        <v>Included in base game</v>
      </c>
      <c r="U272" s="33" t="s">
        <v>1680</v>
      </c>
      <c r="V272" s="3" t="str">
        <f>IF(U272&lt;&gt;"",IF(U272&lt;&gt;"LIBSETS_DROP_MECHANIC_MONSTER_NAME",VLOOKUP(U272,'LibSets constants'!$I$4:$L$1002,3,FALSE),""),"")</f>
        <v>Arena stage chest</v>
      </c>
      <c r="W272" s="3" t="str">
        <f>IF(U272&lt;&gt;"",IF(U272&lt;&gt;"LIBSETS_DROP_MECHANIC_MONSTER_NAME",VLOOKUP(U272,'LibSets constants'!$I$4:$L$1002,4,FALSE),""),"")</f>
        <v>Arena-Phasen Schatztruhe</v>
      </c>
      <c r="X272" s="3" t="str">
        <f>IF(G272&lt;&gt;"LIBSETS_SETTYPE_BATTLEGROUND",IF(G272&lt;&gt;"LIBSETS_SETTYPE_SPECIAL",IF(Y272&lt;&gt;"",VLOOKUP(Y272,'ESO zone constants'!$D$3:$H$4953,5,FALSE),""),""),"")</f>
        <v/>
      </c>
      <c r="Y272" t="str">
        <f>IF(AND(O272&lt;&gt;"",NOT(ISERROR(O272))),"",IF(AND(L272&lt;&gt;"",L272&gt;0,NOT(ISERROR(L272))),VLOOKUP(L272,'ESO dumped WayshrineInfo'!$K$3:$N$9999,4,FALSE),""))</f>
        <v/>
      </c>
      <c r="AA272" s="3" t="str">
        <f>IF(Z272&lt;&gt;"",IF(Z272&lt;&gt;"LIBSETS_DROP_MECHANIC_MONSTER_NAME",VLOOKUP(Z272,'LibSets constants'!$I$4:$L$1002,3,FALSE),""),"")</f>
        <v/>
      </c>
      <c r="AB272" s="3" t="str">
        <f>IF(Z272&lt;&gt;"",IF(Z272&lt;&gt;"LIBSETS_DROP_MECHANIC_MONSTER_NAME",VLOOKUP(Z272,'LibSets constants'!$I$4:$L$1002,4,FALSE),""),"")</f>
        <v/>
      </c>
      <c r="AC272" s="3" t="str">
        <f>IF(G272&lt;&gt;"LIBSETS_SETTYPE_BATTLEGROUND",IF(G272&lt;&gt;"LIBSETS_SETTYPE_SPECIAL",IF(AD272&lt;&gt;"",VLOOKUP(AD272,'ESO zone constants'!$D$3:$H$4953,5,FALSE),""),""),"")</f>
        <v/>
      </c>
      <c r="AD272" t="str">
        <f>IF(AND(O272&lt;&gt;"",NOT(ISERROR(O272))),"",IF(AND(M272&lt;&gt;"",M272&gt;0,NOT(ISERROR(M272))),VLOOKUP(M272,'ESO dumped WayshrineInfo'!$K$3:$N$9999,4,FALSE),""))</f>
        <v/>
      </c>
      <c r="AF272" s="3" t="str">
        <f>IF(AE272&lt;&gt;"",IF(AE272&lt;&gt;"LIBSETS_DROP_MECHANIC_MONSTER_NAME",VLOOKUP(AE272,'LibSets constants'!$I$4:$L$1002,3,FALSE),""),"")</f>
        <v/>
      </c>
      <c r="AG272" s="3" t="str">
        <f>IF(AE272&lt;&gt;"",IF(AE272&lt;&gt;"LIBSETS_DROP_MECHANIC_MONSTER_NAME",VLOOKUP(AE272,'LibSets constants'!$I$4:$L$1002,4,FALSE),""),"")</f>
        <v/>
      </c>
      <c r="AH272" s="3" t="str">
        <f>IF(G272&lt;&gt;"LIBSETS_SETTYPE_BATTLEGROUND",IF(G272&lt;&gt;"LIBSETS_SETTYPE_SPECIAL",IF(AI272&lt;&gt;"",VLOOKUP(AI272,'ESO zone constants'!$D$3:$H$4953,5,FALSE),""),""),"")</f>
        <v/>
      </c>
      <c r="AK272" s="3" t="str">
        <f>IF(AJ272&lt;&gt;"",IF(AJ272&lt;&gt;"LIBSETS_DROP_MECHANIC_MONSTER_NAME",VLOOKUP(AJ272,'LibSets constants'!$I$4:$L$1002,3,FALSE),""),"")</f>
        <v/>
      </c>
      <c r="AL272" s="3" t="str">
        <f>IF(AJ272&lt;&gt;"",IF(AJ272&lt;&gt;"LIBSETS_DROP_MECHANIC_MONSTER_NAME",VLOOKUP(AJ272,'LibSets constants'!$I$4:$L$1002,4,FALSE),""),"")</f>
        <v/>
      </c>
      <c r="AM272" s="3" t="str">
        <f>IF(G272&lt;&gt;"LIBSETS_SETTYPE_BATTLEGROUND",IF(G272&lt;&gt;"LIBSETS_SETTYPE_SPECIAL",IF(AN272&lt;&gt;"",VLOOKUP(AN272,'ESO zone constants'!$D$3:$H$4953,5,FALSE),""),""),"")</f>
        <v/>
      </c>
      <c r="AP272" s="3" t="str">
        <f>IF(AO272&lt;&gt;"",IF(AO272&lt;&gt;"LIBSETS_DROP_MECHANIC_MONSTER_NAME",VLOOKUP(AO272,'LibSets constants'!$I$4:$L$1002,3,FALSE),""),"")</f>
        <v/>
      </c>
      <c r="AQ272" s="3" t="str">
        <f>IF(AO272&lt;&gt;"",IF(AO272&lt;&gt;"LIBSETS_DROP_MECHANIC_MONSTER_NAME",VLOOKUP(AO272,'LibSets constants'!$I$4:$L$1002,4,FALSE),""),"")</f>
        <v/>
      </c>
      <c r="AR272" s="3" t="str">
        <f>IF(G272&lt;&gt;"LIBSETS_SETTYPE_BATTLEGROUND",IF(G272&lt;&gt;"LIBSETS_SETTYPE_SPECIAL",IF(AS272&lt;&gt;"",VLOOKUP(AS272,'ESO zone constants'!$D$3:$H$4953,5,FALSE),""),""),"")</f>
        <v/>
      </c>
      <c r="AU272" s="3" t="str">
        <f>IF(AT272&lt;&gt;"",IF(AT272&lt;&gt;"LIBSETS_DROP_MECHANIC_MONSTER_NAME",VLOOKUP(AT272,'LibSets constants'!$I$4:$L$1002,3,FALSE),""),"")</f>
        <v/>
      </c>
      <c r="AV272" s="3" t="str">
        <f>IF(AT272&lt;&gt;"",IF(AT272&lt;&gt;"LIBSETS_DROP_MECHANIC_MONSTER_NAME",VLOOKUP(AT272,'LibSets constants'!$I$4:$L$1002,4,FALSE),""),"")</f>
        <v/>
      </c>
      <c r="AW272" s="21" t="str">
        <f t="shared" si="25"/>
        <v>[318] = {wayshrines={270,270,270,}, dlcId=DLC_BASE_GAME</v>
      </c>
      <c r="AX272" s="21" t="str">
        <f t="shared" si="26"/>
        <v>, zoneIds={635}, veteran=false</v>
      </c>
      <c r="AY272" s="21" t="str">
        <f t="shared" si="27"/>
        <v>, setType=LIBSETS_SETTYPE_ARENA</v>
      </c>
      <c r="AZ272" s="21" t="str">
        <f t="shared" si="28"/>
        <v>, dropMechanic={LIBSETS_DROP_MECHANIC_ARENA_STAGE_CHEST}},</v>
      </c>
      <c r="BA272" s="21" t="str">
        <f t="shared" si="29"/>
        <v xml:space="preserve"> --Grand Rejuvenation / Große Verjüngung   [Dragonstar Arena]</v>
      </c>
    </row>
    <row r="273" spans="1:53" x14ac:dyDescent="0.25">
      <c r="A273" s="12">
        <v>320</v>
      </c>
      <c r="B273" t="s">
        <v>1229</v>
      </c>
      <c r="C273" t="s">
        <v>1230</v>
      </c>
      <c r="D273" s="3">
        <f t="shared" si="24"/>
        <v>320</v>
      </c>
      <c r="G273" s="8" t="s">
        <v>1598</v>
      </c>
      <c r="I273" t="s">
        <v>97</v>
      </c>
      <c r="J273" t="s">
        <v>97</v>
      </c>
      <c r="K273">
        <v>-1</v>
      </c>
      <c r="L273">
        <v>-1</v>
      </c>
      <c r="M273">
        <v>-1</v>
      </c>
      <c r="N273">
        <v>0</v>
      </c>
      <c r="O273" s="66" t="s">
        <v>538</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constants'!$B$4:$C$1002,2,FALSE),"")</f>
        <v>Morrowind</v>
      </c>
      <c r="U273" s="33" t="s">
        <v>1684</v>
      </c>
      <c r="V273" s="43" t="str">
        <f>IF(U273&lt;&gt;"",IF(U273&lt;&gt;"LIBSETS_DROP_MECHANIC_MONSTER_NAME",VLOOKUP(U273,'LibSets constants'!$I$4:$L$1002,3,FALSE),""),"")</f>
        <v>Delve bosses have a chance to drop a waist or feet.</v>
      </c>
      <c r="W273" s="43" t="str">
        <f>IF(U273&lt;&gt;"",IF(U273&lt;&gt;"LIBSETS_DROP_MECHANIC_MONSTER_NAME",VLOOKUP(U273,'LibSets constants'!$I$4:$L$1002,4,FALSE),""),"")</f>
        <v>Bosse in Gewölben haben die Chance, eine Taille oder Füße fallen zu lassen.</v>
      </c>
      <c r="X273" s="3" t="str">
        <f>IF(G273&lt;&gt;"LIBSETS_SETTYPE_BATTLEGROUND",IF(G273&lt;&gt;"LIBSETS_SETTYPE_SPECIAL",IF(Y273&lt;&gt;"",VLOOKUP(Y273,'ESO zone constants'!$D$3:$H$4953,5,FALSE),""),""),"")</f>
        <v/>
      </c>
      <c r="Y273" t="str">
        <f>IF(AND(O273&lt;&gt;"",NOT(ISERROR(O273))),"",IF(AND(L273&lt;&gt;"",L273&gt;0,NOT(ISERROR(L273))),VLOOKUP(L273,'ESO dumped WayshrineInfo'!$K$3:$N$9999,4,FALSE),""))</f>
        <v/>
      </c>
      <c r="Z273" s="44" t="s">
        <v>1685</v>
      </c>
      <c r="AA273" s="43" t="str">
        <f>IF(Z273&lt;&gt;"",IF(Z273&lt;&gt;"LIBSETS_DROP_MECHANIC_MONSTER_NAME",VLOOKUP(Z273,'LibSets constants'!$I$4:$L$1002,3,FALSE),""),"")</f>
        <v>Overland group bosses have a 100% chance to drop head, chest, legs, or weapon.</v>
      </c>
      <c r="AB273" s="43" t="str">
        <f>IF(Z273&lt;&gt;"",IF(Z273&lt;&gt;"LIBSETS_DROP_MECHANIC_MONSTER_NAME",VLOOKUP(Z273,'LibSets constants'!$I$4:$L$1002,4,FALSE),""),"")</f>
        <v>Überland Gruppenbosse haben eine Chance von 100%, Kopf, Brust, Beine oder Waffen fallen zu lassen.</v>
      </c>
      <c r="AC273" s="3" t="str">
        <f>IF(G273&lt;&gt;"LIBSETS_SETTYPE_BATTLEGROUND",IF(G273&lt;&gt;"LIBSETS_SETTYPE_SPECIAL",IF(AD273&lt;&gt;"",VLOOKUP(AD273,'ESO zone constants'!$D$3:$H$4953,5,FALSE),""),""),"")</f>
        <v/>
      </c>
      <c r="AD273" t="str">
        <f>IF(AND(O273&lt;&gt;"",NOT(ISERROR(O273))),"",IF(AND(M273&lt;&gt;"",M273&gt;0,NOT(ISERROR(M273))),VLOOKUP(M273,'ESO dumped WayshrineInfo'!$K$3:$N$9999,4,FALSE),""))</f>
        <v/>
      </c>
      <c r="AE273" s="44" t="s">
        <v>1686</v>
      </c>
      <c r="AF273" s="43" t="str">
        <f>IF(AE273&lt;&gt;"",IF(AE273&lt;&gt;"LIBSETS_DROP_MECHANIC_MONSTER_NAME",VLOOKUP(AE273,'LibSets constants'!$I$4:$L$1002,3,FALSE),""),"")</f>
        <v>Public dungeon bosses have a chance to drop a shoulder, hand, or weapon.</v>
      </c>
      <c r="AG273" s="43" t="str">
        <f>IF(AE273&lt;&gt;"",IF(AE273&lt;&gt;"LIBSETS_DROP_MECHANIC_MONSTER_NAME",VLOOKUP(AE273,'LibSets constants'!$I$4:$L$1002,4,FALSE),""),"")</f>
        <v>Öffentliche Dungeon-Bosse haben die Möglichkeit, eine Schulter, Handschuhe oder eine Waffe fallen zu lassen.</v>
      </c>
      <c r="AH273" s="3" t="str">
        <f>IF(G273&lt;&gt;"LIBSETS_SETTYPE_BATTLEGROUND",IF(G273&lt;&gt;"LIBSETS_SETTYPE_SPECIAL",IF(AI273&lt;&gt;"",VLOOKUP(AI273,'ESO zone constants'!$D$3:$H$4953,5,FALSE),""),""),"")</f>
        <v/>
      </c>
      <c r="AJ273" s="44" t="s">
        <v>1687</v>
      </c>
      <c r="AK273" s="43" t="str">
        <f>IF(AJ273&lt;&gt;"",IF(AJ273&lt;&gt;"LIBSETS_DROP_MECHANIC_MONSTER_NAME",VLOOKUP(AJ273,'LibSets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3" t="str">
        <f>IF(AJ273&lt;&gt;"",IF(AJ273&lt;&gt;"LIBSETS_DROP_MECHANIC_MONSTER_NAME",VLOOKUP(AJ273,'LibSets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constants'!$D$3:$H$4953,5,FALSE),""),""),"")</f>
        <v/>
      </c>
      <c r="AO273" s="44"/>
      <c r="AP273" s="43" t="str">
        <f>IF(AO273&lt;&gt;"",IF(AO273&lt;&gt;"LIBSETS_DROP_MECHANIC_MONSTER_NAME",VLOOKUP(AO273,'LibSets constants'!$I$4:$L$1002,3,FALSE),""),"")</f>
        <v/>
      </c>
      <c r="AQ273" s="43" t="str">
        <f>IF(AO273&lt;&gt;"",IF(AO273&lt;&gt;"LIBSETS_DROP_MECHANIC_MONSTER_NAME",VLOOKUP(AO273,'LibSets constants'!$I$4:$L$1002,4,FALSE),""),"")</f>
        <v/>
      </c>
      <c r="AR273" s="3" t="str">
        <f>IF(G273&lt;&gt;"LIBSETS_SETTYPE_BATTLEGROUND",IF(G273&lt;&gt;"LIBSETS_SETTYPE_SPECIAL",IF(AS273&lt;&gt;"",VLOOKUP(AS273,'ESO zone constants'!$D$3:$H$4953,5,FALSE),""),""),"")</f>
        <v/>
      </c>
      <c r="AT273" s="44"/>
      <c r="AU273" s="43" t="str">
        <f>IF(AT273&lt;&gt;"",IF(AT273&lt;&gt;"LIBSETS_DROP_MECHANIC_MONSTER_NAME",VLOOKUP(AT273,'LibSets constants'!$I$4:$L$1002,3,FALSE),""),"")</f>
        <v/>
      </c>
      <c r="AV273" s="43" t="str">
        <f>IF(AT273&lt;&gt;"",IF(AT273&lt;&gt;"LIBSETS_DROP_MECHANIC_MONSTER_NAME",VLOOKUP(AT273,'LibSets constants'!$I$4:$L$1002,4,FALSE),""),"")</f>
        <v/>
      </c>
      <c r="AW273" s="21" t="str">
        <f t="shared" si="25"/>
        <v>[320] = {wayshrines={-1,-1,-1,}, dlcId=DLC_MORROWIND</v>
      </c>
      <c r="AX273" s="21" t="str">
        <f t="shared" si="26"/>
        <v>, zoneIds={849}, veteran=false</v>
      </c>
      <c r="AY273" s="21" t="str">
        <f t="shared" si="27"/>
        <v>, setType=LIBSETS_SETTYPE_OVERLAND</v>
      </c>
      <c r="AZ273" s="21" t="str">
        <f t="shared" si="28"/>
        <v>, dropMechanic={LIBSETS_DROP_MECHANIC_OVERLAND_BOSS_DELVE,LIBSETS_DROP_MECHANIC_OVERLAND_WORLDBOSS,LIBSETS_DROP_MECHANIC_OVERLAND_BOSS_PUBLIC_DUNGEON,LIBSETS_DROP_MECHANIC_OVERLAND_CHEST}},</v>
      </c>
      <c r="BA273" s="21" t="str">
        <f t="shared" si="29"/>
        <v xml:space="preserve"> --War Maiden / Kriegsjungfer   [Vvardenfell]</v>
      </c>
    </row>
    <row r="274" spans="1:53" x14ac:dyDescent="0.25">
      <c r="A274" s="12">
        <v>321</v>
      </c>
      <c r="B274" t="s">
        <v>1231</v>
      </c>
      <c r="C274" t="s">
        <v>1232</v>
      </c>
      <c r="D274" s="3">
        <f t="shared" si="24"/>
        <v>321</v>
      </c>
      <c r="G274" s="8" t="s">
        <v>1598</v>
      </c>
      <c r="I274" t="s">
        <v>97</v>
      </c>
      <c r="J274" t="s">
        <v>97</v>
      </c>
      <c r="K274">
        <v>-1</v>
      </c>
      <c r="L274">
        <v>-1</v>
      </c>
      <c r="M274">
        <v>-1</v>
      </c>
      <c r="N274">
        <v>0</v>
      </c>
      <c r="O274" s="66" t="s">
        <v>538</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constants'!$B$4:$C$1002,2,FALSE),"")</f>
        <v>Morrowind</v>
      </c>
      <c r="U274" s="33" t="s">
        <v>1684</v>
      </c>
      <c r="V274" s="43" t="str">
        <f>IF(U274&lt;&gt;"",IF(U274&lt;&gt;"LIBSETS_DROP_MECHANIC_MONSTER_NAME",VLOOKUP(U274,'LibSets constants'!$I$4:$L$1002,3,FALSE),""),"")</f>
        <v>Delve bosses have a chance to drop a waist or feet.</v>
      </c>
      <c r="W274" s="43" t="str">
        <f>IF(U274&lt;&gt;"",IF(U274&lt;&gt;"LIBSETS_DROP_MECHANIC_MONSTER_NAME",VLOOKUP(U274,'LibSets constants'!$I$4:$L$1002,4,FALSE),""),"")</f>
        <v>Bosse in Gewölben haben die Chance, eine Taille oder Füße fallen zu lassen.</v>
      </c>
      <c r="X274" s="3" t="str">
        <f>IF(G274&lt;&gt;"LIBSETS_SETTYPE_BATTLEGROUND",IF(G274&lt;&gt;"LIBSETS_SETTYPE_SPECIAL",IF(Y274&lt;&gt;"",VLOOKUP(Y274,'ESO zone constants'!$D$3:$H$4953,5,FALSE),""),""),"")</f>
        <v/>
      </c>
      <c r="Y274" t="str">
        <f>IF(AND(O274&lt;&gt;"",NOT(ISERROR(O274))),"",IF(AND(L274&lt;&gt;"",L274&gt;0,NOT(ISERROR(L274))),VLOOKUP(L274,'ESO dumped WayshrineInfo'!$K$3:$N$9999,4,FALSE),""))</f>
        <v/>
      </c>
      <c r="Z274" s="44" t="s">
        <v>1685</v>
      </c>
      <c r="AA274" s="43" t="str">
        <f>IF(Z274&lt;&gt;"",IF(Z274&lt;&gt;"LIBSETS_DROP_MECHANIC_MONSTER_NAME",VLOOKUP(Z274,'LibSets constants'!$I$4:$L$1002,3,FALSE),""),"")</f>
        <v>Overland group bosses have a 100% chance to drop head, chest, legs, or weapon.</v>
      </c>
      <c r="AB274" s="43" t="str">
        <f>IF(Z274&lt;&gt;"",IF(Z274&lt;&gt;"LIBSETS_DROP_MECHANIC_MONSTER_NAME",VLOOKUP(Z274,'LibSets constants'!$I$4:$L$1002,4,FALSE),""),"")</f>
        <v>Überland Gruppenbosse haben eine Chance von 100%, Kopf, Brust, Beine oder Waffen fallen zu lassen.</v>
      </c>
      <c r="AC274" s="3" t="str">
        <f>IF(G274&lt;&gt;"LIBSETS_SETTYPE_BATTLEGROUND",IF(G274&lt;&gt;"LIBSETS_SETTYPE_SPECIAL",IF(AD274&lt;&gt;"",VLOOKUP(AD274,'ESO zone constants'!$D$3:$H$4953,5,FALSE),""),""),"")</f>
        <v/>
      </c>
      <c r="AD274" t="str">
        <f>IF(AND(O274&lt;&gt;"",NOT(ISERROR(O274))),"",IF(AND(M274&lt;&gt;"",M274&gt;0,NOT(ISERROR(M274))),VLOOKUP(M274,'ESO dumped WayshrineInfo'!$K$3:$N$9999,4,FALSE),""))</f>
        <v/>
      </c>
      <c r="AE274" s="44" t="s">
        <v>1686</v>
      </c>
      <c r="AF274" s="43" t="str">
        <f>IF(AE274&lt;&gt;"",IF(AE274&lt;&gt;"LIBSETS_DROP_MECHANIC_MONSTER_NAME",VLOOKUP(AE274,'LibSets constants'!$I$4:$L$1002,3,FALSE),""),"")</f>
        <v>Public dungeon bosses have a chance to drop a shoulder, hand, or weapon.</v>
      </c>
      <c r="AG274" s="43" t="str">
        <f>IF(AE274&lt;&gt;"",IF(AE274&lt;&gt;"LIBSETS_DROP_MECHANIC_MONSTER_NAME",VLOOKUP(AE274,'LibSets constants'!$I$4:$L$1002,4,FALSE),""),"")</f>
        <v>Öffentliche Dungeon-Bosse haben die Möglichkeit, eine Schulter, Handschuhe oder eine Waffe fallen zu lassen.</v>
      </c>
      <c r="AH274" s="3" t="str">
        <f>IF(G274&lt;&gt;"LIBSETS_SETTYPE_BATTLEGROUND",IF(G274&lt;&gt;"LIBSETS_SETTYPE_SPECIAL",IF(AI274&lt;&gt;"",VLOOKUP(AI274,'ESO zone constants'!$D$3:$H$4953,5,FALSE),""),""),"")</f>
        <v/>
      </c>
      <c r="AJ274" s="44" t="s">
        <v>1687</v>
      </c>
      <c r="AK274" s="43" t="str">
        <f>IF(AJ274&lt;&gt;"",IF(AJ274&lt;&gt;"LIBSETS_DROP_MECHANIC_MONSTER_NAME",VLOOKUP(AJ274,'LibSets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3" t="str">
        <f>IF(AJ274&lt;&gt;"",IF(AJ274&lt;&gt;"LIBSETS_DROP_MECHANIC_MONSTER_NAME",VLOOKUP(AJ274,'LibSets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constants'!$D$3:$H$4953,5,FALSE),""),""),"")</f>
        <v/>
      </c>
      <c r="AO274" s="44"/>
      <c r="AP274" s="43" t="str">
        <f>IF(AO274&lt;&gt;"",IF(AO274&lt;&gt;"LIBSETS_DROP_MECHANIC_MONSTER_NAME",VLOOKUP(AO274,'LibSets constants'!$I$4:$L$1002,3,FALSE),""),"")</f>
        <v/>
      </c>
      <c r="AQ274" s="43" t="str">
        <f>IF(AO274&lt;&gt;"",IF(AO274&lt;&gt;"LIBSETS_DROP_MECHANIC_MONSTER_NAME",VLOOKUP(AO274,'LibSets constants'!$I$4:$L$1002,4,FALSE),""),"")</f>
        <v/>
      </c>
      <c r="AR274" s="3" t="str">
        <f>IF(G274&lt;&gt;"LIBSETS_SETTYPE_BATTLEGROUND",IF(G274&lt;&gt;"LIBSETS_SETTYPE_SPECIAL",IF(AS274&lt;&gt;"",VLOOKUP(AS274,'ESO zone constants'!$D$3:$H$4953,5,FALSE),""),""),"")</f>
        <v/>
      </c>
      <c r="AT274" s="44"/>
      <c r="AU274" s="43" t="str">
        <f>IF(AT274&lt;&gt;"",IF(AT274&lt;&gt;"LIBSETS_DROP_MECHANIC_MONSTER_NAME",VLOOKUP(AT274,'LibSets constants'!$I$4:$L$1002,3,FALSE),""),"")</f>
        <v/>
      </c>
      <c r="AV274" s="43" t="str">
        <f>IF(AT274&lt;&gt;"",IF(AT274&lt;&gt;"LIBSETS_DROP_MECHANIC_MONSTER_NAME",VLOOKUP(AT274,'LibSets constants'!$I$4:$L$1002,4,FALSE),""),"")</f>
        <v/>
      </c>
      <c r="AW274" s="21" t="str">
        <f t="shared" si="25"/>
        <v>[321] = {wayshrines={-1,-1,-1,}, dlcId=DLC_MORROWIND</v>
      </c>
      <c r="AX274" s="21" t="str">
        <f t="shared" si="26"/>
        <v>, zoneIds={849}, veteran=false</v>
      </c>
      <c r="AY274" s="21" t="str">
        <f t="shared" si="27"/>
        <v>, setType=LIBSETS_SETTYPE_OVERLAND</v>
      </c>
      <c r="AZ274" s="21" t="str">
        <f t="shared" si="28"/>
        <v>, dropMechanic={LIBSETS_DROP_MECHANIC_OVERLAND_BOSS_DELVE,LIBSETS_DROP_MECHANIC_OVERLAND_WORLDBOSS,LIBSETS_DROP_MECHANIC_OVERLAND_BOSS_PUBLIC_DUNGEON,LIBSETS_DROP_MECHANIC_OVERLAND_CHEST}},</v>
      </c>
      <c r="BA274" s="21" t="str">
        <f t="shared" si="29"/>
        <v xml:space="preserve"> --Defiler / Schänder   [Vvardenfell]</v>
      </c>
    </row>
    <row r="275" spans="1:53" x14ac:dyDescent="0.25">
      <c r="A275" s="12">
        <v>322</v>
      </c>
      <c r="B275" t="s">
        <v>1233</v>
      </c>
      <c r="C275" t="s">
        <v>1234</v>
      </c>
      <c r="D275" s="3">
        <f t="shared" si="24"/>
        <v>322</v>
      </c>
      <c r="G275" s="8" t="s">
        <v>1598</v>
      </c>
      <c r="I275" t="s">
        <v>97</v>
      </c>
      <c r="J275" t="s">
        <v>97</v>
      </c>
      <c r="K275">
        <v>-1</v>
      </c>
      <c r="L275">
        <v>-1</v>
      </c>
      <c r="M275">
        <v>-1</v>
      </c>
      <c r="N275">
        <v>0</v>
      </c>
      <c r="O275" s="66" t="s">
        <v>538</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constants'!$B$4:$C$1002,2,FALSE),"")</f>
        <v>Morrowind</v>
      </c>
      <c r="U275" s="33" t="s">
        <v>1684</v>
      </c>
      <c r="V275" s="43" t="str">
        <f>IF(U275&lt;&gt;"",IF(U275&lt;&gt;"LIBSETS_DROP_MECHANIC_MONSTER_NAME",VLOOKUP(U275,'LibSets constants'!$I$4:$L$1002,3,FALSE),""),"")</f>
        <v>Delve bosses have a chance to drop a waist or feet.</v>
      </c>
      <c r="W275" s="43" t="str">
        <f>IF(U275&lt;&gt;"",IF(U275&lt;&gt;"LIBSETS_DROP_MECHANIC_MONSTER_NAME",VLOOKUP(U275,'LibSets constants'!$I$4:$L$1002,4,FALSE),""),"")</f>
        <v>Bosse in Gewölben haben die Chance, eine Taille oder Füße fallen zu lassen.</v>
      </c>
      <c r="X275" s="3" t="str">
        <f>IF(G275&lt;&gt;"LIBSETS_SETTYPE_BATTLEGROUND",IF(G275&lt;&gt;"LIBSETS_SETTYPE_SPECIAL",IF(Y275&lt;&gt;"",VLOOKUP(Y275,'ESO zone constants'!$D$3:$H$4953,5,FALSE),""),""),"")</f>
        <v/>
      </c>
      <c r="Y275" t="str">
        <f>IF(AND(O275&lt;&gt;"",NOT(ISERROR(O275))),"",IF(AND(L275&lt;&gt;"",L275&gt;0,NOT(ISERROR(L275))),VLOOKUP(L275,'ESO dumped WayshrineInfo'!$K$3:$N$9999,4,FALSE),""))</f>
        <v/>
      </c>
      <c r="Z275" s="44" t="s">
        <v>1685</v>
      </c>
      <c r="AA275" s="43" t="str">
        <f>IF(Z275&lt;&gt;"",IF(Z275&lt;&gt;"LIBSETS_DROP_MECHANIC_MONSTER_NAME",VLOOKUP(Z275,'LibSets constants'!$I$4:$L$1002,3,FALSE),""),"")</f>
        <v>Overland group bosses have a 100% chance to drop head, chest, legs, or weapon.</v>
      </c>
      <c r="AB275" s="43" t="str">
        <f>IF(Z275&lt;&gt;"",IF(Z275&lt;&gt;"LIBSETS_DROP_MECHANIC_MONSTER_NAME",VLOOKUP(Z275,'LibSets constants'!$I$4:$L$1002,4,FALSE),""),"")</f>
        <v>Überland Gruppenbosse haben eine Chance von 100%, Kopf, Brust, Beine oder Waffen fallen zu lassen.</v>
      </c>
      <c r="AC275" s="3" t="str">
        <f>IF(G275&lt;&gt;"LIBSETS_SETTYPE_BATTLEGROUND",IF(G275&lt;&gt;"LIBSETS_SETTYPE_SPECIAL",IF(AD275&lt;&gt;"",VLOOKUP(AD275,'ESO zone constants'!$D$3:$H$4953,5,FALSE),""),""),"")</f>
        <v/>
      </c>
      <c r="AD275" t="str">
        <f>IF(AND(O275&lt;&gt;"",NOT(ISERROR(O275))),"",IF(AND(M275&lt;&gt;"",M275&gt;0,NOT(ISERROR(M275))),VLOOKUP(M275,'ESO dumped WayshrineInfo'!$K$3:$N$9999,4,FALSE),""))</f>
        <v/>
      </c>
      <c r="AE275" s="44" t="s">
        <v>1686</v>
      </c>
      <c r="AF275" s="43" t="str">
        <f>IF(AE275&lt;&gt;"",IF(AE275&lt;&gt;"LIBSETS_DROP_MECHANIC_MONSTER_NAME",VLOOKUP(AE275,'LibSets constants'!$I$4:$L$1002,3,FALSE),""),"")</f>
        <v>Public dungeon bosses have a chance to drop a shoulder, hand, or weapon.</v>
      </c>
      <c r="AG275" s="43" t="str">
        <f>IF(AE275&lt;&gt;"",IF(AE275&lt;&gt;"LIBSETS_DROP_MECHANIC_MONSTER_NAME",VLOOKUP(AE275,'LibSets constants'!$I$4:$L$1002,4,FALSE),""),"")</f>
        <v>Öffentliche Dungeon-Bosse haben die Möglichkeit, eine Schulter, Handschuhe oder eine Waffe fallen zu lassen.</v>
      </c>
      <c r="AH275" s="3" t="str">
        <f>IF(G275&lt;&gt;"LIBSETS_SETTYPE_BATTLEGROUND",IF(G275&lt;&gt;"LIBSETS_SETTYPE_SPECIAL",IF(AI275&lt;&gt;"",VLOOKUP(AI275,'ESO zone constants'!$D$3:$H$4953,5,FALSE),""),""),"")</f>
        <v/>
      </c>
      <c r="AJ275" s="44" t="s">
        <v>1687</v>
      </c>
      <c r="AK275" s="43" t="str">
        <f>IF(AJ275&lt;&gt;"",IF(AJ275&lt;&gt;"LIBSETS_DROP_MECHANIC_MONSTER_NAME",VLOOKUP(AJ275,'LibSets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3" t="str">
        <f>IF(AJ275&lt;&gt;"",IF(AJ275&lt;&gt;"LIBSETS_DROP_MECHANIC_MONSTER_NAME",VLOOKUP(AJ275,'LibSets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constants'!$D$3:$H$4953,5,FALSE),""),""),"")</f>
        <v/>
      </c>
      <c r="AO275" s="44"/>
      <c r="AP275" s="43" t="str">
        <f>IF(AO275&lt;&gt;"",IF(AO275&lt;&gt;"LIBSETS_DROP_MECHANIC_MONSTER_NAME",VLOOKUP(AO275,'LibSets constants'!$I$4:$L$1002,3,FALSE),""),"")</f>
        <v/>
      </c>
      <c r="AQ275" s="43" t="str">
        <f>IF(AO275&lt;&gt;"",IF(AO275&lt;&gt;"LIBSETS_DROP_MECHANIC_MONSTER_NAME",VLOOKUP(AO275,'LibSets constants'!$I$4:$L$1002,4,FALSE),""),"")</f>
        <v/>
      </c>
      <c r="AR275" s="3" t="str">
        <f>IF(G275&lt;&gt;"LIBSETS_SETTYPE_BATTLEGROUND",IF(G275&lt;&gt;"LIBSETS_SETTYPE_SPECIAL",IF(AS275&lt;&gt;"",VLOOKUP(AS275,'ESO zone constants'!$D$3:$H$4953,5,FALSE),""),""),"")</f>
        <v/>
      </c>
      <c r="AT275" s="44"/>
      <c r="AU275" s="43" t="str">
        <f>IF(AT275&lt;&gt;"",IF(AT275&lt;&gt;"LIBSETS_DROP_MECHANIC_MONSTER_NAME",VLOOKUP(AT275,'LibSets constants'!$I$4:$L$1002,3,FALSE),""),"")</f>
        <v/>
      </c>
      <c r="AV275" s="43" t="str">
        <f>IF(AT275&lt;&gt;"",IF(AT275&lt;&gt;"LIBSETS_DROP_MECHANIC_MONSTER_NAME",VLOOKUP(AT275,'LibSets constants'!$I$4:$L$1002,4,FALSE),""),"")</f>
        <v/>
      </c>
      <c r="AW275" s="21" t="str">
        <f t="shared" si="25"/>
        <v>[322] = {wayshrines={-1,-1,-1,}, dlcId=DLC_MORROWIND</v>
      </c>
      <c r="AX275" s="21" t="str">
        <f t="shared" si="26"/>
        <v>, zoneIds={849}, veteran=false</v>
      </c>
      <c r="AY275" s="21" t="str">
        <f t="shared" si="27"/>
        <v>, setType=LIBSETS_SETTYPE_OVERLAND</v>
      </c>
      <c r="AZ275" s="21" t="str">
        <f t="shared" si="28"/>
        <v>, dropMechanic={LIBSETS_DROP_MECHANIC_OVERLAND_BOSS_DELVE,LIBSETS_DROP_MECHANIC_OVERLAND_WORLDBOSS,LIBSETS_DROP_MECHANIC_OVERLAND_BOSS_PUBLIC_DUNGEON,LIBSETS_DROP_MECHANIC_OVERLAND_CHEST}},</v>
      </c>
      <c r="BA275" s="21" t="str">
        <f t="shared" si="29"/>
        <v xml:space="preserve"> --Warrior-Poet / Kriegerpoet   [Vvardenfell]</v>
      </c>
    </row>
    <row r="276" spans="1:53" x14ac:dyDescent="0.25">
      <c r="A276" s="5">
        <v>323</v>
      </c>
      <c r="B276" t="s">
        <v>1235</v>
      </c>
      <c r="C276" t="s">
        <v>1236</v>
      </c>
      <c r="D276" s="3">
        <f t="shared" si="24"/>
        <v>323</v>
      </c>
      <c r="G276" s="8" t="s">
        <v>1592</v>
      </c>
      <c r="I276" t="s">
        <v>97</v>
      </c>
      <c r="J276" t="s">
        <v>97</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constants'!$B$4:$C$1002,2,FALSE),"")</f>
        <v>Morrowind</v>
      </c>
      <c r="V276" s="3" t="str">
        <f>IF(U276&lt;&gt;"",IF(U276&lt;&gt;"LIBSETS_DROP_MECHANIC_MONSTER_NAME",VLOOKUP(U276,'LibSets constants'!$I$4:$L$1002,3,FALSE),""),"")</f>
        <v/>
      </c>
      <c r="W276" s="3" t="str">
        <f>IF(U276&lt;&gt;"",IF(U276&lt;&gt;"LIBSETS_DROP_MECHANIC_MONSTER_NAME",VLOOKUP(U276,'LibSets constants'!$I$4:$L$1002,4,FALSE),""),"")</f>
        <v/>
      </c>
      <c r="X276" s="3">
        <f>IF(G276&lt;&gt;"LIBSETS_SETTYPE_BATTLEGROUND",IF(G276&lt;&gt;"LIBSETS_SETTYPE_SPECIAL",IF(Y276&lt;&gt;"",VLOOKUP(Y276,'ESO zone constants'!$D$3:$H$4953,5,FALSE),""),""),"")</f>
        <v>849</v>
      </c>
      <c r="Y276" t="str">
        <f>IF(AND(O276&lt;&gt;"",NOT(ISERROR(O276))),"",IF(AND(L276&lt;&gt;"",L276&gt;0,NOT(ISERROR(L276))),VLOOKUP(L276,'ESO dumped WayshrineInfo'!$K$3:$N$9999,4,FALSE),""))</f>
        <v>Vvardenfell</v>
      </c>
      <c r="AA276" s="3" t="str">
        <f>IF(Z276&lt;&gt;"",IF(Z276&lt;&gt;"LIBSETS_DROP_MECHANIC_MONSTER_NAME",VLOOKUP(Z276,'LibSets constants'!$I$4:$L$1002,3,FALSE),""),"")</f>
        <v/>
      </c>
      <c r="AB276" s="3" t="str">
        <f>IF(Z276&lt;&gt;"",IF(Z276&lt;&gt;"LIBSETS_DROP_MECHANIC_MONSTER_NAME",VLOOKUP(Z276,'LibSets constants'!$I$4:$L$1002,4,FALSE),""),"")</f>
        <v/>
      </c>
      <c r="AC276" s="3">
        <f>IF(G276&lt;&gt;"LIBSETS_SETTYPE_BATTLEGROUND",IF(G276&lt;&gt;"LIBSETS_SETTYPE_SPECIAL",IF(AD276&lt;&gt;"",VLOOKUP(AD276,'ESO zone constants'!$D$3:$H$4953,5,FALSE),""),""),"")</f>
        <v>849</v>
      </c>
      <c r="AD276" t="str">
        <f>IF(AND(O276&lt;&gt;"",NOT(ISERROR(O276))),"",IF(AND(M276&lt;&gt;"",M276&gt;0,NOT(ISERROR(M276))),VLOOKUP(M276,'ESO dumped WayshrineInfo'!$K$3:$N$9999,4,FALSE),""))</f>
        <v>Vvardenfell</v>
      </c>
      <c r="AF276" s="3" t="str">
        <f>IF(AE276&lt;&gt;"",IF(AE276&lt;&gt;"LIBSETS_DROP_MECHANIC_MONSTER_NAME",VLOOKUP(AE276,'LibSets constants'!$I$4:$L$1002,3,FALSE),""),"")</f>
        <v/>
      </c>
      <c r="AG276" s="3" t="str">
        <f>IF(AE276&lt;&gt;"",IF(AE276&lt;&gt;"LIBSETS_DROP_MECHANIC_MONSTER_NAME",VLOOKUP(AE276,'LibSets constants'!$I$4:$L$1002,4,FALSE),""),"")</f>
        <v/>
      </c>
      <c r="AH276" s="3" t="str">
        <f>IF(G276&lt;&gt;"LIBSETS_SETTYPE_BATTLEGROUND",IF(G276&lt;&gt;"LIBSETS_SETTYPE_SPECIAL",IF(AI276&lt;&gt;"",VLOOKUP(AI276,'ESO zone constants'!$D$3:$H$4953,5,FALSE),""),""),"")</f>
        <v/>
      </c>
      <c r="AK276" s="3" t="str">
        <f>IF(AJ276&lt;&gt;"",IF(AJ276&lt;&gt;"LIBSETS_DROP_MECHANIC_MONSTER_NAME",VLOOKUP(AJ276,'LibSets constants'!$I$4:$L$1002,3,FALSE),""),"")</f>
        <v/>
      </c>
      <c r="AL276" s="3" t="str">
        <f>IF(AJ276&lt;&gt;"",IF(AJ276&lt;&gt;"LIBSETS_DROP_MECHANIC_MONSTER_NAME",VLOOKUP(AJ276,'LibSets constants'!$I$4:$L$1002,4,FALSE),""),"")</f>
        <v/>
      </c>
      <c r="AM276" s="3" t="str">
        <f>IF(G276&lt;&gt;"LIBSETS_SETTYPE_BATTLEGROUND",IF(G276&lt;&gt;"LIBSETS_SETTYPE_SPECIAL",IF(AN276&lt;&gt;"",VLOOKUP(AN276,'ESO zone constants'!$D$3:$H$4953,5,FALSE),""),""),"")</f>
        <v/>
      </c>
      <c r="AP276" s="3" t="str">
        <f>IF(AO276&lt;&gt;"",IF(AO276&lt;&gt;"LIBSETS_DROP_MECHANIC_MONSTER_NAME",VLOOKUP(AO276,'LibSets constants'!$I$4:$L$1002,3,FALSE),""),"")</f>
        <v/>
      </c>
      <c r="AQ276" s="3" t="str">
        <f>IF(AO276&lt;&gt;"",IF(AO276&lt;&gt;"LIBSETS_DROP_MECHANIC_MONSTER_NAME",VLOOKUP(AO276,'LibSets constants'!$I$4:$L$1002,4,FALSE),""),"")</f>
        <v/>
      </c>
      <c r="AR276" s="3" t="str">
        <f>IF(G276&lt;&gt;"LIBSETS_SETTYPE_BATTLEGROUND",IF(G276&lt;&gt;"LIBSETS_SETTYPE_SPECIAL",IF(AS276&lt;&gt;"",VLOOKUP(AS276,'ESO zone constants'!$D$3:$H$4953,5,FALSE),""),""),"")</f>
        <v/>
      </c>
      <c r="AU276" s="3" t="str">
        <f>IF(AT276&lt;&gt;"",IF(AT276&lt;&gt;"LIBSETS_DROP_MECHANIC_MONSTER_NAME",VLOOKUP(AT276,'LibSets constants'!$I$4:$L$1002,3,FALSE),""),"")</f>
        <v/>
      </c>
      <c r="AV276" s="3" t="str">
        <f>IF(AT276&lt;&gt;"",IF(AT276&lt;&gt;"LIBSETS_DROP_MECHANIC_MONSTER_NAME",VLOOKUP(AT276,'LibSets constants'!$I$4:$L$1002,4,FALSE),""),"")</f>
        <v/>
      </c>
      <c r="AW276" s="21" t="str">
        <f t="shared" si="25"/>
        <v>[323] = {wayshrines={276,276,276,}, traitsNeeded=3, dlcId=DLC_MORROWIND</v>
      </c>
      <c r="AX276" s="21" t="str">
        <f t="shared" si="26"/>
        <v>, zoneIds={849,849,849}, veteran=false</v>
      </c>
      <c r="AY276" s="21" t="str">
        <f t="shared" si="27"/>
        <v>, setType=LIBSETS_SETTYPE_CRAFTED</v>
      </c>
      <c r="AZ276" s="21" t="str">
        <f t="shared" si="28"/>
        <v>},</v>
      </c>
      <c r="BA276" s="21" t="str">
        <f t="shared" si="29"/>
        <v xml:space="preserve"> --Assassin's Guile / Assassinenlist   [Vvardenfell, Vvardenfell, Vvardenfell]</v>
      </c>
    </row>
    <row r="277" spans="1:53" x14ac:dyDescent="0.25">
      <c r="A277" s="5">
        <v>324</v>
      </c>
      <c r="B277" t="s">
        <v>1237</v>
      </c>
      <c r="C277" t="s">
        <v>1238</v>
      </c>
      <c r="D277" s="3">
        <f t="shared" si="24"/>
        <v>324</v>
      </c>
      <c r="G277" s="8" t="s">
        <v>1592</v>
      </c>
      <c r="I277" t="s">
        <v>97</v>
      </c>
      <c r="J277" t="s">
        <v>97</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constants'!$B$4:$C$1002,2,FALSE),"")</f>
        <v>Morrowind</v>
      </c>
      <c r="V277" s="3" t="str">
        <f>IF(U277&lt;&gt;"",IF(U277&lt;&gt;"LIBSETS_DROP_MECHANIC_MONSTER_NAME",VLOOKUP(U277,'LibSets constants'!$I$4:$L$1002,3,FALSE),""),"")</f>
        <v/>
      </c>
      <c r="W277" s="3" t="str">
        <f>IF(U277&lt;&gt;"",IF(U277&lt;&gt;"LIBSETS_DROP_MECHANIC_MONSTER_NAME",VLOOKUP(U277,'LibSets constants'!$I$4:$L$1002,4,FALSE),""),"")</f>
        <v/>
      </c>
      <c r="X277" s="3">
        <f>IF(G277&lt;&gt;"LIBSETS_SETTYPE_BATTLEGROUND",IF(G277&lt;&gt;"LIBSETS_SETTYPE_SPECIAL",IF(Y277&lt;&gt;"",VLOOKUP(Y277,'ESO zone constants'!$D$3:$H$4953,5,FALSE),""),""),"")</f>
        <v>849</v>
      </c>
      <c r="Y277" t="str">
        <f>IF(AND(O277&lt;&gt;"",NOT(ISERROR(O277))),"",IF(AND(L277&lt;&gt;"",L277&gt;0,NOT(ISERROR(L277))),VLOOKUP(L277,'ESO dumped WayshrineInfo'!$K$3:$N$9999,4,FALSE),""))</f>
        <v>Vvardenfell</v>
      </c>
      <c r="AA277" s="3" t="str">
        <f>IF(Z277&lt;&gt;"",IF(Z277&lt;&gt;"LIBSETS_DROP_MECHANIC_MONSTER_NAME",VLOOKUP(Z277,'LibSets constants'!$I$4:$L$1002,3,FALSE),""),"")</f>
        <v/>
      </c>
      <c r="AB277" s="3" t="str">
        <f>IF(Z277&lt;&gt;"",IF(Z277&lt;&gt;"LIBSETS_DROP_MECHANIC_MONSTER_NAME",VLOOKUP(Z277,'LibSets constants'!$I$4:$L$1002,4,FALSE),""),"")</f>
        <v/>
      </c>
      <c r="AC277" s="3">
        <f>IF(G277&lt;&gt;"LIBSETS_SETTYPE_BATTLEGROUND",IF(G277&lt;&gt;"LIBSETS_SETTYPE_SPECIAL",IF(AD277&lt;&gt;"",VLOOKUP(AD277,'ESO zone constants'!$D$3:$H$4953,5,FALSE),""),""),"")</f>
        <v>849</v>
      </c>
      <c r="AD277" t="str">
        <f>IF(AND(O277&lt;&gt;"",NOT(ISERROR(O277))),"",IF(AND(M277&lt;&gt;"",M277&gt;0,NOT(ISERROR(M277))),VLOOKUP(M277,'ESO dumped WayshrineInfo'!$K$3:$N$9999,4,FALSE),""))</f>
        <v>Vvardenfell</v>
      </c>
      <c r="AF277" s="3" t="str">
        <f>IF(AE277&lt;&gt;"",IF(AE277&lt;&gt;"LIBSETS_DROP_MECHANIC_MONSTER_NAME",VLOOKUP(AE277,'LibSets constants'!$I$4:$L$1002,3,FALSE),""),"")</f>
        <v/>
      </c>
      <c r="AG277" s="3" t="str">
        <f>IF(AE277&lt;&gt;"",IF(AE277&lt;&gt;"LIBSETS_DROP_MECHANIC_MONSTER_NAME",VLOOKUP(AE277,'LibSets constants'!$I$4:$L$1002,4,FALSE),""),"")</f>
        <v/>
      </c>
      <c r="AH277" s="3" t="str">
        <f>IF(G277&lt;&gt;"LIBSETS_SETTYPE_BATTLEGROUND",IF(G277&lt;&gt;"LIBSETS_SETTYPE_SPECIAL",IF(AI277&lt;&gt;"",VLOOKUP(AI277,'ESO zone constants'!$D$3:$H$4953,5,FALSE),""),""),"")</f>
        <v/>
      </c>
      <c r="AK277" s="3" t="str">
        <f>IF(AJ277&lt;&gt;"",IF(AJ277&lt;&gt;"LIBSETS_DROP_MECHANIC_MONSTER_NAME",VLOOKUP(AJ277,'LibSets constants'!$I$4:$L$1002,3,FALSE),""),"")</f>
        <v/>
      </c>
      <c r="AL277" s="3" t="str">
        <f>IF(AJ277&lt;&gt;"",IF(AJ277&lt;&gt;"LIBSETS_DROP_MECHANIC_MONSTER_NAME",VLOOKUP(AJ277,'LibSets constants'!$I$4:$L$1002,4,FALSE),""),"")</f>
        <v/>
      </c>
      <c r="AM277" s="3" t="str">
        <f>IF(G277&lt;&gt;"LIBSETS_SETTYPE_BATTLEGROUND",IF(G277&lt;&gt;"LIBSETS_SETTYPE_SPECIAL",IF(AN277&lt;&gt;"",VLOOKUP(AN277,'ESO zone constants'!$D$3:$H$4953,5,FALSE),""),""),"")</f>
        <v/>
      </c>
      <c r="AP277" s="3" t="str">
        <f>IF(AO277&lt;&gt;"",IF(AO277&lt;&gt;"LIBSETS_DROP_MECHANIC_MONSTER_NAME",VLOOKUP(AO277,'LibSets constants'!$I$4:$L$1002,3,FALSE),""),"")</f>
        <v/>
      </c>
      <c r="AQ277" s="3" t="str">
        <f>IF(AO277&lt;&gt;"",IF(AO277&lt;&gt;"LIBSETS_DROP_MECHANIC_MONSTER_NAME",VLOOKUP(AO277,'LibSets constants'!$I$4:$L$1002,4,FALSE),""),"")</f>
        <v/>
      </c>
      <c r="AR277" s="3" t="str">
        <f>IF(G277&lt;&gt;"LIBSETS_SETTYPE_BATTLEGROUND",IF(G277&lt;&gt;"LIBSETS_SETTYPE_SPECIAL",IF(AS277&lt;&gt;"",VLOOKUP(AS277,'ESO zone constants'!$D$3:$H$4953,5,FALSE),""),""),"")</f>
        <v/>
      </c>
      <c r="AU277" s="3" t="str">
        <f>IF(AT277&lt;&gt;"",IF(AT277&lt;&gt;"LIBSETS_DROP_MECHANIC_MONSTER_NAME",VLOOKUP(AT277,'LibSets constants'!$I$4:$L$1002,3,FALSE),""),"")</f>
        <v/>
      </c>
      <c r="AV277" s="3" t="str">
        <f>IF(AT277&lt;&gt;"",IF(AT277&lt;&gt;"LIBSETS_DROP_MECHANIC_MONSTER_NAME",VLOOKUP(AT277,'LibSets constants'!$I$4:$L$1002,4,FALSE),""),"")</f>
        <v/>
      </c>
      <c r="AW277" s="21" t="str">
        <f t="shared" si="25"/>
        <v>[324] = {wayshrines={329,329,329,}, traitsNeeded=8, dlcId=DLC_MORROWIND</v>
      </c>
      <c r="AX277" s="21" t="str">
        <f t="shared" si="26"/>
        <v>, zoneIds={849,849,849}, veteran=false</v>
      </c>
      <c r="AY277" s="21" t="str">
        <f t="shared" si="27"/>
        <v>, setType=LIBSETS_SETTYPE_CRAFTED</v>
      </c>
      <c r="AZ277" s="21" t="str">
        <f t="shared" si="28"/>
        <v>},</v>
      </c>
      <c r="BA277" s="21" t="str">
        <f t="shared" si="29"/>
        <v xml:space="preserve"> --Daedric Trickery / Daedrische Gaunerei   [Vvardenfell, Vvardenfell, Vvardenfell]</v>
      </c>
    </row>
    <row r="278" spans="1:53" x14ac:dyDescent="0.25">
      <c r="A278" s="5">
        <v>325</v>
      </c>
      <c r="B278" t="s">
        <v>1239</v>
      </c>
      <c r="C278" t="s">
        <v>1240</v>
      </c>
      <c r="D278" s="3">
        <f t="shared" si="24"/>
        <v>325</v>
      </c>
      <c r="G278" s="8" t="s">
        <v>1592</v>
      </c>
      <c r="I278" t="s">
        <v>97</v>
      </c>
      <c r="J278" t="s">
        <v>97</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constants'!$B$4:$C$1002,2,FALSE),"")</f>
        <v>Morrowind</v>
      </c>
      <c r="V278" s="3" t="str">
        <f>IF(U278&lt;&gt;"",IF(U278&lt;&gt;"LIBSETS_DROP_MECHANIC_MONSTER_NAME",VLOOKUP(U278,'LibSets constants'!$I$4:$L$1002,3,FALSE),""),"")</f>
        <v/>
      </c>
      <c r="W278" s="3" t="str">
        <f>IF(U278&lt;&gt;"",IF(U278&lt;&gt;"LIBSETS_DROP_MECHANIC_MONSTER_NAME",VLOOKUP(U278,'LibSets constants'!$I$4:$L$1002,4,FALSE),""),"")</f>
        <v/>
      </c>
      <c r="X278" s="3">
        <f>IF(G278&lt;&gt;"LIBSETS_SETTYPE_BATTLEGROUND",IF(G278&lt;&gt;"LIBSETS_SETTYPE_SPECIAL",IF(Y278&lt;&gt;"",VLOOKUP(Y278,'ESO zone constants'!$D$3:$H$4953,5,FALSE),""),""),"")</f>
        <v>849</v>
      </c>
      <c r="Y278" t="str">
        <f>IF(AND(O278&lt;&gt;"",NOT(ISERROR(O278))),"",IF(AND(L278&lt;&gt;"",L278&gt;0,NOT(ISERROR(L278))),VLOOKUP(L278,'ESO dumped WayshrineInfo'!$K$3:$N$9999,4,FALSE),""))</f>
        <v>Vvardenfell</v>
      </c>
      <c r="AA278" s="3" t="str">
        <f>IF(Z278&lt;&gt;"",IF(Z278&lt;&gt;"LIBSETS_DROP_MECHANIC_MONSTER_NAME",VLOOKUP(Z278,'LibSets constants'!$I$4:$L$1002,3,FALSE),""),"")</f>
        <v/>
      </c>
      <c r="AB278" s="3" t="str">
        <f>IF(Z278&lt;&gt;"",IF(Z278&lt;&gt;"LIBSETS_DROP_MECHANIC_MONSTER_NAME",VLOOKUP(Z278,'LibSets constants'!$I$4:$L$1002,4,FALSE),""),"")</f>
        <v/>
      </c>
      <c r="AC278" s="3">
        <f>IF(G278&lt;&gt;"LIBSETS_SETTYPE_BATTLEGROUND",IF(G278&lt;&gt;"LIBSETS_SETTYPE_SPECIAL",IF(AD278&lt;&gt;"",VLOOKUP(AD278,'ESO zone constants'!$D$3:$H$4953,5,FALSE),""),""),"")</f>
        <v>849</v>
      </c>
      <c r="AD278" t="str">
        <f>IF(AND(O278&lt;&gt;"",NOT(ISERROR(O278))),"",IF(AND(M278&lt;&gt;"",M278&gt;0,NOT(ISERROR(M278))),VLOOKUP(M278,'ESO dumped WayshrineInfo'!$K$3:$N$9999,4,FALSE),""))</f>
        <v>Vvardenfell</v>
      </c>
      <c r="AF278" s="3" t="str">
        <f>IF(AE278&lt;&gt;"",IF(AE278&lt;&gt;"LIBSETS_DROP_MECHANIC_MONSTER_NAME",VLOOKUP(AE278,'LibSets constants'!$I$4:$L$1002,3,FALSE),""),"")</f>
        <v/>
      </c>
      <c r="AG278" s="3" t="str">
        <f>IF(AE278&lt;&gt;"",IF(AE278&lt;&gt;"LIBSETS_DROP_MECHANIC_MONSTER_NAME",VLOOKUP(AE278,'LibSets constants'!$I$4:$L$1002,4,FALSE),""),"")</f>
        <v/>
      </c>
      <c r="AH278" s="3" t="str">
        <f>IF(G278&lt;&gt;"LIBSETS_SETTYPE_BATTLEGROUND",IF(G278&lt;&gt;"LIBSETS_SETTYPE_SPECIAL",IF(AI278&lt;&gt;"",VLOOKUP(AI278,'ESO zone constants'!$D$3:$H$4953,5,FALSE),""),""),"")</f>
        <v/>
      </c>
      <c r="AK278" s="3" t="str">
        <f>IF(AJ278&lt;&gt;"",IF(AJ278&lt;&gt;"LIBSETS_DROP_MECHANIC_MONSTER_NAME",VLOOKUP(AJ278,'LibSets constants'!$I$4:$L$1002,3,FALSE),""),"")</f>
        <v/>
      </c>
      <c r="AL278" s="3" t="str">
        <f>IF(AJ278&lt;&gt;"",IF(AJ278&lt;&gt;"LIBSETS_DROP_MECHANIC_MONSTER_NAME",VLOOKUP(AJ278,'LibSets constants'!$I$4:$L$1002,4,FALSE),""),"")</f>
        <v/>
      </c>
      <c r="AM278" s="3" t="str">
        <f>IF(G278&lt;&gt;"LIBSETS_SETTYPE_BATTLEGROUND",IF(G278&lt;&gt;"LIBSETS_SETTYPE_SPECIAL",IF(AN278&lt;&gt;"",VLOOKUP(AN278,'ESO zone constants'!$D$3:$H$4953,5,FALSE),""),""),"")</f>
        <v/>
      </c>
      <c r="AP278" s="3" t="str">
        <f>IF(AO278&lt;&gt;"",IF(AO278&lt;&gt;"LIBSETS_DROP_MECHANIC_MONSTER_NAME",VLOOKUP(AO278,'LibSets constants'!$I$4:$L$1002,3,FALSE),""),"")</f>
        <v/>
      </c>
      <c r="AQ278" s="3" t="str">
        <f>IF(AO278&lt;&gt;"",IF(AO278&lt;&gt;"LIBSETS_DROP_MECHANIC_MONSTER_NAME",VLOOKUP(AO278,'LibSets constants'!$I$4:$L$1002,4,FALSE),""),"")</f>
        <v/>
      </c>
      <c r="AR278" s="3" t="str">
        <f>IF(G278&lt;&gt;"LIBSETS_SETTYPE_BATTLEGROUND",IF(G278&lt;&gt;"LIBSETS_SETTYPE_SPECIAL",IF(AS278&lt;&gt;"",VLOOKUP(AS278,'ESO zone constants'!$D$3:$H$4953,5,FALSE),""),""),"")</f>
        <v/>
      </c>
      <c r="AU278" s="3" t="str">
        <f>IF(AT278&lt;&gt;"",IF(AT278&lt;&gt;"LIBSETS_DROP_MECHANIC_MONSTER_NAME",VLOOKUP(AT278,'LibSets constants'!$I$4:$L$1002,3,FALSE),""),"")</f>
        <v/>
      </c>
      <c r="AV278" s="3" t="str">
        <f>IF(AT278&lt;&gt;"",IF(AT278&lt;&gt;"LIBSETS_DROP_MECHANIC_MONSTER_NAME",VLOOKUP(AT278,'LibSets constants'!$I$4:$L$1002,4,FALSE),""),"")</f>
        <v/>
      </c>
      <c r="AW278" s="21" t="str">
        <f t="shared" si="25"/>
        <v>[325] = {wayshrines={282,282,282,}, traitsNeeded=6, dlcId=DLC_MORROWIND</v>
      </c>
      <c r="AX278" s="21" t="str">
        <f t="shared" si="26"/>
        <v>, zoneIds={849,849,849}, veteran=false</v>
      </c>
      <c r="AY278" s="21" t="str">
        <f t="shared" si="27"/>
        <v>, setType=LIBSETS_SETTYPE_CRAFTED</v>
      </c>
      <c r="AZ278" s="21" t="str">
        <f t="shared" si="28"/>
        <v>},</v>
      </c>
      <c r="BA278" s="21" t="str">
        <f t="shared" si="29"/>
        <v xml:space="preserve"> --Shacklebreaker / Kettensprenger   [Vvardenfell, Vvardenfell, Vvardenfell]</v>
      </c>
    </row>
    <row r="279" spans="1:53" x14ac:dyDescent="0.25">
      <c r="A279" s="12">
        <v>326</v>
      </c>
      <c r="B279" t="s">
        <v>1241</v>
      </c>
      <c r="C279" t="s">
        <v>1242</v>
      </c>
      <c r="D279" s="3">
        <f t="shared" si="24"/>
        <v>326</v>
      </c>
      <c r="G279" s="8" t="s">
        <v>1591</v>
      </c>
      <c r="I279" t="s">
        <v>97</v>
      </c>
      <c r="J279" t="s">
        <v>97</v>
      </c>
      <c r="K279">
        <v>-1</v>
      </c>
      <c r="L279">
        <v>-1</v>
      </c>
      <c r="M279">
        <v>-1</v>
      </c>
      <c r="N279">
        <v>0</v>
      </c>
      <c r="O279" s="66" t="s">
        <v>1636</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constants'!$B$4:$C$1002,2,FALSE),"")</f>
        <v/>
      </c>
      <c r="U279" s="33" t="s">
        <v>1700</v>
      </c>
      <c r="V279" s="43" t="str">
        <f>IF(U279&lt;&gt;"",IF(U279&lt;&gt;"LIBSETS_DROP_MECHANIC_MONSTER_NAME",VLOOKUP(U279,'LibSets constants'!$I$4:$L$1002,3,FALSE),""),"")</f>
        <v>Battlegounds reward</v>
      </c>
      <c r="W279" s="43" t="str">
        <f>IF(U279&lt;&gt;"",IF(U279&lt;&gt;"LIBSETS_DROP_MECHANIC_MONSTER_NAME",VLOOKUP(U279,'LibSets constants'!$I$4:$L$1002,4,FALSE),""),"")</f>
        <v>Belohnung in Schlachtfeldern</v>
      </c>
      <c r="X279" s="3" t="str">
        <f>IF(G279&lt;&gt;"LIBSETS_SETTYPE_BATTLEGROUND",IF(G279&lt;&gt;"LIBSETS_SETTYPE_SPECIAL",IF(Y279&lt;&gt;"",VLOOKUP(Y279,'ESO zone constants'!$D$3:$H$4953,5,FALSE),""),""),"")</f>
        <v/>
      </c>
      <c r="Y279" t="str">
        <f>IF(AND(O279&lt;&gt;"",NOT(ISERROR(O279))),"",IF(AND(L279&lt;&gt;"",L279&gt;0,NOT(ISERROR(L279))),VLOOKUP(L279,'ESO dumped WayshrineInfo'!$K$3:$N$9999,4,FALSE),""))</f>
        <v/>
      </c>
      <c r="Z279" s="44"/>
      <c r="AA279" s="43" t="str">
        <f>IF(Z279&lt;&gt;"",IF(Z279&lt;&gt;"LIBSETS_DROP_MECHANIC_MONSTER_NAME",VLOOKUP(Z279,'LibSets constants'!$I$4:$L$1002,3,FALSE),""),"")</f>
        <v/>
      </c>
      <c r="AB279" s="43" t="str">
        <f>IF(Z279&lt;&gt;"",IF(Z279&lt;&gt;"LIBSETS_DROP_MECHANIC_MONSTER_NAME",VLOOKUP(Z279,'LibSets constants'!$I$4:$L$1002,4,FALSE),""),"")</f>
        <v/>
      </c>
      <c r="AC279" s="3" t="str">
        <f>IF(G279&lt;&gt;"LIBSETS_SETTYPE_BATTLEGROUND",IF(G279&lt;&gt;"LIBSETS_SETTYPE_SPECIAL",IF(AD279&lt;&gt;"",VLOOKUP(AD279,'ESO zone constants'!$D$3:$H$4953,5,FALSE),""),""),"")</f>
        <v/>
      </c>
      <c r="AD279" t="str">
        <f>IF(AND(O279&lt;&gt;"",NOT(ISERROR(O279))),"",IF(AND(M279&lt;&gt;"",M279&gt;0,NOT(ISERROR(M279))),VLOOKUP(M279,'ESO dumped WayshrineInfo'!$K$3:$N$9999,4,FALSE),""))</f>
        <v/>
      </c>
      <c r="AE279" s="44"/>
      <c r="AF279" s="43" t="str">
        <f>IF(AE279&lt;&gt;"",IF(AE279&lt;&gt;"LIBSETS_DROP_MECHANIC_MONSTER_NAME",VLOOKUP(AE279,'LibSets constants'!$I$4:$L$1002,3,FALSE),""),"")</f>
        <v/>
      </c>
      <c r="AG279" s="43" t="str">
        <f>IF(AE279&lt;&gt;"",IF(AE279&lt;&gt;"LIBSETS_DROP_MECHANIC_MONSTER_NAME",VLOOKUP(AE279,'LibSets constants'!$I$4:$L$1002,4,FALSE),""),"")</f>
        <v/>
      </c>
      <c r="AH279" s="3" t="str">
        <f>IF(G279&lt;&gt;"LIBSETS_SETTYPE_BATTLEGROUND",IF(G279&lt;&gt;"LIBSETS_SETTYPE_SPECIAL",IF(AI279&lt;&gt;"",VLOOKUP(AI279,'ESO zone constants'!$D$3:$H$4953,5,FALSE),""),""),"")</f>
        <v/>
      </c>
      <c r="AJ279" s="44"/>
      <c r="AK279" s="43" t="str">
        <f>IF(AJ279&lt;&gt;"",IF(AJ279&lt;&gt;"LIBSETS_DROP_MECHANIC_MONSTER_NAME",VLOOKUP(AJ279,'LibSets constants'!$I$4:$L$1002,3,FALSE),""),"")</f>
        <v/>
      </c>
      <c r="AL279" s="43" t="str">
        <f>IF(AJ279&lt;&gt;"",IF(AJ279&lt;&gt;"LIBSETS_DROP_MECHANIC_MONSTER_NAME",VLOOKUP(AJ279,'LibSets constants'!$I$4:$L$1002,4,FALSE),""),"")</f>
        <v/>
      </c>
      <c r="AM279" s="3" t="str">
        <f>IF(G279&lt;&gt;"LIBSETS_SETTYPE_BATTLEGROUND",IF(G279&lt;&gt;"LIBSETS_SETTYPE_SPECIAL",IF(AN279&lt;&gt;"",VLOOKUP(AN279,'ESO zone constants'!$D$3:$H$4953,5,FALSE),""),""),"")</f>
        <v/>
      </c>
      <c r="AO279" s="44"/>
      <c r="AP279" s="43" t="str">
        <f>IF(AO279&lt;&gt;"",IF(AO279&lt;&gt;"LIBSETS_DROP_MECHANIC_MONSTER_NAME",VLOOKUP(AO279,'LibSets constants'!$I$4:$L$1002,3,FALSE),""),"")</f>
        <v/>
      </c>
      <c r="AQ279" s="43" t="str">
        <f>IF(AO279&lt;&gt;"",IF(AO279&lt;&gt;"LIBSETS_DROP_MECHANIC_MONSTER_NAME",VLOOKUP(AO279,'LibSets constants'!$I$4:$L$1002,4,FALSE),""),"")</f>
        <v/>
      </c>
      <c r="AR279" s="3" t="str">
        <f>IF(G279&lt;&gt;"LIBSETS_SETTYPE_BATTLEGROUND",IF(G279&lt;&gt;"LIBSETS_SETTYPE_SPECIAL",IF(AS279&lt;&gt;"",VLOOKUP(AS279,'ESO zone constants'!$D$3:$H$4953,5,FALSE),""),""),"")</f>
        <v/>
      </c>
      <c r="AT279" s="44"/>
      <c r="AU279" s="43" t="str">
        <f>IF(AT279&lt;&gt;"",IF(AT279&lt;&gt;"LIBSETS_DROP_MECHANIC_MONSTER_NAME",VLOOKUP(AT279,'LibSets constants'!$I$4:$L$1002,3,FALSE),""),"")</f>
        <v/>
      </c>
      <c r="AV279" s="43" t="str">
        <f>IF(AT279&lt;&gt;"",IF(AT279&lt;&gt;"LIBSETS_DROP_MECHANIC_MONSTER_NAME",VLOOKUP(AT279,'LibSets constants'!$I$4:$L$1002,4,FALSE),""),"")</f>
        <v/>
      </c>
      <c r="AW279" s="21" t="str">
        <f t="shared" si="25"/>
        <v>[326] = {wayshrines={-1,-1,-1,}, dlcId=DLC_BASE_GAME</v>
      </c>
      <c r="AX279" s="21" t="str">
        <f t="shared" si="26"/>
        <v>, veteran=false</v>
      </c>
      <c r="AY279" s="21" t="str">
        <f t="shared" si="27"/>
        <v>, setType=LIBSETS_SETTYPE_BATTLEGROUND</v>
      </c>
      <c r="AZ279" s="21" t="str">
        <f t="shared" si="28"/>
        <v>, dropMechanic={LIBSETS_DROP_MECHANIC_BATTLEGROUND_REWARD}},</v>
      </c>
      <c r="BA279" s="21" t="str">
        <f t="shared" si="29"/>
        <v xml:space="preserve"> --Vanguard's Challenge / Vorhutdisput   [!Battleground]</v>
      </c>
    </row>
    <row r="280" spans="1:53" x14ac:dyDescent="0.25">
      <c r="A280" s="12">
        <v>327</v>
      </c>
      <c r="B280" t="s">
        <v>1243</v>
      </c>
      <c r="C280" t="s">
        <v>1244</v>
      </c>
      <c r="D280" s="3">
        <f t="shared" si="24"/>
        <v>327</v>
      </c>
      <c r="G280" s="8" t="s">
        <v>1591</v>
      </c>
      <c r="I280" t="s">
        <v>97</v>
      </c>
      <c r="J280" t="s">
        <v>97</v>
      </c>
      <c r="K280">
        <v>-1</v>
      </c>
      <c r="L280">
        <v>-1</v>
      </c>
      <c r="M280">
        <v>-1</v>
      </c>
      <c r="N280">
        <v>0</v>
      </c>
      <c r="O280" s="66" t="s">
        <v>1636</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constants'!$B$4:$C$1002,2,FALSE),"")</f>
        <v/>
      </c>
      <c r="U280" s="33" t="s">
        <v>1700</v>
      </c>
      <c r="V280" s="3" t="str">
        <f>IF(U280&lt;&gt;"",IF(U280&lt;&gt;"LIBSETS_DROP_MECHANIC_MONSTER_NAME",VLOOKUP(U280,'LibSets constants'!$I$4:$L$1002,3,FALSE),""),"")</f>
        <v>Battlegounds reward</v>
      </c>
      <c r="W280" s="3" t="str">
        <f>IF(U280&lt;&gt;"",IF(U280&lt;&gt;"LIBSETS_DROP_MECHANIC_MONSTER_NAME",VLOOKUP(U280,'LibSets constants'!$I$4:$L$1002,4,FALSE),""),"")</f>
        <v>Belohnung in Schlachtfeldern</v>
      </c>
      <c r="X280" s="3" t="str">
        <f>IF(G280&lt;&gt;"LIBSETS_SETTYPE_BATTLEGROUND",IF(G280&lt;&gt;"LIBSETS_SETTYPE_SPECIAL",IF(Y280&lt;&gt;"",VLOOKUP(Y280,'ESO zone constants'!$D$3:$H$4953,5,FALSE),""),""),"")</f>
        <v/>
      </c>
      <c r="Y280" t="str">
        <f>IF(AND(O280&lt;&gt;"",NOT(ISERROR(O280))),"",IF(AND(L280&lt;&gt;"",L280&gt;0,NOT(ISERROR(L280))),VLOOKUP(L280,'ESO dumped WayshrineInfo'!$K$3:$N$9999,4,FALSE),""))</f>
        <v/>
      </c>
      <c r="AA280" s="3" t="str">
        <f>IF(Z280&lt;&gt;"",IF(Z280&lt;&gt;"LIBSETS_DROP_MECHANIC_MONSTER_NAME",VLOOKUP(Z280,'LibSets constants'!$I$4:$L$1002,3,FALSE),""),"")</f>
        <v/>
      </c>
      <c r="AB280" s="3" t="str">
        <f>IF(Z280&lt;&gt;"",IF(Z280&lt;&gt;"LIBSETS_DROP_MECHANIC_MONSTER_NAME",VLOOKUP(Z280,'LibSets constants'!$I$4:$L$1002,4,FALSE),""),"")</f>
        <v/>
      </c>
      <c r="AC280" s="3" t="str">
        <f>IF(G280&lt;&gt;"LIBSETS_SETTYPE_BATTLEGROUND",IF(G280&lt;&gt;"LIBSETS_SETTYPE_SPECIAL",IF(AD280&lt;&gt;"",VLOOKUP(AD280,'ESO zone constants'!$D$3:$H$4953,5,FALSE),""),""),"")</f>
        <v/>
      </c>
      <c r="AD280" t="str">
        <f>IF(AND(O280&lt;&gt;"",NOT(ISERROR(O280))),"",IF(AND(M280&lt;&gt;"",M280&gt;0,NOT(ISERROR(M280))),VLOOKUP(M280,'ESO dumped WayshrineInfo'!$K$3:$N$9999,4,FALSE),""))</f>
        <v/>
      </c>
      <c r="AF280" s="3" t="str">
        <f>IF(AE280&lt;&gt;"",IF(AE280&lt;&gt;"LIBSETS_DROP_MECHANIC_MONSTER_NAME",VLOOKUP(AE280,'LibSets constants'!$I$4:$L$1002,3,FALSE),""),"")</f>
        <v/>
      </c>
      <c r="AG280" s="3" t="str">
        <f>IF(AE280&lt;&gt;"",IF(AE280&lt;&gt;"LIBSETS_DROP_MECHANIC_MONSTER_NAME",VLOOKUP(AE280,'LibSets constants'!$I$4:$L$1002,4,FALSE),""),"")</f>
        <v/>
      </c>
      <c r="AH280" s="3" t="str">
        <f>IF(G280&lt;&gt;"LIBSETS_SETTYPE_BATTLEGROUND",IF(G280&lt;&gt;"LIBSETS_SETTYPE_SPECIAL",IF(AI280&lt;&gt;"",VLOOKUP(AI280,'ESO zone constants'!$D$3:$H$4953,5,FALSE),""),""),"")</f>
        <v/>
      </c>
      <c r="AK280" s="3" t="str">
        <f>IF(AJ280&lt;&gt;"",IF(AJ280&lt;&gt;"LIBSETS_DROP_MECHANIC_MONSTER_NAME",VLOOKUP(AJ280,'LibSets constants'!$I$4:$L$1002,3,FALSE),""),"")</f>
        <v/>
      </c>
      <c r="AL280" s="3" t="str">
        <f>IF(AJ280&lt;&gt;"",IF(AJ280&lt;&gt;"LIBSETS_DROP_MECHANIC_MONSTER_NAME",VLOOKUP(AJ280,'LibSets constants'!$I$4:$L$1002,4,FALSE),""),"")</f>
        <v/>
      </c>
      <c r="AM280" s="3" t="str">
        <f>IF(G280&lt;&gt;"LIBSETS_SETTYPE_BATTLEGROUND",IF(G280&lt;&gt;"LIBSETS_SETTYPE_SPECIAL",IF(AN280&lt;&gt;"",VLOOKUP(AN280,'ESO zone constants'!$D$3:$H$4953,5,FALSE),""),""),"")</f>
        <v/>
      </c>
      <c r="AP280" s="3" t="str">
        <f>IF(AO280&lt;&gt;"",IF(AO280&lt;&gt;"LIBSETS_DROP_MECHANIC_MONSTER_NAME",VLOOKUP(AO280,'LibSets constants'!$I$4:$L$1002,3,FALSE),""),"")</f>
        <v/>
      </c>
      <c r="AQ280" s="3" t="str">
        <f>IF(AO280&lt;&gt;"",IF(AO280&lt;&gt;"LIBSETS_DROP_MECHANIC_MONSTER_NAME",VLOOKUP(AO280,'LibSets constants'!$I$4:$L$1002,4,FALSE),""),"")</f>
        <v/>
      </c>
      <c r="AR280" s="3" t="str">
        <f>IF(G280&lt;&gt;"LIBSETS_SETTYPE_BATTLEGROUND",IF(G280&lt;&gt;"LIBSETS_SETTYPE_SPECIAL",IF(AS280&lt;&gt;"",VLOOKUP(AS280,'ESO zone constants'!$D$3:$H$4953,5,FALSE),""),""),"")</f>
        <v/>
      </c>
      <c r="AU280" s="3" t="str">
        <f>IF(AT280&lt;&gt;"",IF(AT280&lt;&gt;"LIBSETS_DROP_MECHANIC_MONSTER_NAME",VLOOKUP(AT280,'LibSets constants'!$I$4:$L$1002,3,FALSE),""),"")</f>
        <v/>
      </c>
      <c r="AV280" s="3" t="str">
        <f>IF(AT280&lt;&gt;"",IF(AT280&lt;&gt;"LIBSETS_DROP_MECHANIC_MONSTER_NAME",VLOOKUP(AT280,'LibSets constants'!$I$4:$L$1002,4,FALSE),""),"")</f>
        <v/>
      </c>
      <c r="AW280" s="21" t="str">
        <f t="shared" si="25"/>
        <v>[327] = {wayshrines={-1,-1,-1,}, dlcId=DLC_BASE_GAME</v>
      </c>
      <c r="AX280" s="21" t="str">
        <f t="shared" si="26"/>
        <v>, veteran=false</v>
      </c>
      <c r="AY280" s="21" t="str">
        <f t="shared" si="27"/>
        <v>, setType=LIBSETS_SETTYPE_BATTLEGROUND</v>
      </c>
      <c r="AZ280" s="21" t="str">
        <f t="shared" si="28"/>
        <v>, dropMechanic={LIBSETS_DROP_MECHANIC_BATTLEGROUND_REWARD}},</v>
      </c>
      <c r="BA280" s="21" t="str">
        <f t="shared" si="29"/>
        <v xml:space="preserve"> --Coward's Gear / Feiglingstracht   [!Battleground]</v>
      </c>
    </row>
    <row r="281" spans="1:53" x14ac:dyDescent="0.25">
      <c r="A281" s="12">
        <v>328</v>
      </c>
      <c r="B281" t="s">
        <v>1245</v>
      </c>
      <c r="C281" t="s">
        <v>1246</v>
      </c>
      <c r="D281" s="3">
        <f t="shared" si="24"/>
        <v>328</v>
      </c>
      <c r="G281" s="8" t="s">
        <v>1591</v>
      </c>
      <c r="I281" t="s">
        <v>97</v>
      </c>
      <c r="J281" t="s">
        <v>97</v>
      </c>
      <c r="K281">
        <v>-1</v>
      </c>
      <c r="L281">
        <v>-1</v>
      </c>
      <c r="M281">
        <v>-1</v>
      </c>
      <c r="N281">
        <v>0</v>
      </c>
      <c r="O281" s="66" t="s">
        <v>1636</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constants'!$B$4:$C$1002,2,FALSE),"")</f>
        <v/>
      </c>
      <c r="U281" s="33" t="s">
        <v>1700</v>
      </c>
      <c r="V281" s="3" t="str">
        <f>IF(U281&lt;&gt;"",IF(U281&lt;&gt;"LIBSETS_DROP_MECHANIC_MONSTER_NAME",VLOOKUP(U281,'LibSets constants'!$I$4:$L$1002,3,FALSE),""),"")</f>
        <v>Battlegounds reward</v>
      </c>
      <c r="W281" s="3" t="str">
        <f>IF(U281&lt;&gt;"",IF(U281&lt;&gt;"LIBSETS_DROP_MECHANIC_MONSTER_NAME",VLOOKUP(U281,'LibSets constants'!$I$4:$L$1002,4,FALSE),""),"")</f>
        <v>Belohnung in Schlachtfeldern</v>
      </c>
      <c r="X281" s="3" t="str">
        <f>IF(G281&lt;&gt;"LIBSETS_SETTYPE_BATTLEGROUND",IF(G281&lt;&gt;"LIBSETS_SETTYPE_SPECIAL",IF(Y281&lt;&gt;"",VLOOKUP(Y281,'ESO zone constants'!$D$3:$H$4953,5,FALSE),""),""),"")</f>
        <v/>
      </c>
      <c r="Y281" t="str">
        <f>IF(AND(O281&lt;&gt;"",NOT(ISERROR(O281))),"",IF(AND(L281&lt;&gt;"",L281&gt;0,NOT(ISERROR(L281))),VLOOKUP(L281,'ESO dumped WayshrineInfo'!$K$3:$N$9999,4,FALSE),""))</f>
        <v/>
      </c>
      <c r="AA281" s="3" t="str">
        <f>IF(Z281&lt;&gt;"",IF(Z281&lt;&gt;"LIBSETS_DROP_MECHANIC_MONSTER_NAME",VLOOKUP(Z281,'LibSets constants'!$I$4:$L$1002,3,FALSE),""),"")</f>
        <v/>
      </c>
      <c r="AB281" s="3" t="str">
        <f>IF(Z281&lt;&gt;"",IF(Z281&lt;&gt;"LIBSETS_DROP_MECHANIC_MONSTER_NAME",VLOOKUP(Z281,'LibSets constants'!$I$4:$L$1002,4,FALSE),""),"")</f>
        <v/>
      </c>
      <c r="AC281" s="3" t="str">
        <f>IF(G281&lt;&gt;"LIBSETS_SETTYPE_BATTLEGROUND",IF(G281&lt;&gt;"LIBSETS_SETTYPE_SPECIAL",IF(AD281&lt;&gt;"",VLOOKUP(AD281,'ESO zone constants'!$D$3:$H$4953,5,FALSE),""),""),"")</f>
        <v/>
      </c>
      <c r="AD281" t="str">
        <f>IF(AND(O281&lt;&gt;"",NOT(ISERROR(O281))),"",IF(AND(M281&lt;&gt;"",M281&gt;0,NOT(ISERROR(M281))),VLOOKUP(M281,'ESO dumped WayshrineInfo'!$K$3:$N$9999,4,FALSE),""))</f>
        <v/>
      </c>
      <c r="AF281" s="3" t="str">
        <f>IF(AE281&lt;&gt;"",IF(AE281&lt;&gt;"LIBSETS_DROP_MECHANIC_MONSTER_NAME",VLOOKUP(AE281,'LibSets constants'!$I$4:$L$1002,3,FALSE),""),"")</f>
        <v/>
      </c>
      <c r="AG281" s="3" t="str">
        <f>IF(AE281&lt;&gt;"",IF(AE281&lt;&gt;"LIBSETS_DROP_MECHANIC_MONSTER_NAME",VLOOKUP(AE281,'LibSets constants'!$I$4:$L$1002,4,FALSE),""),"")</f>
        <v/>
      </c>
      <c r="AH281" s="3" t="str">
        <f>IF(G281&lt;&gt;"LIBSETS_SETTYPE_BATTLEGROUND",IF(G281&lt;&gt;"LIBSETS_SETTYPE_SPECIAL",IF(AI281&lt;&gt;"",VLOOKUP(AI281,'ESO zone constants'!$D$3:$H$4953,5,FALSE),""),""),"")</f>
        <v/>
      </c>
      <c r="AK281" s="3" t="str">
        <f>IF(AJ281&lt;&gt;"",IF(AJ281&lt;&gt;"LIBSETS_DROP_MECHANIC_MONSTER_NAME",VLOOKUP(AJ281,'LibSets constants'!$I$4:$L$1002,3,FALSE),""),"")</f>
        <v/>
      </c>
      <c r="AL281" s="3" t="str">
        <f>IF(AJ281&lt;&gt;"",IF(AJ281&lt;&gt;"LIBSETS_DROP_MECHANIC_MONSTER_NAME",VLOOKUP(AJ281,'LibSets constants'!$I$4:$L$1002,4,FALSE),""),"")</f>
        <v/>
      </c>
      <c r="AM281" s="3" t="str">
        <f>IF(G281&lt;&gt;"LIBSETS_SETTYPE_BATTLEGROUND",IF(G281&lt;&gt;"LIBSETS_SETTYPE_SPECIAL",IF(AN281&lt;&gt;"",VLOOKUP(AN281,'ESO zone constants'!$D$3:$H$4953,5,FALSE),""),""),"")</f>
        <v/>
      </c>
      <c r="AP281" s="3" t="str">
        <f>IF(AO281&lt;&gt;"",IF(AO281&lt;&gt;"LIBSETS_DROP_MECHANIC_MONSTER_NAME",VLOOKUP(AO281,'LibSets constants'!$I$4:$L$1002,3,FALSE),""),"")</f>
        <v/>
      </c>
      <c r="AQ281" s="3" t="str">
        <f>IF(AO281&lt;&gt;"",IF(AO281&lt;&gt;"LIBSETS_DROP_MECHANIC_MONSTER_NAME",VLOOKUP(AO281,'LibSets constants'!$I$4:$L$1002,4,FALSE),""),"")</f>
        <v/>
      </c>
      <c r="AR281" s="3" t="str">
        <f>IF(G281&lt;&gt;"LIBSETS_SETTYPE_BATTLEGROUND",IF(G281&lt;&gt;"LIBSETS_SETTYPE_SPECIAL",IF(AS281&lt;&gt;"",VLOOKUP(AS281,'ESO zone constants'!$D$3:$H$4953,5,FALSE),""),""),"")</f>
        <v/>
      </c>
      <c r="AU281" s="3" t="str">
        <f>IF(AT281&lt;&gt;"",IF(AT281&lt;&gt;"LIBSETS_DROP_MECHANIC_MONSTER_NAME",VLOOKUP(AT281,'LibSets constants'!$I$4:$L$1002,3,FALSE),""),"")</f>
        <v/>
      </c>
      <c r="AV281" s="3" t="str">
        <f>IF(AT281&lt;&gt;"",IF(AT281&lt;&gt;"LIBSETS_DROP_MECHANIC_MONSTER_NAME",VLOOKUP(AT281,'LibSets constants'!$I$4:$L$1002,4,FALSE),""),"")</f>
        <v/>
      </c>
      <c r="AW281" s="21" t="str">
        <f t="shared" si="25"/>
        <v>[328] = {wayshrines={-1,-1,-1,}, dlcId=DLC_BASE_GAME</v>
      </c>
      <c r="AX281" s="21" t="str">
        <f t="shared" si="26"/>
        <v>, veteran=false</v>
      </c>
      <c r="AY281" s="21" t="str">
        <f t="shared" si="27"/>
        <v>, setType=LIBSETS_SETTYPE_BATTLEGROUND</v>
      </c>
      <c r="AZ281" s="21" t="str">
        <f t="shared" si="28"/>
        <v>, dropMechanic={LIBSETS_DROP_MECHANIC_BATTLEGROUND_REWARD}},</v>
      </c>
      <c r="BA281" s="21" t="str">
        <f t="shared" si="29"/>
        <v xml:space="preserve"> --Knight Slayer / Ritterschlächter   [!Battleground]</v>
      </c>
    </row>
    <row r="282" spans="1:53" x14ac:dyDescent="0.25">
      <c r="A282" s="12">
        <v>329</v>
      </c>
      <c r="B282" t="s">
        <v>1247</v>
      </c>
      <c r="C282" t="s">
        <v>1248</v>
      </c>
      <c r="D282" s="3">
        <f t="shared" si="24"/>
        <v>329</v>
      </c>
      <c r="G282" s="8" t="s">
        <v>1591</v>
      </c>
      <c r="I282" t="s">
        <v>97</v>
      </c>
      <c r="J282" t="s">
        <v>97</v>
      </c>
      <c r="K282">
        <v>-1</v>
      </c>
      <c r="L282">
        <v>-1</v>
      </c>
      <c r="M282">
        <v>-1</v>
      </c>
      <c r="N282">
        <v>0</v>
      </c>
      <c r="O282" s="66" t="s">
        <v>1636</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constants'!$B$4:$C$1002,2,FALSE),"")</f>
        <v/>
      </c>
      <c r="U282" s="33" t="s">
        <v>1700</v>
      </c>
      <c r="V282" s="43" t="str">
        <f>IF(U282&lt;&gt;"",IF(U282&lt;&gt;"LIBSETS_DROP_MECHANIC_MONSTER_NAME",VLOOKUP(U282,'LibSets constants'!$I$4:$L$1002,3,FALSE),""),"")</f>
        <v>Battlegounds reward</v>
      </c>
      <c r="W282" s="43" t="str">
        <f>IF(U282&lt;&gt;"",IF(U282&lt;&gt;"LIBSETS_DROP_MECHANIC_MONSTER_NAME",VLOOKUP(U282,'LibSets constants'!$I$4:$L$1002,4,FALSE),""),"")</f>
        <v>Belohnung in Schlachtfeldern</v>
      </c>
      <c r="X282" s="3" t="str">
        <f>IF(G282&lt;&gt;"LIBSETS_SETTYPE_BATTLEGROUND",IF(G282&lt;&gt;"LIBSETS_SETTYPE_SPECIAL",IF(Y282&lt;&gt;"",VLOOKUP(Y282,'ESO zone constants'!$D$3:$H$4953,5,FALSE),""),""),"")</f>
        <v/>
      </c>
      <c r="Y282" t="str">
        <f>IF(AND(O282&lt;&gt;"",NOT(ISERROR(O282))),"",IF(AND(L282&lt;&gt;"",L282&gt;0,NOT(ISERROR(L282))),VLOOKUP(L282,'ESO dumped WayshrineInfo'!$K$3:$N$9999,4,FALSE),""))</f>
        <v/>
      </c>
      <c r="AA282" s="3" t="str">
        <f>IF(Z282&lt;&gt;"",IF(Z282&lt;&gt;"LIBSETS_DROP_MECHANIC_MONSTER_NAME",VLOOKUP(Z282,'LibSets constants'!$I$4:$L$1002,3,FALSE),""),"")</f>
        <v/>
      </c>
      <c r="AB282" s="3" t="str">
        <f>IF(Z282&lt;&gt;"",IF(Z282&lt;&gt;"LIBSETS_DROP_MECHANIC_MONSTER_NAME",VLOOKUP(Z282,'LibSets constants'!$I$4:$L$1002,4,FALSE),""),"")</f>
        <v/>
      </c>
      <c r="AC282" s="3" t="str">
        <f>IF(G282&lt;&gt;"LIBSETS_SETTYPE_BATTLEGROUND",IF(G282&lt;&gt;"LIBSETS_SETTYPE_SPECIAL",IF(AD282&lt;&gt;"",VLOOKUP(AD282,'ESO zone constants'!$D$3:$H$4953,5,FALSE),""),""),"")</f>
        <v/>
      </c>
      <c r="AD282" t="str">
        <f>IF(AND(O282&lt;&gt;"",NOT(ISERROR(O282))),"",IF(AND(M282&lt;&gt;"",M282&gt;0,NOT(ISERROR(M282))),VLOOKUP(M282,'ESO dumped WayshrineInfo'!$K$3:$N$9999,4,FALSE),""))</f>
        <v/>
      </c>
      <c r="AF282" s="3" t="str">
        <f>IF(AE282&lt;&gt;"",IF(AE282&lt;&gt;"LIBSETS_DROP_MECHANIC_MONSTER_NAME",VLOOKUP(AE282,'LibSets constants'!$I$4:$L$1002,3,FALSE),""),"")</f>
        <v/>
      </c>
      <c r="AG282" s="3" t="str">
        <f>IF(AE282&lt;&gt;"",IF(AE282&lt;&gt;"LIBSETS_DROP_MECHANIC_MONSTER_NAME",VLOOKUP(AE282,'LibSets constants'!$I$4:$L$1002,4,FALSE),""),"")</f>
        <v/>
      </c>
      <c r="AH282" s="3" t="str">
        <f>IF(G282&lt;&gt;"LIBSETS_SETTYPE_BATTLEGROUND",IF(G282&lt;&gt;"LIBSETS_SETTYPE_SPECIAL",IF(AI282&lt;&gt;"",VLOOKUP(AI282,'ESO zone constants'!$D$3:$H$4953,5,FALSE),""),""),"")</f>
        <v/>
      </c>
      <c r="AK282" s="3" t="str">
        <f>IF(AJ282&lt;&gt;"",IF(AJ282&lt;&gt;"LIBSETS_DROP_MECHANIC_MONSTER_NAME",VLOOKUP(AJ282,'LibSets constants'!$I$4:$L$1002,3,FALSE),""),"")</f>
        <v/>
      </c>
      <c r="AL282" s="3" t="str">
        <f>IF(AJ282&lt;&gt;"",IF(AJ282&lt;&gt;"LIBSETS_DROP_MECHANIC_MONSTER_NAME",VLOOKUP(AJ282,'LibSets constants'!$I$4:$L$1002,4,FALSE),""),"")</f>
        <v/>
      </c>
      <c r="AM282" s="3" t="str">
        <f>IF(G282&lt;&gt;"LIBSETS_SETTYPE_BATTLEGROUND",IF(G282&lt;&gt;"LIBSETS_SETTYPE_SPECIAL",IF(AN282&lt;&gt;"",VLOOKUP(AN282,'ESO zone constants'!$D$3:$H$4953,5,FALSE),""),""),"")</f>
        <v/>
      </c>
      <c r="AP282" s="3" t="str">
        <f>IF(AO282&lt;&gt;"",IF(AO282&lt;&gt;"LIBSETS_DROP_MECHANIC_MONSTER_NAME",VLOOKUP(AO282,'LibSets constants'!$I$4:$L$1002,3,FALSE),""),"")</f>
        <v/>
      </c>
      <c r="AQ282" s="3" t="str">
        <f>IF(AO282&lt;&gt;"",IF(AO282&lt;&gt;"LIBSETS_DROP_MECHANIC_MONSTER_NAME",VLOOKUP(AO282,'LibSets constants'!$I$4:$L$1002,4,FALSE),""),"")</f>
        <v/>
      </c>
      <c r="AR282" s="3" t="str">
        <f>IF(G282&lt;&gt;"LIBSETS_SETTYPE_BATTLEGROUND",IF(G282&lt;&gt;"LIBSETS_SETTYPE_SPECIAL",IF(AS282&lt;&gt;"",VLOOKUP(AS282,'ESO zone constants'!$D$3:$H$4953,5,FALSE),""),""),"")</f>
        <v/>
      </c>
      <c r="AU282" s="3" t="str">
        <f>IF(AT282&lt;&gt;"",IF(AT282&lt;&gt;"LIBSETS_DROP_MECHANIC_MONSTER_NAME",VLOOKUP(AT282,'LibSets constants'!$I$4:$L$1002,3,FALSE),""),"")</f>
        <v/>
      </c>
      <c r="AV282" s="3" t="str">
        <f>IF(AT282&lt;&gt;"",IF(AT282&lt;&gt;"LIBSETS_DROP_MECHANIC_MONSTER_NAME",VLOOKUP(AT282,'LibSets constants'!$I$4:$L$1002,4,FALSE),""),"")</f>
        <v/>
      </c>
      <c r="AW282" s="21" t="str">
        <f t="shared" si="25"/>
        <v>[329] = {wayshrines={-1,-1,-1,}, dlcId=DLC_BASE_GAME</v>
      </c>
      <c r="AX282" s="21" t="str">
        <f t="shared" si="26"/>
        <v>, veteran=false</v>
      </c>
      <c r="AY282" s="21" t="str">
        <f t="shared" si="27"/>
        <v>, setType=LIBSETS_SETTYPE_BATTLEGROUND</v>
      </c>
      <c r="AZ282" s="21" t="str">
        <f t="shared" si="28"/>
        <v>, dropMechanic={LIBSETS_DROP_MECHANIC_BATTLEGROUND_REWARD}},</v>
      </c>
      <c r="BA282" s="21" t="str">
        <f t="shared" si="29"/>
        <v xml:space="preserve"> --Wizard's Riposte / Zaubererreplik   [!Battleground]</v>
      </c>
    </row>
    <row r="283" spans="1:53" x14ac:dyDescent="0.25">
      <c r="A283" s="12">
        <v>330</v>
      </c>
      <c r="B283" t="s">
        <v>1249</v>
      </c>
      <c r="C283" t="s">
        <v>1250</v>
      </c>
      <c r="D283" s="3">
        <f t="shared" si="24"/>
        <v>330</v>
      </c>
      <c r="G283" s="8" t="s">
        <v>1599</v>
      </c>
      <c r="I283" t="s">
        <v>97</v>
      </c>
      <c r="J283" t="s">
        <v>97</v>
      </c>
      <c r="K283">
        <v>331</v>
      </c>
      <c r="L283">
        <v>331</v>
      </c>
      <c r="M283">
        <v>331</v>
      </c>
      <c r="N283">
        <v>0</v>
      </c>
      <c r="O283" s="66" t="s">
        <v>646</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constants'!$B$4:$C$1002,2,FALSE),"")</f>
        <v>Clockwork City</v>
      </c>
      <c r="U283" s="33" t="s">
        <v>1668</v>
      </c>
      <c r="V283" s="39"/>
      <c r="W283" s="39"/>
      <c r="X283" s="3" t="str">
        <f>IF(G283&lt;&gt;"LIBSETS_SETTYPE_BATTLEGROUND",IF(G283&lt;&gt;"LIBSETS_SETTYPE_SPECIAL",IF(Y283&lt;&gt;"",VLOOKUP(Y283,'ESO zone constants'!$D$3:$H$4953,5,FALSE),""),""),"")</f>
        <v/>
      </c>
      <c r="Y283" t="str">
        <f>IF(AND(O283&lt;&gt;"",NOT(ISERROR(O283))),"",IF(AND(L283&lt;&gt;"",L283&gt;0,NOT(ISERROR(L283))),VLOOKUP(L283,'ESO dumped WayshrineInfo'!$K$3:$N$9999,4,FALSE),""))</f>
        <v/>
      </c>
      <c r="Z283" s="39"/>
      <c r="AA283" s="39"/>
      <c r="AB283" s="39"/>
      <c r="AC283" s="3" t="str">
        <f>IF(G283&lt;&gt;"LIBSETS_SETTYPE_BATTLEGROUND",IF(G283&lt;&gt;"LIBSETS_SETTYPE_SPECIAL",IF(AD283&lt;&gt;"",VLOOKUP(AD283,'ESO zone constants'!$D$3:$H$4953,5,FALSE),""),""),"")</f>
        <v/>
      </c>
      <c r="AD283" t="str">
        <f>IF(AND(O283&lt;&gt;"",NOT(ISERROR(O283))),"",IF(AND(M283&lt;&gt;"",M283&gt;0,NOT(ISERROR(M283))),VLOOKUP(M283,'ESO dumped WayshrineInfo'!$K$3:$N$9999,4,FALSE),""))</f>
        <v/>
      </c>
      <c r="AE283" s="39"/>
      <c r="AF283" s="39"/>
      <c r="AG283" s="39"/>
      <c r="AH283" s="3" t="str">
        <f>IF(G283&lt;&gt;"LIBSETS_SETTYPE_BATTLEGROUND",IF(G283&lt;&gt;"LIBSETS_SETTYPE_SPECIAL",IF(AI283&lt;&gt;"",VLOOKUP(AI283,'ESO zone constants'!$D$3:$H$4953,5,FALSE),""),""),"")</f>
        <v/>
      </c>
      <c r="AJ283" s="39"/>
      <c r="AK283" s="39"/>
      <c r="AL283" s="39"/>
      <c r="AM283" s="3" t="str">
        <f>IF(G283&lt;&gt;"LIBSETS_SETTYPE_BATTLEGROUND",IF(G283&lt;&gt;"LIBSETS_SETTYPE_SPECIAL",IF(AN283&lt;&gt;"",VLOOKUP(AN283,'ESO zone constants'!$D$3:$H$4953,5,FALSE),""),""),"")</f>
        <v/>
      </c>
      <c r="AO283" s="39"/>
      <c r="AP283" s="39"/>
      <c r="AQ283" s="39"/>
      <c r="AR283" s="3" t="str">
        <f>IF(G283&lt;&gt;"LIBSETS_SETTYPE_BATTLEGROUND",IF(G283&lt;&gt;"LIBSETS_SETTYPE_SPECIAL",IF(AS283&lt;&gt;"",VLOOKUP(AS283,'ESO zone constants'!$D$3:$H$4953,5,FALSE),""),""),"")</f>
        <v/>
      </c>
      <c r="AT283" s="39"/>
      <c r="AU283" s="39"/>
      <c r="AV283" s="39"/>
      <c r="AW283" s="21" t="str">
        <f t="shared" si="25"/>
        <v>[330] = {wayshrines={331,331,331,}, dlcId=DLC_CLOCKWORK_CITY</v>
      </c>
      <c r="AX283" s="21" t="str">
        <f t="shared" si="26"/>
        <v>, zoneIds={975}, veteran=false</v>
      </c>
      <c r="AY283" s="21" t="str">
        <f t="shared" si="27"/>
        <v>, setType=LIBSETS_SETTYPE_TRIAL</v>
      </c>
      <c r="AZ283" s="21" t="str">
        <f t="shared" si="28"/>
        <v>, dropMechanic={LIBSETS_DROP_MECHANIC_MONSTER_NAME}, dropMechanicNames={}},</v>
      </c>
      <c r="BA283" s="21" t="str">
        <f t="shared" si="29"/>
        <v xml:space="preserve"> --Automated Defense / Automatisierte Verteidigung   [Halls of Fabrication]</v>
      </c>
    </row>
    <row r="284" spans="1:53" x14ac:dyDescent="0.25">
      <c r="A284" s="12">
        <v>331</v>
      </c>
      <c r="B284" t="s">
        <v>1251</v>
      </c>
      <c r="C284" t="s">
        <v>1252</v>
      </c>
      <c r="D284" s="3">
        <f t="shared" si="24"/>
        <v>331</v>
      </c>
      <c r="G284" s="8" t="s">
        <v>1599</v>
      </c>
      <c r="I284" t="s">
        <v>97</v>
      </c>
      <c r="J284" t="s">
        <v>97</v>
      </c>
      <c r="K284">
        <v>331</v>
      </c>
      <c r="L284">
        <v>331</v>
      </c>
      <c r="M284">
        <v>331</v>
      </c>
      <c r="N284">
        <v>0</v>
      </c>
      <c r="O284" s="66" t="s">
        <v>646</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constants'!$B$4:$C$1002,2,FALSE),"")</f>
        <v>Clockwork City</v>
      </c>
      <c r="U284" s="33" t="s">
        <v>1668</v>
      </c>
      <c r="V284" s="39"/>
      <c r="W284" s="39"/>
      <c r="X284" s="3" t="str">
        <f>IF(G284&lt;&gt;"LIBSETS_SETTYPE_BATTLEGROUND",IF(G284&lt;&gt;"LIBSETS_SETTYPE_SPECIAL",IF(Y284&lt;&gt;"",VLOOKUP(Y284,'ESO zone constants'!$D$3:$H$4953,5,FALSE),""),""),"")</f>
        <v/>
      </c>
      <c r="Y284" t="str">
        <f>IF(AND(O284&lt;&gt;"",NOT(ISERROR(O284))),"",IF(AND(L284&lt;&gt;"",L284&gt;0,NOT(ISERROR(L284))),VLOOKUP(L284,'ESO dumped WayshrineInfo'!$K$3:$N$9999,4,FALSE),""))</f>
        <v/>
      </c>
      <c r="Z284" s="39"/>
      <c r="AA284" s="39"/>
      <c r="AB284" s="39"/>
      <c r="AC284" s="3" t="str">
        <f>IF(G284&lt;&gt;"LIBSETS_SETTYPE_BATTLEGROUND",IF(G284&lt;&gt;"LIBSETS_SETTYPE_SPECIAL",IF(AD284&lt;&gt;"",VLOOKUP(AD284,'ESO zone constants'!$D$3:$H$4953,5,FALSE),""),""),"")</f>
        <v/>
      </c>
      <c r="AD284" t="str">
        <f>IF(AND(O284&lt;&gt;"",NOT(ISERROR(O284))),"",IF(AND(M284&lt;&gt;"",M284&gt;0,NOT(ISERROR(M284))),VLOOKUP(M284,'ESO dumped WayshrineInfo'!$K$3:$N$9999,4,FALSE),""))</f>
        <v/>
      </c>
      <c r="AE284" s="39"/>
      <c r="AF284" s="39"/>
      <c r="AG284" s="39"/>
      <c r="AH284" s="3" t="str">
        <f>IF(G284&lt;&gt;"LIBSETS_SETTYPE_BATTLEGROUND",IF(G284&lt;&gt;"LIBSETS_SETTYPE_SPECIAL",IF(AI284&lt;&gt;"",VLOOKUP(AI284,'ESO zone constants'!$D$3:$H$4953,5,FALSE),""),""),"")</f>
        <v/>
      </c>
      <c r="AJ284" s="39"/>
      <c r="AK284" s="39"/>
      <c r="AL284" s="39"/>
      <c r="AM284" s="3" t="str">
        <f>IF(G284&lt;&gt;"LIBSETS_SETTYPE_BATTLEGROUND",IF(G284&lt;&gt;"LIBSETS_SETTYPE_SPECIAL",IF(AN284&lt;&gt;"",VLOOKUP(AN284,'ESO zone constants'!$D$3:$H$4953,5,FALSE),""),""),"")</f>
        <v/>
      </c>
      <c r="AO284" s="39"/>
      <c r="AP284" s="39"/>
      <c r="AQ284" s="39"/>
      <c r="AR284" s="3" t="str">
        <f>IF(G284&lt;&gt;"LIBSETS_SETTYPE_BATTLEGROUND",IF(G284&lt;&gt;"LIBSETS_SETTYPE_SPECIAL",IF(AS284&lt;&gt;"",VLOOKUP(AS284,'ESO zone constants'!$D$3:$H$4953,5,FALSE),""),""),"")</f>
        <v/>
      </c>
      <c r="AT284" s="39"/>
      <c r="AU284" s="39"/>
      <c r="AV284" s="39"/>
      <c r="AW284" s="21" t="str">
        <f t="shared" si="25"/>
        <v>[331] = {wayshrines={331,331,331,}, dlcId=DLC_CLOCKWORK_CITY</v>
      </c>
      <c r="AX284" s="21" t="str">
        <f t="shared" si="26"/>
        <v>, zoneIds={975}, veteran=false</v>
      </c>
      <c r="AY284" s="21" t="str">
        <f t="shared" si="27"/>
        <v>, setType=LIBSETS_SETTYPE_TRIAL</v>
      </c>
      <c r="AZ284" s="21" t="str">
        <f t="shared" si="28"/>
        <v>, dropMechanic={LIBSETS_DROP_MECHANIC_MONSTER_NAME}, dropMechanicNames={}},</v>
      </c>
      <c r="BA284" s="21" t="str">
        <f t="shared" si="29"/>
        <v xml:space="preserve"> --War Machine / Kriegsmaschine   [Halls of Fabrication]</v>
      </c>
    </row>
    <row r="285" spans="1:53" x14ac:dyDescent="0.25">
      <c r="A285" s="12">
        <v>332</v>
      </c>
      <c r="B285" t="s">
        <v>1253</v>
      </c>
      <c r="C285" t="s">
        <v>1254</v>
      </c>
      <c r="D285" s="3">
        <f t="shared" si="24"/>
        <v>332</v>
      </c>
      <c r="G285" s="8" t="s">
        <v>1599</v>
      </c>
      <c r="I285" t="s">
        <v>97</v>
      </c>
      <c r="J285" t="s">
        <v>97</v>
      </c>
      <c r="K285">
        <v>331</v>
      </c>
      <c r="L285">
        <v>331</v>
      </c>
      <c r="M285">
        <v>331</v>
      </c>
      <c r="N285">
        <v>0</v>
      </c>
      <c r="O285" s="66" t="s">
        <v>646</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constants'!$B$4:$C$1002,2,FALSE),"")</f>
        <v>Clockwork City</v>
      </c>
      <c r="U285" s="33" t="s">
        <v>1668</v>
      </c>
      <c r="V285" s="39"/>
      <c r="W285" s="39"/>
      <c r="X285" s="3" t="str">
        <f>IF(G285&lt;&gt;"LIBSETS_SETTYPE_BATTLEGROUND",IF(G285&lt;&gt;"LIBSETS_SETTYPE_SPECIAL",IF(Y285&lt;&gt;"",VLOOKUP(Y285,'ESO zone constants'!$D$3:$H$4953,5,FALSE),""),""),"")</f>
        <v/>
      </c>
      <c r="Y285" t="str">
        <f>IF(AND(O285&lt;&gt;"",NOT(ISERROR(O285))),"",IF(AND(L285&lt;&gt;"",L285&gt;0,NOT(ISERROR(L285))),VLOOKUP(L285,'ESO dumped WayshrineInfo'!$K$3:$N$9999,4,FALSE),""))</f>
        <v/>
      </c>
      <c r="Z285" s="39"/>
      <c r="AA285" s="39"/>
      <c r="AB285" s="39"/>
      <c r="AC285" s="3" t="str">
        <f>IF(G285&lt;&gt;"LIBSETS_SETTYPE_BATTLEGROUND",IF(G285&lt;&gt;"LIBSETS_SETTYPE_SPECIAL",IF(AD285&lt;&gt;"",VLOOKUP(AD285,'ESO zone constants'!$D$3:$H$4953,5,FALSE),""),""),"")</f>
        <v/>
      </c>
      <c r="AD285" t="str">
        <f>IF(AND(O285&lt;&gt;"",NOT(ISERROR(O285))),"",IF(AND(M285&lt;&gt;"",M285&gt;0,NOT(ISERROR(M285))),VLOOKUP(M285,'ESO dumped WayshrineInfo'!$K$3:$N$9999,4,FALSE),""))</f>
        <v/>
      </c>
      <c r="AE285" s="39"/>
      <c r="AF285" s="39"/>
      <c r="AG285" s="39"/>
      <c r="AH285" s="3" t="str">
        <f>IF(G285&lt;&gt;"LIBSETS_SETTYPE_BATTLEGROUND",IF(G285&lt;&gt;"LIBSETS_SETTYPE_SPECIAL",IF(AI285&lt;&gt;"",VLOOKUP(AI285,'ESO zone constants'!$D$3:$H$4953,5,FALSE),""),""),"")</f>
        <v/>
      </c>
      <c r="AJ285" s="39"/>
      <c r="AK285" s="39"/>
      <c r="AL285" s="39"/>
      <c r="AM285" s="3" t="str">
        <f>IF(G285&lt;&gt;"LIBSETS_SETTYPE_BATTLEGROUND",IF(G285&lt;&gt;"LIBSETS_SETTYPE_SPECIAL",IF(AN285&lt;&gt;"",VLOOKUP(AN285,'ESO zone constants'!$D$3:$H$4953,5,FALSE),""),""),"")</f>
        <v/>
      </c>
      <c r="AO285" s="39"/>
      <c r="AP285" s="39"/>
      <c r="AQ285" s="39"/>
      <c r="AR285" s="3" t="str">
        <f>IF(G285&lt;&gt;"LIBSETS_SETTYPE_BATTLEGROUND",IF(G285&lt;&gt;"LIBSETS_SETTYPE_SPECIAL",IF(AS285&lt;&gt;"",VLOOKUP(AS285,'ESO zone constants'!$D$3:$H$4953,5,FALSE),""),""),"")</f>
        <v/>
      </c>
      <c r="AT285" s="39"/>
      <c r="AU285" s="39"/>
      <c r="AV285" s="39"/>
      <c r="AW285" s="21" t="str">
        <f t="shared" si="25"/>
        <v>[332] = {wayshrines={331,331,331,}, dlcId=DLC_CLOCKWORK_CITY</v>
      </c>
      <c r="AX285" s="21" t="str">
        <f t="shared" si="26"/>
        <v>, zoneIds={975}, veteran=false</v>
      </c>
      <c r="AY285" s="21" t="str">
        <f t="shared" si="27"/>
        <v>, setType=LIBSETS_SETTYPE_TRIAL</v>
      </c>
      <c r="AZ285" s="21" t="str">
        <f t="shared" si="28"/>
        <v>, dropMechanic={LIBSETS_DROP_MECHANIC_MONSTER_NAME}, dropMechanicNames={}},</v>
      </c>
      <c r="BA285" s="21" t="str">
        <f t="shared" si="29"/>
        <v xml:space="preserve"> --Master Architect / Meisterarchitekt   [Halls of Fabrication]</v>
      </c>
    </row>
    <row r="286" spans="1:53" x14ac:dyDescent="0.25">
      <c r="A286" s="12">
        <v>333</v>
      </c>
      <c r="B286" t="s">
        <v>1255</v>
      </c>
      <c r="C286" t="s">
        <v>1256</v>
      </c>
      <c r="D286" s="3">
        <f t="shared" si="24"/>
        <v>333</v>
      </c>
      <c r="G286" s="8" t="s">
        <v>1599</v>
      </c>
      <c r="I286" t="s">
        <v>97</v>
      </c>
      <c r="J286" t="s">
        <v>97</v>
      </c>
      <c r="K286">
        <v>331</v>
      </c>
      <c r="L286">
        <v>331</v>
      </c>
      <c r="M286">
        <v>331</v>
      </c>
      <c r="N286">
        <v>0</v>
      </c>
      <c r="O286" s="66" t="s">
        <v>646</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constants'!$B$4:$C$1002,2,FALSE),"")</f>
        <v>Clockwork City</v>
      </c>
      <c r="U286" s="33" t="s">
        <v>1668</v>
      </c>
      <c r="V286" s="39"/>
      <c r="W286" s="39"/>
      <c r="X286" s="3" t="str">
        <f>IF(G286&lt;&gt;"LIBSETS_SETTYPE_BATTLEGROUND",IF(G286&lt;&gt;"LIBSETS_SETTYPE_SPECIAL",IF(Y286&lt;&gt;"",VLOOKUP(Y286,'ESO zone constants'!$D$3:$H$4953,5,FALSE),""),""),"")</f>
        <v/>
      </c>
      <c r="Y286" t="str">
        <f>IF(AND(O286&lt;&gt;"",NOT(ISERROR(O286))),"",IF(AND(L286&lt;&gt;"",L286&gt;0,NOT(ISERROR(L286))),VLOOKUP(L286,'ESO dumped WayshrineInfo'!$K$3:$N$9999,4,FALSE),""))</f>
        <v/>
      </c>
      <c r="Z286" s="39"/>
      <c r="AA286" s="39"/>
      <c r="AB286" s="39"/>
      <c r="AC286" s="3" t="str">
        <f>IF(G286&lt;&gt;"LIBSETS_SETTYPE_BATTLEGROUND",IF(G286&lt;&gt;"LIBSETS_SETTYPE_SPECIAL",IF(AD286&lt;&gt;"",VLOOKUP(AD286,'ESO zone constants'!$D$3:$H$4953,5,FALSE),""),""),"")</f>
        <v/>
      </c>
      <c r="AD286" t="str">
        <f>IF(AND(O286&lt;&gt;"",NOT(ISERROR(O286))),"",IF(AND(M286&lt;&gt;"",M286&gt;0,NOT(ISERROR(M286))),VLOOKUP(M286,'ESO dumped WayshrineInfo'!$K$3:$N$9999,4,FALSE),""))</f>
        <v/>
      </c>
      <c r="AE286" s="39"/>
      <c r="AF286" s="39"/>
      <c r="AG286" s="39"/>
      <c r="AH286" s="3" t="str">
        <f>IF(G286&lt;&gt;"LIBSETS_SETTYPE_BATTLEGROUND",IF(G286&lt;&gt;"LIBSETS_SETTYPE_SPECIAL",IF(AI286&lt;&gt;"",VLOOKUP(AI286,'ESO zone constants'!$D$3:$H$4953,5,FALSE),""),""),"")</f>
        <v/>
      </c>
      <c r="AJ286" s="39"/>
      <c r="AK286" s="39"/>
      <c r="AL286" s="39"/>
      <c r="AM286" s="3" t="str">
        <f>IF(G286&lt;&gt;"LIBSETS_SETTYPE_BATTLEGROUND",IF(G286&lt;&gt;"LIBSETS_SETTYPE_SPECIAL",IF(AN286&lt;&gt;"",VLOOKUP(AN286,'ESO zone constants'!$D$3:$H$4953,5,FALSE),""),""),"")</f>
        <v/>
      </c>
      <c r="AO286" s="39"/>
      <c r="AP286" s="39"/>
      <c r="AQ286" s="39"/>
      <c r="AR286" s="3" t="str">
        <f>IF(G286&lt;&gt;"LIBSETS_SETTYPE_BATTLEGROUND",IF(G286&lt;&gt;"LIBSETS_SETTYPE_SPECIAL",IF(AS286&lt;&gt;"",VLOOKUP(AS286,'ESO zone constants'!$D$3:$H$4953,5,FALSE),""),""),"")</f>
        <v/>
      </c>
      <c r="AT286" s="39"/>
      <c r="AU286" s="39"/>
      <c r="AV286" s="39"/>
      <c r="AW286" s="21" t="str">
        <f t="shared" si="25"/>
        <v>[333] = {wayshrines={331,331,331,}, dlcId=DLC_CLOCKWORK_CITY</v>
      </c>
      <c r="AX286" s="21" t="str">
        <f t="shared" si="26"/>
        <v>, zoneIds={975}, veteran=false</v>
      </c>
      <c r="AY286" s="21" t="str">
        <f t="shared" si="27"/>
        <v>, setType=LIBSETS_SETTYPE_TRIAL</v>
      </c>
      <c r="AZ286" s="21" t="str">
        <f t="shared" si="28"/>
        <v>, dropMechanic={LIBSETS_DROP_MECHANIC_MONSTER_NAME}, dropMechanicNames={}},</v>
      </c>
      <c r="BA286" s="21" t="str">
        <f t="shared" si="29"/>
        <v xml:space="preserve"> --Inventor's Guard / Erfindergarde   [Halls of Fabrication]</v>
      </c>
    </row>
    <row r="287" spans="1:53" x14ac:dyDescent="0.25">
      <c r="A287" s="12">
        <v>334</v>
      </c>
      <c r="B287" t="s">
        <v>1257</v>
      </c>
      <c r="C287" t="s">
        <v>1258</v>
      </c>
      <c r="D287" s="3">
        <f t="shared" si="24"/>
        <v>334</v>
      </c>
      <c r="G287" s="8" t="s">
        <v>1591</v>
      </c>
      <c r="I287" t="s">
        <v>97</v>
      </c>
      <c r="J287" t="s">
        <v>97</v>
      </c>
      <c r="K287">
        <v>-1</v>
      </c>
      <c r="L287">
        <v>-1</v>
      </c>
      <c r="M287">
        <v>-1</v>
      </c>
      <c r="N287">
        <v>0</v>
      </c>
      <c r="O287" s="66" t="s">
        <v>1636</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constants'!$B$4:$C$1002,2,FALSE),"")</f>
        <v/>
      </c>
      <c r="U287" s="33" t="s">
        <v>1700</v>
      </c>
      <c r="V287" s="3" t="str">
        <f>IF(U287&lt;&gt;"",IF(U287&lt;&gt;"LIBSETS_DROP_MECHANIC_MONSTER_NAME",VLOOKUP(U287,'LibSets constants'!$I$4:$L$1002,3,FALSE),""),"")</f>
        <v>Battlegounds reward</v>
      </c>
      <c r="W287" s="3" t="str">
        <f>IF(U287&lt;&gt;"",IF(U287&lt;&gt;"LIBSETS_DROP_MECHANIC_MONSTER_NAME",VLOOKUP(U287,'LibSets constants'!$I$4:$L$1002,4,FALSE),""),"")</f>
        <v>Belohnung in Schlachtfeldern</v>
      </c>
      <c r="X287" s="3" t="str">
        <f>IF(G287&lt;&gt;"LIBSETS_SETTYPE_BATTLEGROUND",IF(G287&lt;&gt;"LIBSETS_SETTYPE_SPECIAL",IF(Y287&lt;&gt;"",VLOOKUP(Y287,'ESO zone constants'!$D$3:$H$4953,5,FALSE),""),""),"")</f>
        <v/>
      </c>
      <c r="Y287" t="str">
        <f>IF(AND(O287&lt;&gt;"",NOT(ISERROR(O287))),"",IF(AND(L287&lt;&gt;"",L287&gt;0,NOT(ISERROR(L287))),VLOOKUP(L287,'ESO dumped WayshrineInfo'!$K$3:$N$9999,4,FALSE),""))</f>
        <v/>
      </c>
      <c r="AA287" s="3" t="str">
        <f>IF(Z287&lt;&gt;"",IF(Z287&lt;&gt;"LIBSETS_DROP_MECHANIC_MONSTER_NAME",VLOOKUP(Z287,'LibSets constants'!$I$4:$L$1002,3,FALSE),""),"")</f>
        <v/>
      </c>
      <c r="AB287" s="3" t="str">
        <f>IF(Z287&lt;&gt;"",IF(Z287&lt;&gt;"LIBSETS_DROP_MECHANIC_MONSTER_NAME",VLOOKUP(Z287,'LibSets constants'!$I$4:$L$1002,4,FALSE),""),"")</f>
        <v/>
      </c>
      <c r="AC287" s="3" t="str">
        <f>IF(G287&lt;&gt;"LIBSETS_SETTYPE_BATTLEGROUND",IF(G287&lt;&gt;"LIBSETS_SETTYPE_SPECIAL",IF(AD287&lt;&gt;"",VLOOKUP(AD287,'ESO zone constants'!$D$3:$H$4953,5,FALSE),""),""),"")</f>
        <v/>
      </c>
      <c r="AD287" t="str">
        <f>IF(AND(O287&lt;&gt;"",NOT(ISERROR(O287))),"",IF(AND(M287&lt;&gt;"",M287&gt;0,NOT(ISERROR(M287))),VLOOKUP(M287,'ESO dumped WayshrineInfo'!$K$3:$N$9999,4,FALSE),""))</f>
        <v/>
      </c>
      <c r="AF287" s="3" t="str">
        <f>IF(AE287&lt;&gt;"",IF(AE287&lt;&gt;"LIBSETS_DROP_MECHANIC_MONSTER_NAME",VLOOKUP(AE287,'LibSets constants'!$I$4:$L$1002,3,FALSE),""),"")</f>
        <v/>
      </c>
      <c r="AG287" s="3" t="str">
        <f>IF(AE287&lt;&gt;"",IF(AE287&lt;&gt;"LIBSETS_DROP_MECHANIC_MONSTER_NAME",VLOOKUP(AE287,'LibSets constants'!$I$4:$L$1002,4,FALSE),""),"")</f>
        <v/>
      </c>
      <c r="AH287" s="3" t="str">
        <f>IF(G287&lt;&gt;"LIBSETS_SETTYPE_BATTLEGROUND",IF(G287&lt;&gt;"LIBSETS_SETTYPE_SPECIAL",IF(AI287&lt;&gt;"",VLOOKUP(AI287,'ESO zone constants'!$D$3:$H$4953,5,FALSE),""),""),"")</f>
        <v/>
      </c>
      <c r="AK287" s="3" t="str">
        <f>IF(AJ287&lt;&gt;"",IF(AJ287&lt;&gt;"LIBSETS_DROP_MECHANIC_MONSTER_NAME",VLOOKUP(AJ287,'LibSets constants'!$I$4:$L$1002,3,FALSE),""),"")</f>
        <v/>
      </c>
      <c r="AL287" s="3" t="str">
        <f>IF(AJ287&lt;&gt;"",IF(AJ287&lt;&gt;"LIBSETS_DROP_MECHANIC_MONSTER_NAME",VLOOKUP(AJ287,'LibSets constants'!$I$4:$L$1002,4,FALSE),""),"")</f>
        <v/>
      </c>
      <c r="AM287" s="3" t="str">
        <f>IF(G287&lt;&gt;"LIBSETS_SETTYPE_BATTLEGROUND",IF(G287&lt;&gt;"LIBSETS_SETTYPE_SPECIAL",IF(AN287&lt;&gt;"",VLOOKUP(AN287,'ESO zone constants'!$D$3:$H$4953,5,FALSE),""),""),"")</f>
        <v/>
      </c>
      <c r="AP287" s="3" t="str">
        <f>IF(AO287&lt;&gt;"",IF(AO287&lt;&gt;"LIBSETS_DROP_MECHANIC_MONSTER_NAME",VLOOKUP(AO287,'LibSets constants'!$I$4:$L$1002,3,FALSE),""),"")</f>
        <v/>
      </c>
      <c r="AQ287" s="3" t="str">
        <f>IF(AO287&lt;&gt;"",IF(AO287&lt;&gt;"LIBSETS_DROP_MECHANIC_MONSTER_NAME",VLOOKUP(AO287,'LibSets constants'!$I$4:$L$1002,4,FALSE),""),"")</f>
        <v/>
      </c>
      <c r="AR287" s="3" t="str">
        <f>IF(G287&lt;&gt;"LIBSETS_SETTYPE_BATTLEGROUND",IF(G287&lt;&gt;"LIBSETS_SETTYPE_SPECIAL",IF(AS287&lt;&gt;"",VLOOKUP(AS287,'ESO zone constants'!$D$3:$H$4953,5,FALSE),""),""),"")</f>
        <v/>
      </c>
      <c r="AU287" s="3" t="str">
        <f>IF(AT287&lt;&gt;"",IF(AT287&lt;&gt;"LIBSETS_DROP_MECHANIC_MONSTER_NAME",VLOOKUP(AT287,'LibSets constants'!$I$4:$L$1002,3,FALSE),""),"")</f>
        <v/>
      </c>
      <c r="AV287" s="3" t="str">
        <f>IF(AT287&lt;&gt;"",IF(AT287&lt;&gt;"LIBSETS_DROP_MECHANIC_MONSTER_NAME",VLOOKUP(AT287,'LibSets constants'!$I$4:$L$1002,4,FALSE),""),"")</f>
        <v/>
      </c>
      <c r="AW287" s="21" t="str">
        <f t="shared" si="25"/>
        <v>[334] = {wayshrines={-1,-1,-1,}, dlcId=DLC_BASE_GAME</v>
      </c>
      <c r="AX287" s="21" t="str">
        <f t="shared" si="26"/>
        <v>, veteran=false</v>
      </c>
      <c r="AY287" s="21" t="str">
        <f t="shared" si="27"/>
        <v>, setType=LIBSETS_SETTYPE_BATTLEGROUND</v>
      </c>
      <c r="AZ287" s="21" t="str">
        <f t="shared" si="28"/>
        <v>, dropMechanic={LIBSETS_DROP_MECHANIC_BATTLEGROUND_REWARD}},</v>
      </c>
      <c r="BA287" s="21" t="str">
        <f t="shared" si="29"/>
        <v xml:space="preserve"> --Impregnable Armor / Unüberwindliche Rüstung   [!Battleground]</v>
      </c>
    </row>
    <row r="288" spans="1:53" x14ac:dyDescent="0.25">
      <c r="A288" s="12">
        <v>335</v>
      </c>
      <c r="B288" t="s">
        <v>1259</v>
      </c>
      <c r="C288" t="s">
        <v>1260</v>
      </c>
      <c r="D288" s="3">
        <f t="shared" si="24"/>
        <v>335</v>
      </c>
      <c r="G288" s="8" t="s">
        <v>1595</v>
      </c>
      <c r="I288" t="s">
        <v>97</v>
      </c>
      <c r="J288" t="s">
        <v>97</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constants'!$B$4:$C$1002,2,FALSE),"")</f>
        <v>Horns of the Reach</v>
      </c>
      <c r="V288" s="43" t="str">
        <f>IF(U288&lt;&gt;"",IF(U288&lt;&gt;"LIBSETS_DROP_MECHANIC_MONSTER_NAME",VLOOKUP(U288,'LibSets constants'!$I$4:$L$1002,3,FALSE),""),"")</f>
        <v/>
      </c>
      <c r="W288" s="43" t="str">
        <f>IF(U288&lt;&gt;"",IF(U288&lt;&gt;"LIBSETS_DROP_MECHANIC_MONSTER_NAME",VLOOKUP(U288,'LibSets constants'!$I$4:$L$1002,4,FALSE),""),"")</f>
        <v/>
      </c>
      <c r="X288" s="3" t="str">
        <f>IF(G288&lt;&gt;"LIBSETS_SETTYPE_BATTLEGROUND",IF(G288&lt;&gt;"LIBSETS_SETTYPE_SPECIAL",IF(Y288&lt;&gt;"",VLOOKUP(Y288,'ESO zone constants'!$D$3:$H$4953,5,FALSE),""),""),"")</f>
        <v/>
      </c>
      <c r="Y288" t="str">
        <f>IF(AND(O288&lt;&gt;"",NOT(ISERROR(O288))),"",IF(AND(L288&lt;&gt;"",L288&gt;0,NOT(ISERROR(L288))),VLOOKUP(L288,'ESO dumped WayshrineInfo'!$K$3:$N$9999,4,FALSE),""))</f>
        <v/>
      </c>
      <c r="Z288" s="44"/>
      <c r="AA288" s="43" t="str">
        <f>IF(Z288&lt;&gt;"",IF(Z288&lt;&gt;"LIBSETS_DROP_MECHANIC_MONSTER_NAME",VLOOKUP(Z288,'LibSets constants'!$I$4:$L$1002,3,FALSE),""),"")</f>
        <v/>
      </c>
      <c r="AB288" s="43" t="str">
        <f>IF(Z288&lt;&gt;"",IF(Z288&lt;&gt;"LIBSETS_DROP_MECHANIC_MONSTER_NAME",VLOOKUP(Z288,'LibSets constants'!$I$4:$L$1002,4,FALSE),""),"")</f>
        <v/>
      </c>
      <c r="AC288" s="3" t="str">
        <f>IF(G288&lt;&gt;"LIBSETS_SETTYPE_BATTLEGROUND",IF(G288&lt;&gt;"LIBSETS_SETTYPE_SPECIAL",IF(AD288&lt;&gt;"",VLOOKUP(AD288,'ESO zone constants'!$D$3:$H$4953,5,FALSE),""),""),"")</f>
        <v/>
      </c>
      <c r="AD288" t="str">
        <f>IF(AND(O288&lt;&gt;"",NOT(ISERROR(O288))),"",IF(AND(M288&lt;&gt;"",M288&gt;0,NOT(ISERROR(M288))),VLOOKUP(M288,'ESO dumped WayshrineInfo'!$K$3:$N$9999,4,FALSE),""))</f>
        <v/>
      </c>
      <c r="AE288" s="44"/>
      <c r="AF288" s="43" t="str">
        <f>IF(AE288&lt;&gt;"",IF(AE288&lt;&gt;"LIBSETS_DROP_MECHANIC_MONSTER_NAME",VLOOKUP(AE288,'LibSets constants'!$I$4:$L$1002,3,FALSE),""),"")</f>
        <v/>
      </c>
      <c r="AG288" s="43" t="str">
        <f>IF(AE288&lt;&gt;"",IF(AE288&lt;&gt;"LIBSETS_DROP_MECHANIC_MONSTER_NAME",VLOOKUP(AE288,'LibSets constants'!$I$4:$L$1002,4,FALSE),""),"")</f>
        <v/>
      </c>
      <c r="AH288" s="3" t="str">
        <f>IF(G288&lt;&gt;"LIBSETS_SETTYPE_BATTLEGROUND",IF(G288&lt;&gt;"LIBSETS_SETTYPE_SPECIAL",IF(AI288&lt;&gt;"",VLOOKUP(AI288,'ESO zone constants'!$D$3:$H$4953,5,FALSE),""),""),"")</f>
        <v/>
      </c>
      <c r="AJ288" s="44"/>
      <c r="AK288" s="43" t="str">
        <f>IF(AJ288&lt;&gt;"",IF(AJ288&lt;&gt;"LIBSETS_DROP_MECHANIC_MONSTER_NAME",VLOOKUP(AJ288,'LibSets constants'!$I$4:$L$1002,3,FALSE),""),"")</f>
        <v/>
      </c>
      <c r="AL288" s="43" t="str">
        <f>IF(AJ288&lt;&gt;"",IF(AJ288&lt;&gt;"LIBSETS_DROP_MECHANIC_MONSTER_NAME",VLOOKUP(AJ288,'LibSets constants'!$I$4:$L$1002,4,FALSE),""),"")</f>
        <v/>
      </c>
      <c r="AM288" s="3" t="str">
        <f>IF(G288&lt;&gt;"LIBSETS_SETTYPE_BATTLEGROUND",IF(G288&lt;&gt;"LIBSETS_SETTYPE_SPECIAL",IF(AN288&lt;&gt;"",VLOOKUP(AN288,'ESO zone constants'!$D$3:$H$4953,5,FALSE),""),""),"")</f>
        <v/>
      </c>
      <c r="AO288" s="44"/>
      <c r="AP288" s="43" t="str">
        <f>IF(AO288&lt;&gt;"",IF(AO288&lt;&gt;"LIBSETS_DROP_MECHANIC_MONSTER_NAME",VLOOKUP(AO288,'LibSets constants'!$I$4:$L$1002,3,FALSE),""),"")</f>
        <v/>
      </c>
      <c r="AQ288" s="43" t="str">
        <f>IF(AO288&lt;&gt;"",IF(AO288&lt;&gt;"LIBSETS_DROP_MECHANIC_MONSTER_NAME",VLOOKUP(AO288,'LibSets constants'!$I$4:$L$1002,4,FALSE),""),"")</f>
        <v/>
      </c>
      <c r="AR288" s="3" t="str">
        <f>IF(G288&lt;&gt;"LIBSETS_SETTYPE_BATTLEGROUND",IF(G288&lt;&gt;"LIBSETS_SETTYPE_SPECIAL",IF(AS288&lt;&gt;"",VLOOKUP(AS288,'ESO zone constants'!$D$3:$H$4953,5,FALSE),""),""),"")</f>
        <v/>
      </c>
      <c r="AT288" s="44"/>
      <c r="AU288" s="43" t="str">
        <f>IF(AT288&lt;&gt;"",IF(AT288&lt;&gt;"LIBSETS_DROP_MECHANIC_MONSTER_NAME",VLOOKUP(AT288,'LibSets constants'!$I$4:$L$1002,3,FALSE),""),"")</f>
        <v/>
      </c>
      <c r="AV288" s="43" t="str">
        <f>IF(AT288&lt;&gt;"",IF(AT288&lt;&gt;"LIBSETS_DROP_MECHANIC_MONSTER_NAME",VLOOKUP(AT288,'LibSets constants'!$I$4:$L$1002,4,FALSE),""),"")</f>
        <v/>
      </c>
      <c r="AW288" s="21" t="str">
        <f t="shared" si="25"/>
        <v>[335] = {wayshrines={332,332,332,}, dlcId=DLC_HORNS_OF_THE_REACH</v>
      </c>
      <c r="AX288" s="21" t="str">
        <f t="shared" si="26"/>
        <v>, zoneIds={974}, veteran=false</v>
      </c>
      <c r="AY288" s="21" t="str">
        <f t="shared" si="27"/>
        <v>, setType=LIBSETS_SETTYPE_DUNGEON</v>
      </c>
      <c r="AZ288" s="21" t="str">
        <f t="shared" si="28"/>
        <v>},</v>
      </c>
      <c r="BA288" s="21" t="str">
        <f t="shared" si="29"/>
        <v xml:space="preserve"> --Draugr's Rest / Draugrruhe   [Falkreath Hold]</v>
      </c>
    </row>
    <row r="289" spans="1:53" x14ac:dyDescent="0.25">
      <c r="A289" s="12">
        <v>336</v>
      </c>
      <c r="B289" t="s">
        <v>1261</v>
      </c>
      <c r="C289" t="s">
        <v>1262</v>
      </c>
      <c r="D289" s="3">
        <f t="shared" si="24"/>
        <v>336</v>
      </c>
      <c r="G289" s="8" t="s">
        <v>1595</v>
      </c>
      <c r="I289" t="s">
        <v>97</v>
      </c>
      <c r="J289" t="s">
        <v>97</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constants'!$B$4:$C$1002,2,FALSE),"")</f>
        <v>Horns of the Reach</v>
      </c>
      <c r="V289" s="43" t="str">
        <f>IF(U289&lt;&gt;"",IF(U289&lt;&gt;"LIBSETS_DROP_MECHANIC_MONSTER_NAME",VLOOKUP(U289,'LibSets constants'!$I$4:$L$1002,3,FALSE),""),"")</f>
        <v/>
      </c>
      <c r="W289" s="43" t="str">
        <f>IF(U289&lt;&gt;"",IF(U289&lt;&gt;"LIBSETS_DROP_MECHANIC_MONSTER_NAME",VLOOKUP(U289,'LibSets constants'!$I$4:$L$1002,4,FALSE),""),"")</f>
        <v/>
      </c>
      <c r="X289" s="3" t="str">
        <f>IF(G289&lt;&gt;"LIBSETS_SETTYPE_BATTLEGROUND",IF(G289&lt;&gt;"LIBSETS_SETTYPE_SPECIAL",IF(Y289&lt;&gt;"",VLOOKUP(Y289,'ESO zone constants'!$D$3:$H$4953,5,FALSE),""),""),"")</f>
        <v/>
      </c>
      <c r="Y289" t="str">
        <f>IF(AND(O289&lt;&gt;"",NOT(ISERROR(O289))),"",IF(AND(L289&lt;&gt;"",L289&gt;0,NOT(ISERROR(L289))),VLOOKUP(L289,'ESO dumped WayshrineInfo'!$K$3:$N$9999,4,FALSE),""))</f>
        <v/>
      </c>
      <c r="Z289" s="44"/>
      <c r="AA289" s="43" t="str">
        <f>IF(Z289&lt;&gt;"",IF(Z289&lt;&gt;"LIBSETS_DROP_MECHANIC_MONSTER_NAME",VLOOKUP(Z289,'LibSets constants'!$I$4:$L$1002,3,FALSE),""),"")</f>
        <v/>
      </c>
      <c r="AB289" s="43" t="str">
        <f>IF(Z289&lt;&gt;"",IF(Z289&lt;&gt;"LIBSETS_DROP_MECHANIC_MONSTER_NAME",VLOOKUP(Z289,'LibSets constants'!$I$4:$L$1002,4,FALSE),""),"")</f>
        <v/>
      </c>
      <c r="AC289" s="3" t="str">
        <f>IF(G289&lt;&gt;"LIBSETS_SETTYPE_BATTLEGROUND",IF(G289&lt;&gt;"LIBSETS_SETTYPE_SPECIAL",IF(AD289&lt;&gt;"",VLOOKUP(AD289,'ESO zone constants'!$D$3:$H$4953,5,FALSE),""),""),"")</f>
        <v/>
      </c>
      <c r="AD289" t="str">
        <f>IF(AND(O289&lt;&gt;"",NOT(ISERROR(O289))),"",IF(AND(M289&lt;&gt;"",M289&gt;0,NOT(ISERROR(M289))),VLOOKUP(M289,'ESO dumped WayshrineInfo'!$K$3:$N$9999,4,FALSE),""))</f>
        <v/>
      </c>
      <c r="AE289" s="44"/>
      <c r="AF289" s="43" t="str">
        <f>IF(AE289&lt;&gt;"",IF(AE289&lt;&gt;"LIBSETS_DROP_MECHANIC_MONSTER_NAME",VLOOKUP(AE289,'LibSets constants'!$I$4:$L$1002,3,FALSE),""),"")</f>
        <v/>
      </c>
      <c r="AG289" s="43" t="str">
        <f>IF(AE289&lt;&gt;"",IF(AE289&lt;&gt;"LIBSETS_DROP_MECHANIC_MONSTER_NAME",VLOOKUP(AE289,'LibSets constants'!$I$4:$L$1002,4,FALSE),""),"")</f>
        <v/>
      </c>
      <c r="AH289" s="3" t="str">
        <f>IF(G289&lt;&gt;"LIBSETS_SETTYPE_BATTLEGROUND",IF(G289&lt;&gt;"LIBSETS_SETTYPE_SPECIAL",IF(AI289&lt;&gt;"",VLOOKUP(AI289,'ESO zone constants'!$D$3:$H$4953,5,FALSE),""),""),"")</f>
        <v/>
      </c>
      <c r="AJ289" s="44"/>
      <c r="AK289" s="43" t="str">
        <f>IF(AJ289&lt;&gt;"",IF(AJ289&lt;&gt;"LIBSETS_DROP_MECHANIC_MONSTER_NAME",VLOOKUP(AJ289,'LibSets constants'!$I$4:$L$1002,3,FALSE),""),"")</f>
        <v/>
      </c>
      <c r="AL289" s="43" t="str">
        <f>IF(AJ289&lt;&gt;"",IF(AJ289&lt;&gt;"LIBSETS_DROP_MECHANIC_MONSTER_NAME",VLOOKUP(AJ289,'LibSets constants'!$I$4:$L$1002,4,FALSE),""),"")</f>
        <v/>
      </c>
      <c r="AM289" s="3" t="str">
        <f>IF(G289&lt;&gt;"LIBSETS_SETTYPE_BATTLEGROUND",IF(G289&lt;&gt;"LIBSETS_SETTYPE_SPECIAL",IF(AN289&lt;&gt;"",VLOOKUP(AN289,'ESO zone constants'!$D$3:$H$4953,5,FALSE),""),""),"")</f>
        <v/>
      </c>
      <c r="AO289" s="44"/>
      <c r="AP289" s="43" t="str">
        <f>IF(AO289&lt;&gt;"",IF(AO289&lt;&gt;"LIBSETS_DROP_MECHANIC_MONSTER_NAME",VLOOKUP(AO289,'LibSets constants'!$I$4:$L$1002,3,FALSE),""),"")</f>
        <v/>
      </c>
      <c r="AQ289" s="43" t="str">
        <f>IF(AO289&lt;&gt;"",IF(AO289&lt;&gt;"LIBSETS_DROP_MECHANIC_MONSTER_NAME",VLOOKUP(AO289,'LibSets constants'!$I$4:$L$1002,4,FALSE),""),"")</f>
        <v/>
      </c>
      <c r="AR289" s="3" t="str">
        <f>IF(G289&lt;&gt;"LIBSETS_SETTYPE_BATTLEGROUND",IF(G289&lt;&gt;"LIBSETS_SETTYPE_SPECIAL",IF(AS289&lt;&gt;"",VLOOKUP(AS289,'ESO zone constants'!$D$3:$H$4953,5,FALSE),""),""),"")</f>
        <v/>
      </c>
      <c r="AT289" s="44"/>
      <c r="AU289" s="43" t="str">
        <f>IF(AT289&lt;&gt;"",IF(AT289&lt;&gt;"LIBSETS_DROP_MECHANIC_MONSTER_NAME",VLOOKUP(AT289,'LibSets constants'!$I$4:$L$1002,3,FALSE),""),"")</f>
        <v/>
      </c>
      <c r="AV289" s="43" t="str">
        <f>IF(AT289&lt;&gt;"",IF(AT289&lt;&gt;"LIBSETS_DROP_MECHANIC_MONSTER_NAME",VLOOKUP(AT289,'LibSets constants'!$I$4:$L$1002,4,FALSE),""),"")</f>
        <v/>
      </c>
      <c r="AW289" s="21" t="str">
        <f t="shared" si="25"/>
        <v>[336] = {wayshrines={332,332,332,}, dlcId=DLC_HORNS_OF_THE_REACH</v>
      </c>
      <c r="AX289" s="21" t="str">
        <f t="shared" si="26"/>
        <v>, zoneIds={974}, veteran=false</v>
      </c>
      <c r="AY289" s="21" t="str">
        <f t="shared" si="27"/>
        <v>, setType=LIBSETS_SETTYPE_DUNGEON</v>
      </c>
      <c r="AZ289" s="21" t="str">
        <f t="shared" si="28"/>
        <v>},</v>
      </c>
      <c r="BA289" s="21" t="str">
        <f t="shared" si="29"/>
        <v xml:space="preserve"> --Pillar of Nirn / Säulen von Nirn   [Falkreath Hold]</v>
      </c>
    </row>
    <row r="290" spans="1:53" x14ac:dyDescent="0.25">
      <c r="A290" s="12">
        <v>337</v>
      </c>
      <c r="B290" t="s">
        <v>1263</v>
      </c>
      <c r="C290" t="s">
        <v>1264</v>
      </c>
      <c r="D290" s="3">
        <f t="shared" si="24"/>
        <v>337</v>
      </c>
      <c r="G290" s="8" t="s">
        <v>1595</v>
      </c>
      <c r="I290" t="s">
        <v>97</v>
      </c>
      <c r="J290" t="s">
        <v>97</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constants'!$B$4:$C$1002,2,FALSE),"")</f>
        <v>Horns of the Reach</v>
      </c>
      <c r="V290" s="43" t="str">
        <f>IF(U290&lt;&gt;"",IF(U290&lt;&gt;"LIBSETS_DROP_MECHANIC_MONSTER_NAME",VLOOKUP(U290,'LibSets constants'!$I$4:$L$1002,3,FALSE),""),"")</f>
        <v/>
      </c>
      <c r="W290" s="43" t="str">
        <f>IF(U290&lt;&gt;"",IF(U290&lt;&gt;"LIBSETS_DROP_MECHANIC_MONSTER_NAME",VLOOKUP(U290,'LibSets constants'!$I$4:$L$1002,4,FALSE),""),"")</f>
        <v/>
      </c>
      <c r="X290" s="3" t="str">
        <f>IF(G290&lt;&gt;"LIBSETS_SETTYPE_BATTLEGROUND",IF(G290&lt;&gt;"LIBSETS_SETTYPE_SPECIAL",IF(Y290&lt;&gt;"",VLOOKUP(Y290,'ESO zone constants'!$D$3:$H$4953,5,FALSE),""),""),"")</f>
        <v/>
      </c>
      <c r="Y290" t="str">
        <f>IF(AND(O290&lt;&gt;"",NOT(ISERROR(O290))),"",IF(AND(L290&lt;&gt;"",L290&gt;0,NOT(ISERROR(L290))),VLOOKUP(L290,'ESO dumped WayshrineInfo'!$K$3:$N$9999,4,FALSE),""))</f>
        <v/>
      </c>
      <c r="Z290" s="44"/>
      <c r="AA290" s="43" t="str">
        <f>IF(Z290&lt;&gt;"",IF(Z290&lt;&gt;"LIBSETS_DROP_MECHANIC_MONSTER_NAME",VLOOKUP(Z290,'LibSets constants'!$I$4:$L$1002,3,FALSE),""),"")</f>
        <v/>
      </c>
      <c r="AB290" s="43" t="str">
        <f>IF(Z290&lt;&gt;"",IF(Z290&lt;&gt;"LIBSETS_DROP_MECHANIC_MONSTER_NAME",VLOOKUP(Z290,'LibSets constants'!$I$4:$L$1002,4,FALSE),""),"")</f>
        <v/>
      </c>
      <c r="AC290" s="3" t="str">
        <f>IF(G290&lt;&gt;"LIBSETS_SETTYPE_BATTLEGROUND",IF(G290&lt;&gt;"LIBSETS_SETTYPE_SPECIAL",IF(AD290&lt;&gt;"",VLOOKUP(AD290,'ESO zone constants'!$D$3:$H$4953,5,FALSE),""),""),"")</f>
        <v/>
      </c>
      <c r="AD290" t="str">
        <f>IF(AND(O290&lt;&gt;"",NOT(ISERROR(O290))),"",IF(AND(M290&lt;&gt;"",M290&gt;0,NOT(ISERROR(M290))),VLOOKUP(M290,'ESO dumped WayshrineInfo'!$K$3:$N$9999,4,FALSE),""))</f>
        <v/>
      </c>
      <c r="AE290" s="44"/>
      <c r="AF290" s="43" t="str">
        <f>IF(AE290&lt;&gt;"",IF(AE290&lt;&gt;"LIBSETS_DROP_MECHANIC_MONSTER_NAME",VLOOKUP(AE290,'LibSets constants'!$I$4:$L$1002,3,FALSE),""),"")</f>
        <v/>
      </c>
      <c r="AG290" s="43" t="str">
        <f>IF(AE290&lt;&gt;"",IF(AE290&lt;&gt;"LIBSETS_DROP_MECHANIC_MONSTER_NAME",VLOOKUP(AE290,'LibSets constants'!$I$4:$L$1002,4,FALSE),""),"")</f>
        <v/>
      </c>
      <c r="AH290" s="3" t="str">
        <f>IF(G290&lt;&gt;"LIBSETS_SETTYPE_BATTLEGROUND",IF(G290&lt;&gt;"LIBSETS_SETTYPE_SPECIAL",IF(AI290&lt;&gt;"",VLOOKUP(AI290,'ESO zone constants'!$D$3:$H$4953,5,FALSE),""),""),"")</f>
        <v/>
      </c>
      <c r="AJ290" s="44"/>
      <c r="AK290" s="43" t="str">
        <f>IF(AJ290&lt;&gt;"",IF(AJ290&lt;&gt;"LIBSETS_DROP_MECHANIC_MONSTER_NAME",VLOOKUP(AJ290,'LibSets constants'!$I$4:$L$1002,3,FALSE),""),"")</f>
        <v/>
      </c>
      <c r="AL290" s="43" t="str">
        <f>IF(AJ290&lt;&gt;"",IF(AJ290&lt;&gt;"LIBSETS_DROP_MECHANIC_MONSTER_NAME",VLOOKUP(AJ290,'LibSets constants'!$I$4:$L$1002,4,FALSE),""),"")</f>
        <v/>
      </c>
      <c r="AM290" s="3" t="str">
        <f>IF(G290&lt;&gt;"LIBSETS_SETTYPE_BATTLEGROUND",IF(G290&lt;&gt;"LIBSETS_SETTYPE_SPECIAL",IF(AN290&lt;&gt;"",VLOOKUP(AN290,'ESO zone constants'!$D$3:$H$4953,5,FALSE),""),""),"")</f>
        <v/>
      </c>
      <c r="AO290" s="44"/>
      <c r="AP290" s="43" t="str">
        <f>IF(AO290&lt;&gt;"",IF(AO290&lt;&gt;"LIBSETS_DROP_MECHANIC_MONSTER_NAME",VLOOKUP(AO290,'LibSets constants'!$I$4:$L$1002,3,FALSE),""),"")</f>
        <v/>
      </c>
      <c r="AQ290" s="43" t="str">
        <f>IF(AO290&lt;&gt;"",IF(AO290&lt;&gt;"LIBSETS_DROP_MECHANIC_MONSTER_NAME",VLOOKUP(AO290,'LibSets constants'!$I$4:$L$1002,4,FALSE),""),"")</f>
        <v/>
      </c>
      <c r="AR290" s="3" t="str">
        <f>IF(G290&lt;&gt;"LIBSETS_SETTYPE_BATTLEGROUND",IF(G290&lt;&gt;"LIBSETS_SETTYPE_SPECIAL",IF(AS290&lt;&gt;"",VLOOKUP(AS290,'ESO zone constants'!$D$3:$H$4953,5,FALSE),""),""),"")</f>
        <v/>
      </c>
      <c r="AT290" s="44"/>
      <c r="AU290" s="43" t="str">
        <f>IF(AT290&lt;&gt;"",IF(AT290&lt;&gt;"LIBSETS_DROP_MECHANIC_MONSTER_NAME",VLOOKUP(AT290,'LibSets constants'!$I$4:$L$1002,3,FALSE),""),"")</f>
        <v/>
      </c>
      <c r="AV290" s="43" t="str">
        <f>IF(AT290&lt;&gt;"",IF(AT290&lt;&gt;"LIBSETS_DROP_MECHANIC_MONSTER_NAME",VLOOKUP(AT290,'LibSets constants'!$I$4:$L$1002,4,FALSE),""),"")</f>
        <v/>
      </c>
      <c r="AW290" s="21" t="str">
        <f t="shared" si="25"/>
        <v>[337] = {wayshrines={332,332,332,}, dlcId=DLC_HORNS_OF_THE_REACH</v>
      </c>
      <c r="AX290" s="21" t="str">
        <f t="shared" si="26"/>
        <v>, zoneIds={974}, veteran=false</v>
      </c>
      <c r="AY290" s="21" t="str">
        <f t="shared" si="27"/>
        <v>, setType=LIBSETS_SETTYPE_DUNGEON</v>
      </c>
      <c r="AZ290" s="21" t="str">
        <f t="shared" si="28"/>
        <v>},</v>
      </c>
      <c r="BA290" s="21" t="str">
        <f t="shared" si="29"/>
        <v xml:space="preserve"> --Ironblood / Eisenblut   [Falkreath Hold]</v>
      </c>
    </row>
    <row r="291" spans="1:53" x14ac:dyDescent="0.25">
      <c r="A291" s="12">
        <v>338</v>
      </c>
      <c r="B291" t="s">
        <v>1265</v>
      </c>
      <c r="C291" t="s">
        <v>1266</v>
      </c>
      <c r="D291" s="3">
        <f t="shared" si="24"/>
        <v>338</v>
      </c>
      <c r="E291" s="42"/>
      <c r="G291" s="8" t="s">
        <v>1595</v>
      </c>
      <c r="I291" t="s">
        <v>97</v>
      </c>
      <c r="J291" t="s">
        <v>97</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constants'!$B$4:$C$1002,2,FALSE),"")</f>
        <v>Horns of the Reach</v>
      </c>
      <c r="V291" s="43" t="str">
        <f>IF(U291&lt;&gt;"",IF(U291&lt;&gt;"LIBSETS_DROP_MECHANIC_MONSTER_NAME",VLOOKUP(U291,'LibSets constants'!$I$4:$L$1002,3,FALSE),""),"")</f>
        <v/>
      </c>
      <c r="W291" s="43" t="str">
        <f>IF(U291&lt;&gt;"",IF(U291&lt;&gt;"LIBSETS_DROP_MECHANIC_MONSTER_NAME",VLOOKUP(U291,'LibSets constants'!$I$4:$L$1002,4,FALSE),""),"")</f>
        <v/>
      </c>
      <c r="X291" s="3" t="str">
        <f>IF(G291&lt;&gt;"LIBSETS_SETTYPE_BATTLEGROUND",IF(G291&lt;&gt;"LIBSETS_SETTYPE_SPECIAL",IF(Y291&lt;&gt;"",VLOOKUP(Y291,'ESO zone constants'!$D$3:$H$4953,5,FALSE),""),""),"")</f>
        <v/>
      </c>
      <c r="Y291" t="str">
        <f>IF(AND(O291&lt;&gt;"",NOT(ISERROR(O291))),"",IF(AND(L291&lt;&gt;"",L291&gt;0,NOT(ISERROR(L291))),VLOOKUP(L291,'ESO dumped WayshrineInfo'!$K$3:$N$9999,4,FALSE),""))</f>
        <v/>
      </c>
      <c r="Z291" s="44"/>
      <c r="AA291" s="43" t="str">
        <f>IF(Z291&lt;&gt;"",IF(Z291&lt;&gt;"LIBSETS_DROP_MECHANIC_MONSTER_NAME",VLOOKUP(Z291,'LibSets constants'!$I$4:$L$1002,3,FALSE),""),"")</f>
        <v/>
      </c>
      <c r="AB291" s="43" t="str">
        <f>IF(Z291&lt;&gt;"",IF(Z291&lt;&gt;"LIBSETS_DROP_MECHANIC_MONSTER_NAME",VLOOKUP(Z291,'LibSets constants'!$I$4:$L$1002,4,FALSE),""),"")</f>
        <v/>
      </c>
      <c r="AC291" s="3" t="str">
        <f>IF(G291&lt;&gt;"LIBSETS_SETTYPE_BATTLEGROUND",IF(G291&lt;&gt;"LIBSETS_SETTYPE_SPECIAL",IF(AD291&lt;&gt;"",VLOOKUP(AD291,'ESO zone constants'!$D$3:$H$4953,5,FALSE),""),""),"")</f>
        <v/>
      </c>
      <c r="AD291" t="str">
        <f>IF(AND(O291&lt;&gt;"",NOT(ISERROR(O291))),"",IF(AND(M291&lt;&gt;"",M291&gt;0,NOT(ISERROR(M291))),VLOOKUP(M291,'ESO dumped WayshrineInfo'!$K$3:$N$9999,4,FALSE),""))</f>
        <v/>
      </c>
      <c r="AE291" s="44"/>
      <c r="AF291" s="43" t="str">
        <f>IF(AE291&lt;&gt;"",IF(AE291&lt;&gt;"LIBSETS_DROP_MECHANIC_MONSTER_NAME",VLOOKUP(AE291,'LibSets constants'!$I$4:$L$1002,3,FALSE),""),"")</f>
        <v/>
      </c>
      <c r="AG291" s="43" t="str">
        <f>IF(AE291&lt;&gt;"",IF(AE291&lt;&gt;"LIBSETS_DROP_MECHANIC_MONSTER_NAME",VLOOKUP(AE291,'LibSets constants'!$I$4:$L$1002,4,FALSE),""),"")</f>
        <v/>
      </c>
      <c r="AH291" s="3" t="str">
        <f>IF(G291&lt;&gt;"LIBSETS_SETTYPE_BATTLEGROUND",IF(G291&lt;&gt;"LIBSETS_SETTYPE_SPECIAL",IF(AI291&lt;&gt;"",VLOOKUP(AI291,'ESO zone constants'!$D$3:$H$4953,5,FALSE),""),""),"")</f>
        <v/>
      </c>
      <c r="AJ291" s="44"/>
      <c r="AK291" s="43" t="str">
        <f>IF(AJ291&lt;&gt;"",IF(AJ291&lt;&gt;"LIBSETS_DROP_MECHANIC_MONSTER_NAME",VLOOKUP(AJ291,'LibSets constants'!$I$4:$L$1002,3,FALSE),""),"")</f>
        <v/>
      </c>
      <c r="AL291" s="43" t="str">
        <f>IF(AJ291&lt;&gt;"",IF(AJ291&lt;&gt;"LIBSETS_DROP_MECHANIC_MONSTER_NAME",VLOOKUP(AJ291,'LibSets constants'!$I$4:$L$1002,4,FALSE),""),"")</f>
        <v/>
      </c>
      <c r="AM291" s="3" t="str">
        <f>IF(G291&lt;&gt;"LIBSETS_SETTYPE_BATTLEGROUND",IF(G291&lt;&gt;"LIBSETS_SETTYPE_SPECIAL",IF(AN291&lt;&gt;"",VLOOKUP(AN291,'ESO zone constants'!$D$3:$H$4953,5,FALSE),""),""),"")</f>
        <v/>
      </c>
      <c r="AO291" s="44"/>
      <c r="AP291" s="43" t="str">
        <f>IF(AO291&lt;&gt;"",IF(AO291&lt;&gt;"LIBSETS_DROP_MECHANIC_MONSTER_NAME",VLOOKUP(AO291,'LibSets constants'!$I$4:$L$1002,3,FALSE),""),"")</f>
        <v/>
      </c>
      <c r="AQ291" s="43" t="str">
        <f>IF(AO291&lt;&gt;"",IF(AO291&lt;&gt;"LIBSETS_DROP_MECHANIC_MONSTER_NAME",VLOOKUP(AO291,'LibSets constants'!$I$4:$L$1002,4,FALSE),""),"")</f>
        <v/>
      </c>
      <c r="AR291" s="3" t="str">
        <f>IF(G291&lt;&gt;"LIBSETS_SETTYPE_BATTLEGROUND",IF(G291&lt;&gt;"LIBSETS_SETTYPE_SPECIAL",IF(AS291&lt;&gt;"",VLOOKUP(AS291,'ESO zone constants'!$D$3:$H$4953,5,FALSE),""),""),"")</f>
        <v/>
      </c>
      <c r="AT291" s="44"/>
      <c r="AU291" s="43" t="str">
        <f>IF(AT291&lt;&gt;"",IF(AT291&lt;&gt;"LIBSETS_DROP_MECHANIC_MONSTER_NAME",VLOOKUP(AT291,'LibSets constants'!$I$4:$L$1002,3,FALSE),""),"")</f>
        <v/>
      </c>
      <c r="AV291" s="43" t="str">
        <f>IF(AT291&lt;&gt;"",IF(AT291&lt;&gt;"LIBSETS_DROP_MECHANIC_MONSTER_NAME",VLOOKUP(AT291,'LibSets constants'!$I$4:$L$1002,4,FALSE),""),"")</f>
        <v/>
      </c>
      <c r="AW291" s="21" t="str">
        <f t="shared" si="25"/>
        <v>[338] = {wayshrines={326,326,326,}, dlcId=DLC_HORNS_OF_THE_REACH</v>
      </c>
      <c r="AX291" s="21" t="str">
        <f t="shared" si="26"/>
        <v>, zoneIds={973}, veteran=false</v>
      </c>
      <c r="AY291" s="21" t="str">
        <f t="shared" si="27"/>
        <v>, setType=LIBSETS_SETTYPE_DUNGEON</v>
      </c>
      <c r="AZ291" s="21" t="str">
        <f t="shared" si="28"/>
        <v>},</v>
      </c>
      <c r="BA291" s="21" t="str">
        <f t="shared" si="29"/>
        <v xml:space="preserve"> --Flame Blossom / Flammenblüte   [Bloodroot Forge]</v>
      </c>
    </row>
    <row r="292" spans="1:53" x14ac:dyDescent="0.25">
      <c r="A292" s="12">
        <v>339</v>
      </c>
      <c r="B292" t="s">
        <v>1267</v>
      </c>
      <c r="C292" t="s">
        <v>1268</v>
      </c>
      <c r="D292" s="3">
        <f t="shared" si="24"/>
        <v>339</v>
      </c>
      <c r="E292" s="42"/>
      <c r="G292" s="8" t="s">
        <v>1595</v>
      </c>
      <c r="I292" t="s">
        <v>97</v>
      </c>
      <c r="J292" t="s">
        <v>97</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constants'!$B$4:$C$1002,2,FALSE),"")</f>
        <v>Horns of the Reach</v>
      </c>
      <c r="V292" s="43" t="str">
        <f>IF(U292&lt;&gt;"",IF(U292&lt;&gt;"LIBSETS_DROP_MECHANIC_MONSTER_NAME",VLOOKUP(U292,'LibSets constants'!$I$4:$L$1002,3,FALSE),""),"")</f>
        <v/>
      </c>
      <c r="W292" s="43" t="str">
        <f>IF(U292&lt;&gt;"",IF(U292&lt;&gt;"LIBSETS_DROP_MECHANIC_MONSTER_NAME",VLOOKUP(U292,'LibSets constants'!$I$4:$L$1002,4,FALSE),""),"")</f>
        <v/>
      </c>
      <c r="X292" s="3" t="str">
        <f>IF(G292&lt;&gt;"LIBSETS_SETTYPE_BATTLEGROUND",IF(G292&lt;&gt;"LIBSETS_SETTYPE_SPECIAL",IF(Y292&lt;&gt;"",VLOOKUP(Y292,'ESO zone constants'!$D$3:$H$4953,5,FALSE),""),""),"")</f>
        <v/>
      </c>
      <c r="Y292" t="str">
        <f>IF(AND(O292&lt;&gt;"",NOT(ISERROR(O292))),"",IF(AND(L292&lt;&gt;"",L292&gt;0,NOT(ISERROR(L292))),VLOOKUP(L292,'ESO dumped WayshrineInfo'!$K$3:$N$9999,4,FALSE),""))</f>
        <v/>
      </c>
      <c r="Z292" s="44"/>
      <c r="AA292" s="43" t="str">
        <f>IF(Z292&lt;&gt;"",IF(Z292&lt;&gt;"LIBSETS_DROP_MECHANIC_MONSTER_NAME",VLOOKUP(Z292,'LibSets constants'!$I$4:$L$1002,3,FALSE),""),"")</f>
        <v/>
      </c>
      <c r="AB292" s="43" t="str">
        <f>IF(Z292&lt;&gt;"",IF(Z292&lt;&gt;"LIBSETS_DROP_MECHANIC_MONSTER_NAME",VLOOKUP(Z292,'LibSets constants'!$I$4:$L$1002,4,FALSE),""),"")</f>
        <v/>
      </c>
      <c r="AC292" s="3" t="str">
        <f>IF(G292&lt;&gt;"LIBSETS_SETTYPE_BATTLEGROUND",IF(G292&lt;&gt;"LIBSETS_SETTYPE_SPECIAL",IF(AD292&lt;&gt;"",VLOOKUP(AD292,'ESO zone constants'!$D$3:$H$4953,5,FALSE),""),""),"")</f>
        <v/>
      </c>
      <c r="AD292" t="str">
        <f>IF(AND(O292&lt;&gt;"",NOT(ISERROR(O292))),"",IF(AND(M292&lt;&gt;"",M292&gt;0,NOT(ISERROR(M292))),VLOOKUP(M292,'ESO dumped WayshrineInfo'!$K$3:$N$9999,4,FALSE),""))</f>
        <v/>
      </c>
      <c r="AE292" s="44"/>
      <c r="AF292" s="43" t="str">
        <f>IF(AE292&lt;&gt;"",IF(AE292&lt;&gt;"LIBSETS_DROP_MECHANIC_MONSTER_NAME",VLOOKUP(AE292,'LibSets constants'!$I$4:$L$1002,3,FALSE),""),"")</f>
        <v/>
      </c>
      <c r="AG292" s="43" t="str">
        <f>IF(AE292&lt;&gt;"",IF(AE292&lt;&gt;"LIBSETS_DROP_MECHANIC_MONSTER_NAME",VLOOKUP(AE292,'LibSets constants'!$I$4:$L$1002,4,FALSE),""),"")</f>
        <v/>
      </c>
      <c r="AH292" s="3" t="str">
        <f>IF(G292&lt;&gt;"LIBSETS_SETTYPE_BATTLEGROUND",IF(G292&lt;&gt;"LIBSETS_SETTYPE_SPECIAL",IF(AI292&lt;&gt;"",VLOOKUP(AI292,'ESO zone constants'!$D$3:$H$4953,5,FALSE),""),""),"")</f>
        <v/>
      </c>
      <c r="AJ292" s="44"/>
      <c r="AK292" s="43" t="str">
        <f>IF(AJ292&lt;&gt;"",IF(AJ292&lt;&gt;"LIBSETS_DROP_MECHANIC_MONSTER_NAME",VLOOKUP(AJ292,'LibSets constants'!$I$4:$L$1002,3,FALSE),""),"")</f>
        <v/>
      </c>
      <c r="AL292" s="43" t="str">
        <f>IF(AJ292&lt;&gt;"",IF(AJ292&lt;&gt;"LIBSETS_DROP_MECHANIC_MONSTER_NAME",VLOOKUP(AJ292,'LibSets constants'!$I$4:$L$1002,4,FALSE),""),"")</f>
        <v/>
      </c>
      <c r="AM292" s="3" t="str">
        <f>IF(G292&lt;&gt;"LIBSETS_SETTYPE_BATTLEGROUND",IF(G292&lt;&gt;"LIBSETS_SETTYPE_SPECIAL",IF(AN292&lt;&gt;"",VLOOKUP(AN292,'ESO zone constants'!$D$3:$H$4953,5,FALSE),""),""),"")</f>
        <v/>
      </c>
      <c r="AO292" s="44"/>
      <c r="AP292" s="43" t="str">
        <f>IF(AO292&lt;&gt;"",IF(AO292&lt;&gt;"LIBSETS_DROP_MECHANIC_MONSTER_NAME",VLOOKUP(AO292,'LibSets constants'!$I$4:$L$1002,3,FALSE),""),"")</f>
        <v/>
      </c>
      <c r="AQ292" s="43" t="str">
        <f>IF(AO292&lt;&gt;"",IF(AO292&lt;&gt;"LIBSETS_DROP_MECHANIC_MONSTER_NAME",VLOOKUP(AO292,'LibSets constants'!$I$4:$L$1002,4,FALSE),""),"")</f>
        <v/>
      </c>
      <c r="AR292" s="3" t="str">
        <f>IF(G292&lt;&gt;"LIBSETS_SETTYPE_BATTLEGROUND",IF(G292&lt;&gt;"LIBSETS_SETTYPE_SPECIAL",IF(AS292&lt;&gt;"",VLOOKUP(AS292,'ESO zone constants'!$D$3:$H$4953,5,FALSE),""),""),"")</f>
        <v/>
      </c>
      <c r="AT292" s="44"/>
      <c r="AU292" s="43" t="str">
        <f>IF(AT292&lt;&gt;"",IF(AT292&lt;&gt;"LIBSETS_DROP_MECHANIC_MONSTER_NAME",VLOOKUP(AT292,'LibSets constants'!$I$4:$L$1002,3,FALSE),""),"")</f>
        <v/>
      </c>
      <c r="AV292" s="43" t="str">
        <f>IF(AT292&lt;&gt;"",IF(AT292&lt;&gt;"LIBSETS_DROP_MECHANIC_MONSTER_NAME",VLOOKUP(AT292,'LibSets constants'!$I$4:$L$1002,4,FALSE),""),"")</f>
        <v/>
      </c>
      <c r="AW292" s="21" t="str">
        <f t="shared" si="25"/>
        <v>[339] = {wayshrines={326,326,326,}, dlcId=DLC_HORNS_OF_THE_REACH</v>
      </c>
      <c r="AX292" s="21" t="str">
        <f t="shared" si="26"/>
        <v>, zoneIds={973}, veteran=false</v>
      </c>
      <c r="AY292" s="21" t="str">
        <f t="shared" si="27"/>
        <v>, setType=LIBSETS_SETTYPE_DUNGEON</v>
      </c>
      <c r="AZ292" s="21" t="str">
        <f t="shared" si="28"/>
        <v>},</v>
      </c>
      <c r="BA292" s="21" t="str">
        <f t="shared" si="29"/>
        <v xml:space="preserve"> --Blooddrinker / Bluttrinker   [Bloodroot Forge]</v>
      </c>
    </row>
    <row r="293" spans="1:53" x14ac:dyDescent="0.25">
      <c r="A293" s="12">
        <v>340</v>
      </c>
      <c r="B293" t="s">
        <v>1269</v>
      </c>
      <c r="C293" t="s">
        <v>1270</v>
      </c>
      <c r="D293" s="3">
        <f t="shared" si="24"/>
        <v>340</v>
      </c>
      <c r="E293" s="42"/>
      <c r="G293" s="8" t="s">
        <v>1595</v>
      </c>
      <c r="I293" t="s">
        <v>97</v>
      </c>
      <c r="J293" t="s">
        <v>97</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constants'!$B$4:$C$1002,2,FALSE),"")</f>
        <v>Horns of the Reach</v>
      </c>
      <c r="V293" s="43" t="str">
        <f>IF(U293&lt;&gt;"",IF(U293&lt;&gt;"LIBSETS_DROP_MECHANIC_MONSTER_NAME",VLOOKUP(U293,'LibSets constants'!$I$4:$L$1002,3,FALSE),""),"")</f>
        <v/>
      </c>
      <c r="W293" s="43" t="str">
        <f>IF(U293&lt;&gt;"",IF(U293&lt;&gt;"LIBSETS_DROP_MECHANIC_MONSTER_NAME",VLOOKUP(U293,'LibSets constants'!$I$4:$L$1002,4,FALSE),""),"")</f>
        <v/>
      </c>
      <c r="X293" s="3" t="str">
        <f>IF(G293&lt;&gt;"LIBSETS_SETTYPE_BATTLEGROUND",IF(G293&lt;&gt;"LIBSETS_SETTYPE_SPECIAL",IF(Y293&lt;&gt;"",VLOOKUP(Y293,'ESO zone constants'!$D$3:$H$4953,5,FALSE),""),""),"")</f>
        <v/>
      </c>
      <c r="Y293" t="str">
        <f>IF(AND(O293&lt;&gt;"",NOT(ISERROR(O293))),"",IF(AND(L293&lt;&gt;"",L293&gt;0,NOT(ISERROR(L293))),VLOOKUP(L293,'ESO dumped WayshrineInfo'!$K$3:$N$9999,4,FALSE),""))</f>
        <v/>
      </c>
      <c r="Z293" s="44"/>
      <c r="AA293" s="43" t="str">
        <f>IF(Z293&lt;&gt;"",IF(Z293&lt;&gt;"LIBSETS_DROP_MECHANIC_MONSTER_NAME",VLOOKUP(Z293,'LibSets constants'!$I$4:$L$1002,3,FALSE),""),"")</f>
        <v/>
      </c>
      <c r="AB293" s="43" t="str">
        <f>IF(Z293&lt;&gt;"",IF(Z293&lt;&gt;"LIBSETS_DROP_MECHANIC_MONSTER_NAME",VLOOKUP(Z293,'LibSets constants'!$I$4:$L$1002,4,FALSE),""),"")</f>
        <v/>
      </c>
      <c r="AC293" s="3" t="str">
        <f>IF(G293&lt;&gt;"LIBSETS_SETTYPE_BATTLEGROUND",IF(G293&lt;&gt;"LIBSETS_SETTYPE_SPECIAL",IF(AD293&lt;&gt;"",VLOOKUP(AD293,'ESO zone constants'!$D$3:$H$4953,5,FALSE),""),""),"")</f>
        <v/>
      </c>
      <c r="AD293" t="str">
        <f>IF(AND(O293&lt;&gt;"",NOT(ISERROR(O293))),"",IF(AND(M293&lt;&gt;"",M293&gt;0,NOT(ISERROR(M293))),VLOOKUP(M293,'ESO dumped WayshrineInfo'!$K$3:$N$9999,4,FALSE),""))</f>
        <v/>
      </c>
      <c r="AE293" s="44"/>
      <c r="AF293" s="43" t="str">
        <f>IF(AE293&lt;&gt;"",IF(AE293&lt;&gt;"LIBSETS_DROP_MECHANIC_MONSTER_NAME",VLOOKUP(AE293,'LibSets constants'!$I$4:$L$1002,3,FALSE),""),"")</f>
        <v/>
      </c>
      <c r="AG293" s="43" t="str">
        <f>IF(AE293&lt;&gt;"",IF(AE293&lt;&gt;"LIBSETS_DROP_MECHANIC_MONSTER_NAME",VLOOKUP(AE293,'LibSets constants'!$I$4:$L$1002,4,FALSE),""),"")</f>
        <v/>
      </c>
      <c r="AH293" s="3" t="str">
        <f>IF(G293&lt;&gt;"LIBSETS_SETTYPE_BATTLEGROUND",IF(G293&lt;&gt;"LIBSETS_SETTYPE_SPECIAL",IF(AI293&lt;&gt;"",VLOOKUP(AI293,'ESO zone constants'!$D$3:$H$4953,5,FALSE),""),""),"")</f>
        <v/>
      </c>
      <c r="AJ293" s="44"/>
      <c r="AK293" s="43" t="str">
        <f>IF(AJ293&lt;&gt;"",IF(AJ293&lt;&gt;"LIBSETS_DROP_MECHANIC_MONSTER_NAME",VLOOKUP(AJ293,'LibSets constants'!$I$4:$L$1002,3,FALSE),""),"")</f>
        <v/>
      </c>
      <c r="AL293" s="43" t="str">
        <f>IF(AJ293&lt;&gt;"",IF(AJ293&lt;&gt;"LIBSETS_DROP_MECHANIC_MONSTER_NAME",VLOOKUP(AJ293,'LibSets constants'!$I$4:$L$1002,4,FALSE),""),"")</f>
        <v/>
      </c>
      <c r="AM293" s="3" t="str">
        <f>IF(G293&lt;&gt;"LIBSETS_SETTYPE_BATTLEGROUND",IF(G293&lt;&gt;"LIBSETS_SETTYPE_SPECIAL",IF(AN293&lt;&gt;"",VLOOKUP(AN293,'ESO zone constants'!$D$3:$H$4953,5,FALSE),""),""),"")</f>
        <v/>
      </c>
      <c r="AO293" s="44"/>
      <c r="AP293" s="43" t="str">
        <f>IF(AO293&lt;&gt;"",IF(AO293&lt;&gt;"LIBSETS_DROP_MECHANIC_MONSTER_NAME",VLOOKUP(AO293,'LibSets constants'!$I$4:$L$1002,3,FALSE),""),"")</f>
        <v/>
      </c>
      <c r="AQ293" s="43" t="str">
        <f>IF(AO293&lt;&gt;"",IF(AO293&lt;&gt;"LIBSETS_DROP_MECHANIC_MONSTER_NAME",VLOOKUP(AO293,'LibSets constants'!$I$4:$L$1002,4,FALSE),""),"")</f>
        <v/>
      </c>
      <c r="AR293" s="3" t="str">
        <f>IF(G293&lt;&gt;"LIBSETS_SETTYPE_BATTLEGROUND",IF(G293&lt;&gt;"LIBSETS_SETTYPE_SPECIAL",IF(AS293&lt;&gt;"",VLOOKUP(AS293,'ESO zone constants'!$D$3:$H$4953,5,FALSE),""),""),"")</f>
        <v/>
      </c>
      <c r="AT293" s="44"/>
      <c r="AU293" s="43" t="str">
        <f>IF(AT293&lt;&gt;"",IF(AT293&lt;&gt;"LIBSETS_DROP_MECHANIC_MONSTER_NAME",VLOOKUP(AT293,'LibSets constants'!$I$4:$L$1002,3,FALSE),""),"")</f>
        <v/>
      </c>
      <c r="AV293" s="43" t="str">
        <f>IF(AT293&lt;&gt;"",IF(AT293&lt;&gt;"LIBSETS_DROP_MECHANIC_MONSTER_NAME",VLOOKUP(AT293,'LibSets constants'!$I$4:$L$1002,4,FALSE),""),"")</f>
        <v/>
      </c>
      <c r="AW293" s="21" t="str">
        <f t="shared" si="25"/>
        <v>[340] = {wayshrines={326,326,326,}, dlcId=DLC_HORNS_OF_THE_REACH</v>
      </c>
      <c r="AX293" s="21" t="str">
        <f t="shared" si="26"/>
        <v>, zoneIds={973}, veteran=false</v>
      </c>
      <c r="AY293" s="21" t="str">
        <f t="shared" si="27"/>
        <v>, setType=LIBSETS_SETTYPE_DUNGEON</v>
      </c>
      <c r="AZ293" s="21" t="str">
        <f t="shared" si="28"/>
        <v>},</v>
      </c>
      <c r="BA293" s="21" t="str">
        <f t="shared" si="29"/>
        <v xml:space="preserve"> --Hagraven's Garden / Vettelgarten   [Bloodroot Forge]</v>
      </c>
    </row>
    <row r="294" spans="1:53" x14ac:dyDescent="0.25">
      <c r="A294" s="5">
        <v>341</v>
      </c>
      <c r="B294" t="s">
        <v>1271</v>
      </c>
      <c r="C294" t="s">
        <v>4</v>
      </c>
      <c r="D294" s="3">
        <f t="shared" si="24"/>
        <v>341</v>
      </c>
      <c r="G294" s="8" t="s">
        <v>1597</v>
      </c>
      <c r="H294">
        <v>3</v>
      </c>
      <c r="I294" t="s">
        <v>1584</v>
      </c>
      <c r="J294" t="s">
        <v>97</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constants'!$B$4:$C$1002,2,FALSE),"")</f>
        <v>Horns of the Reach</v>
      </c>
      <c r="U294" s="33" t="s">
        <v>1668</v>
      </c>
      <c r="V294" s="39" t="s">
        <v>1678</v>
      </c>
      <c r="W294" s="39" t="s">
        <v>1768</v>
      </c>
      <c r="X294" s="3" t="str">
        <f>IF(G294&lt;&gt;"LIBSETS_SETTYPE_BATTLEGROUND",IF(G294&lt;&gt;"LIBSETS_SETTYPE_SPECIAL",IF(Y294&lt;&gt;"",VLOOKUP(Y294,'ESO zone constants'!$D$3:$H$4953,5,FALSE),""),""),"")</f>
        <v/>
      </c>
      <c r="Y294" t="str">
        <f>IF(AND(O294&lt;&gt;"",NOT(ISERROR(O294))),"",IF(AND(L294&lt;&gt;"",L294&gt;0,NOT(ISERROR(L294))),VLOOKUP(L294,'ESO dumped WayshrineInfo'!$K$3:$N$9999,4,FALSE),""))</f>
        <v/>
      </c>
      <c r="Z294" s="39"/>
      <c r="AA294" s="39"/>
      <c r="AB294" s="39"/>
      <c r="AC294" s="3" t="str">
        <f>IF(G294&lt;&gt;"LIBSETS_SETTYPE_BATTLEGROUND",IF(G294&lt;&gt;"LIBSETS_SETTYPE_SPECIAL",IF(AD294&lt;&gt;"",VLOOKUP(AD294,'ESO zone constants'!$D$3:$H$4953,5,FALSE),""),""),"")</f>
        <v/>
      </c>
      <c r="AD294" t="str">
        <f>IF(AND(O294&lt;&gt;"",NOT(ISERROR(O294))),"",IF(AND(M294&lt;&gt;"",M294&gt;0,NOT(ISERROR(M294))),VLOOKUP(M294,'ESO dumped WayshrineInfo'!$K$3:$N$9999,4,FALSE),""))</f>
        <v/>
      </c>
      <c r="AE294" s="39"/>
      <c r="AF294" s="39"/>
      <c r="AG294" s="39"/>
      <c r="AH294" s="3" t="str">
        <f>IF(G294&lt;&gt;"LIBSETS_SETTYPE_BATTLEGROUND",IF(G294&lt;&gt;"LIBSETS_SETTYPE_SPECIAL",IF(AI294&lt;&gt;"",VLOOKUP(AI294,'ESO zone constants'!$D$3:$H$4953,5,FALSE),""),""),"")</f>
        <v/>
      </c>
      <c r="AJ294" s="39"/>
      <c r="AK294" s="39"/>
      <c r="AL294" s="39"/>
      <c r="AM294" s="3" t="str">
        <f>IF(G294&lt;&gt;"LIBSETS_SETTYPE_BATTLEGROUND",IF(G294&lt;&gt;"LIBSETS_SETTYPE_SPECIAL",IF(AN294&lt;&gt;"",VLOOKUP(AN294,'ESO zone constants'!$D$3:$H$4953,5,FALSE),""),""),"")</f>
        <v/>
      </c>
      <c r="AO294" s="39"/>
      <c r="AP294" s="39"/>
      <c r="AQ294" s="39"/>
      <c r="AR294" s="3" t="str">
        <f>IF(G294&lt;&gt;"LIBSETS_SETTYPE_BATTLEGROUND",IF(G294&lt;&gt;"LIBSETS_SETTYPE_SPECIAL",IF(AS294&lt;&gt;"",VLOOKUP(AS294,'ESO zone constants'!$D$3:$H$4953,5,FALSE),""),""),"")</f>
        <v/>
      </c>
      <c r="AT294" s="39"/>
      <c r="AU294" s="39"/>
      <c r="AV294" s="39"/>
      <c r="AW294" s="21" t="str">
        <f t="shared" si="25"/>
        <v>[341] = {wayshrines={326,326,326,}, dlcId=DLC_HORNS_OF_THE_REACH</v>
      </c>
      <c r="AX294" s="21" t="str">
        <f t="shared" si="26"/>
        <v>, zoneIds={973}, veteran={[EQUIP_TYPE_HEAD]=true, [EQUIP_TYPE_SHOULDERS]=false}</v>
      </c>
      <c r="AY294" s="21" t="str">
        <f t="shared" si="27"/>
        <v>, setType=LIBSETS_SETTYPE_MONSTER</v>
      </c>
      <c r="AZ294" s="21" t="str">
        <f t="shared" si="28"/>
        <v>, dropMechanic={LIBSETS_DROP_MECHANIC_MONSTER_NAME}, dropMechanicNames={['en']='Earthgore Amalgam', ['de']='Erdbluter-Amalgam'}},</v>
      </c>
      <c r="BA294" s="21" t="str">
        <f t="shared" si="29"/>
        <v xml:space="preserve"> --Earthgore / Erdbluter   [Bloodroot Forge]</v>
      </c>
    </row>
    <row r="295" spans="1:53" x14ac:dyDescent="0.25">
      <c r="A295" s="5">
        <v>342</v>
      </c>
      <c r="B295" t="s">
        <v>3</v>
      </c>
      <c r="C295" t="s">
        <v>3</v>
      </c>
      <c r="D295" s="3">
        <f t="shared" si="24"/>
        <v>342</v>
      </c>
      <c r="G295" s="8" t="s">
        <v>1597</v>
      </c>
      <c r="H295">
        <v>3</v>
      </c>
      <c r="I295" t="s">
        <v>1584</v>
      </c>
      <c r="J295" t="s">
        <v>97</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constants'!$B$4:$C$1002,2,FALSE),"")</f>
        <v>Horns of the Reach</v>
      </c>
      <c r="U295" s="33" t="s">
        <v>1668</v>
      </c>
      <c r="V295" s="39" t="s">
        <v>1472</v>
      </c>
      <c r="W295" s="39" t="s">
        <v>1756</v>
      </c>
      <c r="X295" s="3" t="str">
        <f>IF(G295&lt;&gt;"LIBSETS_SETTYPE_BATTLEGROUND",IF(G295&lt;&gt;"LIBSETS_SETTYPE_SPECIAL",IF(Y295&lt;&gt;"",VLOOKUP(Y295,'ESO zone constants'!$D$3:$H$4953,5,FALSE),""),""),"")</f>
        <v/>
      </c>
      <c r="Y295" t="str">
        <f>IF(AND(O295&lt;&gt;"",NOT(ISERROR(O295))),"",IF(AND(L295&lt;&gt;"",L295&gt;0,NOT(ISERROR(L295))),VLOOKUP(L295,'ESO dumped WayshrineInfo'!$K$3:$N$9999,4,FALSE),""))</f>
        <v/>
      </c>
      <c r="Z295" s="39"/>
      <c r="AA295" s="39"/>
      <c r="AB295" s="39"/>
      <c r="AC295" s="3" t="str">
        <f>IF(G295&lt;&gt;"LIBSETS_SETTYPE_BATTLEGROUND",IF(G295&lt;&gt;"LIBSETS_SETTYPE_SPECIAL",IF(AD295&lt;&gt;"",VLOOKUP(AD295,'ESO zone constants'!$D$3:$H$4953,5,FALSE),""),""),"")</f>
        <v/>
      </c>
      <c r="AD295" t="str">
        <f>IF(AND(O295&lt;&gt;"",NOT(ISERROR(O295))),"",IF(AND(M295&lt;&gt;"",M295&gt;0,NOT(ISERROR(M295))),VLOOKUP(M295,'ESO dumped WayshrineInfo'!$K$3:$N$9999,4,FALSE),""))</f>
        <v/>
      </c>
      <c r="AE295" s="39"/>
      <c r="AF295" s="39"/>
      <c r="AG295" s="39"/>
      <c r="AH295" s="3" t="str">
        <f>IF(G295&lt;&gt;"LIBSETS_SETTYPE_BATTLEGROUND",IF(G295&lt;&gt;"LIBSETS_SETTYPE_SPECIAL",IF(AI295&lt;&gt;"",VLOOKUP(AI295,'ESO zone constants'!$D$3:$H$4953,5,FALSE),""),""),"")</f>
        <v/>
      </c>
      <c r="AJ295" s="39"/>
      <c r="AK295" s="39"/>
      <c r="AL295" s="39"/>
      <c r="AM295" s="3" t="str">
        <f>IF(G295&lt;&gt;"LIBSETS_SETTYPE_BATTLEGROUND",IF(G295&lt;&gt;"LIBSETS_SETTYPE_SPECIAL",IF(AN295&lt;&gt;"",VLOOKUP(AN295,'ESO zone constants'!$D$3:$H$4953,5,FALSE),""),""),"")</f>
        <v/>
      </c>
      <c r="AO295" s="39"/>
      <c r="AP295" s="39"/>
      <c r="AQ295" s="39"/>
      <c r="AR295" s="3" t="str">
        <f>IF(G295&lt;&gt;"LIBSETS_SETTYPE_BATTLEGROUND",IF(G295&lt;&gt;"LIBSETS_SETTYPE_SPECIAL",IF(AS295&lt;&gt;"",VLOOKUP(AS295,'ESO zone constants'!$D$3:$H$4953,5,FALSE),""),""),"")</f>
        <v/>
      </c>
      <c r="AT295" s="39"/>
      <c r="AU295" s="39"/>
      <c r="AV295" s="39"/>
      <c r="AW295" s="21" t="str">
        <f t="shared" si="25"/>
        <v>[342] = {wayshrines={332,332,332,}, dlcId=DLC_HORNS_OF_THE_REACH</v>
      </c>
      <c r="AX295" s="21" t="str">
        <f t="shared" si="26"/>
        <v>, zoneIds={974}, veteran={[EQUIP_TYPE_HEAD]=true, [EQUIP_TYPE_SHOULDERS]=false}</v>
      </c>
      <c r="AY295" s="21" t="str">
        <f t="shared" si="27"/>
        <v>, setType=LIBSETS_SETTYPE_MONSTER</v>
      </c>
      <c r="AZ295" s="21" t="str">
        <f t="shared" si="28"/>
        <v>, dropMechanic={LIBSETS_DROP_MECHANIC_MONSTER_NAME}, dropMechanicNames={['en']='Domihaus the Bloody-Hornedin', ['de']='Domihaus der Blutgehörnte'}},</v>
      </c>
      <c r="BA295" s="21" t="str">
        <f t="shared" si="29"/>
        <v xml:space="preserve"> --Domihaus / Domihaus   [Falkreath Hold]</v>
      </c>
    </row>
    <row r="296" spans="1:53" x14ac:dyDescent="0.25">
      <c r="A296" s="12">
        <v>343</v>
      </c>
      <c r="B296" t="s">
        <v>1272</v>
      </c>
      <c r="C296" t="s">
        <v>1273</v>
      </c>
      <c r="D296" s="3">
        <f t="shared" si="24"/>
        <v>343</v>
      </c>
      <c r="E296" s="42"/>
      <c r="G296" s="8" t="s">
        <v>1595</v>
      </c>
      <c r="I296" t="s">
        <v>97</v>
      </c>
      <c r="J296" t="s">
        <v>97</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constants'!$B$4:$C$1002,2,FALSE),"")</f>
        <v>Dragon Bones</v>
      </c>
      <c r="V296" s="43" t="str">
        <f>IF(U296&lt;&gt;"",IF(U296&lt;&gt;"LIBSETS_DROP_MECHANIC_MONSTER_NAME",VLOOKUP(U296,'LibSets constants'!$I$4:$L$1002,3,FALSE),""),"")</f>
        <v/>
      </c>
      <c r="W296" s="43" t="str">
        <f>IF(U296&lt;&gt;"",IF(U296&lt;&gt;"LIBSETS_DROP_MECHANIC_MONSTER_NAME",VLOOKUP(U296,'LibSets constants'!$I$4:$L$1002,4,FALSE),""),"")</f>
        <v/>
      </c>
      <c r="X296" s="3" t="str">
        <f>IF(G296&lt;&gt;"LIBSETS_SETTYPE_BATTLEGROUND",IF(G296&lt;&gt;"LIBSETS_SETTYPE_SPECIAL",IF(Y296&lt;&gt;"",VLOOKUP(Y296,'ESO zone constants'!$D$3:$H$4953,5,FALSE),""),""),"")</f>
        <v/>
      </c>
      <c r="Y296" t="str">
        <f>IF(AND(O296&lt;&gt;"",NOT(ISERROR(O296))),"",IF(AND(L296&lt;&gt;"",L296&gt;0,NOT(ISERROR(L296))),VLOOKUP(L296,'ESO dumped WayshrineInfo'!$K$3:$N$9999,4,FALSE),""))</f>
        <v/>
      </c>
      <c r="Z296" s="44"/>
      <c r="AA296" s="43" t="str">
        <f>IF(Z296&lt;&gt;"",IF(Z296&lt;&gt;"LIBSETS_DROP_MECHANIC_MONSTER_NAME",VLOOKUP(Z296,'LibSets constants'!$I$4:$L$1002,3,FALSE),""),"")</f>
        <v/>
      </c>
      <c r="AB296" s="43" t="str">
        <f>IF(Z296&lt;&gt;"",IF(Z296&lt;&gt;"LIBSETS_DROP_MECHANIC_MONSTER_NAME",VLOOKUP(Z296,'LibSets constants'!$I$4:$L$1002,4,FALSE),""),"")</f>
        <v/>
      </c>
      <c r="AC296" s="3" t="str">
        <f>IF(G296&lt;&gt;"LIBSETS_SETTYPE_BATTLEGROUND",IF(G296&lt;&gt;"LIBSETS_SETTYPE_SPECIAL",IF(AD296&lt;&gt;"",VLOOKUP(AD296,'ESO zone constants'!$D$3:$H$4953,5,FALSE),""),""),"")</f>
        <v/>
      </c>
      <c r="AD296" t="str">
        <f>IF(AND(O296&lt;&gt;"",NOT(ISERROR(O296))),"",IF(AND(M296&lt;&gt;"",M296&gt;0,NOT(ISERROR(M296))),VLOOKUP(M296,'ESO dumped WayshrineInfo'!$K$3:$N$9999,4,FALSE),""))</f>
        <v/>
      </c>
      <c r="AE296" s="44"/>
      <c r="AF296" s="43" t="str">
        <f>IF(AE296&lt;&gt;"",IF(AE296&lt;&gt;"LIBSETS_DROP_MECHANIC_MONSTER_NAME",VLOOKUP(AE296,'LibSets constants'!$I$4:$L$1002,3,FALSE),""),"")</f>
        <v/>
      </c>
      <c r="AG296" s="43" t="str">
        <f>IF(AE296&lt;&gt;"",IF(AE296&lt;&gt;"LIBSETS_DROP_MECHANIC_MONSTER_NAME",VLOOKUP(AE296,'LibSets constants'!$I$4:$L$1002,4,FALSE),""),"")</f>
        <v/>
      </c>
      <c r="AH296" s="3" t="str">
        <f>IF(G296&lt;&gt;"LIBSETS_SETTYPE_BATTLEGROUND",IF(G296&lt;&gt;"LIBSETS_SETTYPE_SPECIAL",IF(AI296&lt;&gt;"",VLOOKUP(AI296,'ESO zone constants'!$D$3:$H$4953,5,FALSE),""),""),"")</f>
        <v/>
      </c>
      <c r="AJ296" s="44"/>
      <c r="AK296" s="43" t="str">
        <f>IF(AJ296&lt;&gt;"",IF(AJ296&lt;&gt;"LIBSETS_DROP_MECHANIC_MONSTER_NAME",VLOOKUP(AJ296,'LibSets constants'!$I$4:$L$1002,3,FALSE),""),"")</f>
        <v/>
      </c>
      <c r="AL296" s="43" t="str">
        <f>IF(AJ296&lt;&gt;"",IF(AJ296&lt;&gt;"LIBSETS_DROP_MECHANIC_MONSTER_NAME",VLOOKUP(AJ296,'LibSets constants'!$I$4:$L$1002,4,FALSE),""),"")</f>
        <v/>
      </c>
      <c r="AM296" s="3" t="str">
        <f>IF(G296&lt;&gt;"LIBSETS_SETTYPE_BATTLEGROUND",IF(G296&lt;&gt;"LIBSETS_SETTYPE_SPECIAL",IF(AN296&lt;&gt;"",VLOOKUP(AN296,'ESO zone constants'!$D$3:$H$4953,5,FALSE),""),""),"")</f>
        <v/>
      </c>
      <c r="AO296" s="44"/>
      <c r="AP296" s="43" t="str">
        <f>IF(AO296&lt;&gt;"",IF(AO296&lt;&gt;"LIBSETS_DROP_MECHANIC_MONSTER_NAME",VLOOKUP(AO296,'LibSets constants'!$I$4:$L$1002,3,FALSE),""),"")</f>
        <v/>
      </c>
      <c r="AQ296" s="43" t="str">
        <f>IF(AO296&lt;&gt;"",IF(AO296&lt;&gt;"LIBSETS_DROP_MECHANIC_MONSTER_NAME",VLOOKUP(AO296,'LibSets constants'!$I$4:$L$1002,4,FALSE),""),"")</f>
        <v/>
      </c>
      <c r="AR296" s="3" t="str">
        <f>IF(G296&lt;&gt;"LIBSETS_SETTYPE_BATTLEGROUND",IF(G296&lt;&gt;"LIBSETS_SETTYPE_SPECIAL",IF(AS296&lt;&gt;"",VLOOKUP(AS296,'ESO zone constants'!$D$3:$H$4953,5,FALSE),""),""),"")</f>
        <v/>
      </c>
      <c r="AT296" s="44"/>
      <c r="AU296" s="43" t="str">
        <f>IF(AT296&lt;&gt;"",IF(AT296&lt;&gt;"LIBSETS_DROP_MECHANIC_MONSTER_NAME",VLOOKUP(AT296,'LibSets constants'!$I$4:$L$1002,3,FALSE),""),"")</f>
        <v/>
      </c>
      <c r="AV296" s="43" t="str">
        <f>IF(AT296&lt;&gt;"",IF(AT296&lt;&gt;"LIBSETS_DROP_MECHANIC_MONSTER_NAME",VLOOKUP(AT296,'LibSets constants'!$I$4:$L$1002,4,FALSE),""),"")</f>
        <v/>
      </c>
      <c r="AW296" s="21" t="str">
        <f t="shared" si="25"/>
        <v>[343] = {wayshrines={341,341,341,}, dlcId=DLC_DRAGON_BONES</v>
      </c>
      <c r="AX296" s="21" t="str">
        <f t="shared" si="26"/>
        <v>, zoneIds={1009}, veteran=false</v>
      </c>
      <c r="AY296" s="21" t="str">
        <f t="shared" si="27"/>
        <v>, setType=LIBSETS_SETTYPE_DUNGEON</v>
      </c>
      <c r="AZ296" s="21" t="str">
        <f t="shared" si="28"/>
        <v>},</v>
      </c>
      <c r="BA296" s="21" t="str">
        <f t="shared" si="29"/>
        <v xml:space="preserve"> --Caluurion's Legacy / Caluurions Erbe   [Fang Lair]</v>
      </c>
    </row>
    <row r="297" spans="1:53" x14ac:dyDescent="0.25">
      <c r="A297" s="12">
        <v>344</v>
      </c>
      <c r="B297" t="s">
        <v>1274</v>
      </c>
      <c r="C297" t="s">
        <v>1275</v>
      </c>
      <c r="D297" s="3">
        <f t="shared" si="24"/>
        <v>344</v>
      </c>
      <c r="G297" s="8" t="s">
        <v>1595</v>
      </c>
      <c r="I297" t="s">
        <v>97</v>
      </c>
      <c r="J297" t="s">
        <v>97</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constants'!$B$4:$C$1002,2,FALSE),"")</f>
        <v>Dragon Bones</v>
      </c>
      <c r="V297" s="43" t="str">
        <f>IF(U297&lt;&gt;"",IF(U297&lt;&gt;"LIBSETS_DROP_MECHANIC_MONSTER_NAME",VLOOKUP(U297,'LibSets constants'!$I$4:$L$1002,3,FALSE),""),"")</f>
        <v/>
      </c>
      <c r="W297" s="43" t="str">
        <f>IF(U297&lt;&gt;"",IF(U297&lt;&gt;"LIBSETS_DROP_MECHANIC_MONSTER_NAME",VLOOKUP(U297,'LibSets constants'!$I$4:$L$1002,4,FALSE),""),"")</f>
        <v/>
      </c>
      <c r="X297" s="3" t="str">
        <f>IF(G297&lt;&gt;"LIBSETS_SETTYPE_BATTLEGROUND",IF(G297&lt;&gt;"LIBSETS_SETTYPE_SPECIAL",IF(Y297&lt;&gt;"",VLOOKUP(Y297,'ESO zone constants'!$D$3:$H$4953,5,FALSE),""),""),"")</f>
        <v/>
      </c>
      <c r="Y297" t="str">
        <f>IF(AND(O297&lt;&gt;"",NOT(ISERROR(O297))),"",IF(AND(L297&lt;&gt;"",L297&gt;0,NOT(ISERROR(L297))),VLOOKUP(L297,'ESO dumped WayshrineInfo'!$K$3:$N$9999,4,FALSE),""))</f>
        <v/>
      </c>
      <c r="Z297" s="44"/>
      <c r="AA297" s="43" t="str">
        <f>IF(Z297&lt;&gt;"",IF(Z297&lt;&gt;"LIBSETS_DROP_MECHANIC_MONSTER_NAME",VLOOKUP(Z297,'LibSets constants'!$I$4:$L$1002,3,FALSE),""),"")</f>
        <v/>
      </c>
      <c r="AB297" s="43" t="str">
        <f>IF(Z297&lt;&gt;"",IF(Z297&lt;&gt;"LIBSETS_DROP_MECHANIC_MONSTER_NAME",VLOOKUP(Z297,'LibSets constants'!$I$4:$L$1002,4,FALSE),""),"")</f>
        <v/>
      </c>
      <c r="AC297" s="3" t="str">
        <f>IF(G297&lt;&gt;"LIBSETS_SETTYPE_BATTLEGROUND",IF(G297&lt;&gt;"LIBSETS_SETTYPE_SPECIAL",IF(AD297&lt;&gt;"",VLOOKUP(AD297,'ESO zone constants'!$D$3:$H$4953,5,FALSE),""),""),"")</f>
        <v/>
      </c>
      <c r="AD297" t="str">
        <f>IF(AND(O297&lt;&gt;"",NOT(ISERROR(O297))),"",IF(AND(M297&lt;&gt;"",M297&gt;0,NOT(ISERROR(M297))),VLOOKUP(M297,'ESO dumped WayshrineInfo'!$K$3:$N$9999,4,FALSE),""))</f>
        <v/>
      </c>
      <c r="AE297" s="44"/>
      <c r="AF297" s="43" t="str">
        <f>IF(AE297&lt;&gt;"",IF(AE297&lt;&gt;"LIBSETS_DROP_MECHANIC_MONSTER_NAME",VLOOKUP(AE297,'LibSets constants'!$I$4:$L$1002,3,FALSE),""),"")</f>
        <v/>
      </c>
      <c r="AG297" s="43" t="str">
        <f>IF(AE297&lt;&gt;"",IF(AE297&lt;&gt;"LIBSETS_DROP_MECHANIC_MONSTER_NAME",VLOOKUP(AE297,'LibSets constants'!$I$4:$L$1002,4,FALSE),""),"")</f>
        <v/>
      </c>
      <c r="AH297" s="3" t="str">
        <f>IF(G297&lt;&gt;"LIBSETS_SETTYPE_BATTLEGROUND",IF(G297&lt;&gt;"LIBSETS_SETTYPE_SPECIAL",IF(AI297&lt;&gt;"",VLOOKUP(AI297,'ESO zone constants'!$D$3:$H$4953,5,FALSE),""),""),"")</f>
        <v/>
      </c>
      <c r="AJ297" s="44"/>
      <c r="AK297" s="43" t="str">
        <f>IF(AJ297&lt;&gt;"",IF(AJ297&lt;&gt;"LIBSETS_DROP_MECHANIC_MONSTER_NAME",VLOOKUP(AJ297,'LibSets constants'!$I$4:$L$1002,3,FALSE),""),"")</f>
        <v/>
      </c>
      <c r="AL297" s="43" t="str">
        <f>IF(AJ297&lt;&gt;"",IF(AJ297&lt;&gt;"LIBSETS_DROP_MECHANIC_MONSTER_NAME",VLOOKUP(AJ297,'LibSets constants'!$I$4:$L$1002,4,FALSE),""),"")</f>
        <v/>
      </c>
      <c r="AM297" s="3" t="str">
        <f>IF(G297&lt;&gt;"LIBSETS_SETTYPE_BATTLEGROUND",IF(G297&lt;&gt;"LIBSETS_SETTYPE_SPECIAL",IF(AN297&lt;&gt;"",VLOOKUP(AN297,'ESO zone constants'!$D$3:$H$4953,5,FALSE),""),""),"")</f>
        <v/>
      </c>
      <c r="AO297" s="44"/>
      <c r="AP297" s="43" t="str">
        <f>IF(AO297&lt;&gt;"",IF(AO297&lt;&gt;"LIBSETS_DROP_MECHANIC_MONSTER_NAME",VLOOKUP(AO297,'LibSets constants'!$I$4:$L$1002,3,FALSE),""),"")</f>
        <v/>
      </c>
      <c r="AQ297" s="43" t="str">
        <f>IF(AO297&lt;&gt;"",IF(AO297&lt;&gt;"LIBSETS_DROP_MECHANIC_MONSTER_NAME",VLOOKUP(AO297,'LibSets constants'!$I$4:$L$1002,4,FALSE),""),"")</f>
        <v/>
      </c>
      <c r="AR297" s="3" t="str">
        <f>IF(G297&lt;&gt;"LIBSETS_SETTYPE_BATTLEGROUND",IF(G297&lt;&gt;"LIBSETS_SETTYPE_SPECIAL",IF(AS297&lt;&gt;"",VLOOKUP(AS297,'ESO zone constants'!$D$3:$H$4953,5,FALSE),""),""),"")</f>
        <v/>
      </c>
      <c r="AT297" s="44"/>
      <c r="AU297" s="43" t="str">
        <f>IF(AT297&lt;&gt;"",IF(AT297&lt;&gt;"LIBSETS_DROP_MECHANIC_MONSTER_NAME",VLOOKUP(AT297,'LibSets constants'!$I$4:$L$1002,3,FALSE),""),"")</f>
        <v/>
      </c>
      <c r="AV297" s="43" t="str">
        <f>IF(AT297&lt;&gt;"",IF(AT297&lt;&gt;"LIBSETS_DROP_MECHANIC_MONSTER_NAME",VLOOKUP(AT297,'LibSets constants'!$I$4:$L$1002,4,FALSE),""),"")</f>
        <v/>
      </c>
      <c r="AW297" s="21" t="str">
        <f t="shared" si="25"/>
        <v>[344] = {wayshrines={341,341,341,}, dlcId=DLC_DRAGON_BONES</v>
      </c>
      <c r="AX297" s="21" t="str">
        <f t="shared" si="26"/>
        <v>, zoneIds={1009}, veteran=false</v>
      </c>
      <c r="AY297" s="21" t="str">
        <f t="shared" si="27"/>
        <v>, setType=LIBSETS_SETTYPE_DUNGEON</v>
      </c>
      <c r="AZ297" s="21" t="str">
        <f t="shared" si="28"/>
        <v>},</v>
      </c>
      <c r="BA297" s="21" t="str">
        <f t="shared" si="29"/>
        <v xml:space="preserve"> --Trappings of Invigoration / Stärkungsprunk   [Fang Lair]</v>
      </c>
    </row>
    <row r="298" spans="1:53" x14ac:dyDescent="0.25">
      <c r="A298" s="12">
        <v>345</v>
      </c>
      <c r="B298" t="s">
        <v>1276</v>
      </c>
      <c r="C298" t="s">
        <v>1277</v>
      </c>
      <c r="D298" s="3">
        <f t="shared" si="24"/>
        <v>345</v>
      </c>
      <c r="G298" s="8" t="s">
        <v>1595</v>
      </c>
      <c r="I298" t="s">
        <v>97</v>
      </c>
      <c r="J298" t="s">
        <v>97</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constants'!$B$4:$C$1002,2,FALSE),"")</f>
        <v>Dragon Bones</v>
      </c>
      <c r="V298" s="43" t="str">
        <f>IF(U298&lt;&gt;"",IF(U298&lt;&gt;"LIBSETS_DROP_MECHANIC_MONSTER_NAME",VLOOKUP(U298,'LibSets constants'!$I$4:$L$1002,3,FALSE),""),"")</f>
        <v/>
      </c>
      <c r="W298" s="43" t="str">
        <f>IF(U298&lt;&gt;"",IF(U298&lt;&gt;"LIBSETS_DROP_MECHANIC_MONSTER_NAME",VLOOKUP(U298,'LibSets constants'!$I$4:$L$1002,4,FALSE),""),"")</f>
        <v/>
      </c>
      <c r="X298" s="3" t="str">
        <f>IF(G298&lt;&gt;"LIBSETS_SETTYPE_BATTLEGROUND",IF(G298&lt;&gt;"LIBSETS_SETTYPE_SPECIAL",IF(Y298&lt;&gt;"",VLOOKUP(Y298,'ESO zone constants'!$D$3:$H$4953,5,FALSE),""),""),"")</f>
        <v/>
      </c>
      <c r="Y298" t="str">
        <f>IF(AND(O298&lt;&gt;"",NOT(ISERROR(O298))),"",IF(AND(L298&lt;&gt;"",L298&gt;0,NOT(ISERROR(L298))),VLOOKUP(L298,'ESO dumped WayshrineInfo'!$K$3:$N$9999,4,FALSE),""))</f>
        <v/>
      </c>
      <c r="Z298" s="44"/>
      <c r="AA298" s="43" t="str">
        <f>IF(Z298&lt;&gt;"",IF(Z298&lt;&gt;"LIBSETS_DROP_MECHANIC_MONSTER_NAME",VLOOKUP(Z298,'LibSets constants'!$I$4:$L$1002,3,FALSE),""),"")</f>
        <v/>
      </c>
      <c r="AB298" s="43" t="str">
        <f>IF(Z298&lt;&gt;"",IF(Z298&lt;&gt;"LIBSETS_DROP_MECHANIC_MONSTER_NAME",VLOOKUP(Z298,'LibSets constants'!$I$4:$L$1002,4,FALSE),""),"")</f>
        <v/>
      </c>
      <c r="AC298" s="3" t="str">
        <f>IF(G298&lt;&gt;"LIBSETS_SETTYPE_BATTLEGROUND",IF(G298&lt;&gt;"LIBSETS_SETTYPE_SPECIAL",IF(AD298&lt;&gt;"",VLOOKUP(AD298,'ESO zone constants'!$D$3:$H$4953,5,FALSE),""),""),"")</f>
        <v/>
      </c>
      <c r="AD298" t="str">
        <f>IF(AND(O298&lt;&gt;"",NOT(ISERROR(O298))),"",IF(AND(M298&lt;&gt;"",M298&gt;0,NOT(ISERROR(M298))),VLOOKUP(M298,'ESO dumped WayshrineInfo'!$K$3:$N$9999,4,FALSE),""))</f>
        <v/>
      </c>
      <c r="AE298" s="44"/>
      <c r="AF298" s="43" t="str">
        <f>IF(AE298&lt;&gt;"",IF(AE298&lt;&gt;"LIBSETS_DROP_MECHANIC_MONSTER_NAME",VLOOKUP(AE298,'LibSets constants'!$I$4:$L$1002,3,FALSE),""),"")</f>
        <v/>
      </c>
      <c r="AG298" s="43" t="str">
        <f>IF(AE298&lt;&gt;"",IF(AE298&lt;&gt;"LIBSETS_DROP_MECHANIC_MONSTER_NAME",VLOOKUP(AE298,'LibSets constants'!$I$4:$L$1002,4,FALSE),""),"")</f>
        <v/>
      </c>
      <c r="AH298" s="3" t="str">
        <f>IF(G298&lt;&gt;"LIBSETS_SETTYPE_BATTLEGROUND",IF(G298&lt;&gt;"LIBSETS_SETTYPE_SPECIAL",IF(AI298&lt;&gt;"",VLOOKUP(AI298,'ESO zone constants'!$D$3:$H$4953,5,FALSE),""),""),"")</f>
        <v/>
      </c>
      <c r="AJ298" s="44"/>
      <c r="AK298" s="43" t="str">
        <f>IF(AJ298&lt;&gt;"",IF(AJ298&lt;&gt;"LIBSETS_DROP_MECHANIC_MONSTER_NAME",VLOOKUP(AJ298,'LibSets constants'!$I$4:$L$1002,3,FALSE),""),"")</f>
        <v/>
      </c>
      <c r="AL298" s="43" t="str">
        <f>IF(AJ298&lt;&gt;"",IF(AJ298&lt;&gt;"LIBSETS_DROP_MECHANIC_MONSTER_NAME",VLOOKUP(AJ298,'LibSets constants'!$I$4:$L$1002,4,FALSE),""),"")</f>
        <v/>
      </c>
      <c r="AM298" s="3" t="str">
        <f>IF(G298&lt;&gt;"LIBSETS_SETTYPE_BATTLEGROUND",IF(G298&lt;&gt;"LIBSETS_SETTYPE_SPECIAL",IF(AN298&lt;&gt;"",VLOOKUP(AN298,'ESO zone constants'!$D$3:$H$4953,5,FALSE),""),""),"")</f>
        <v/>
      </c>
      <c r="AO298" s="44"/>
      <c r="AP298" s="43" t="str">
        <f>IF(AO298&lt;&gt;"",IF(AO298&lt;&gt;"LIBSETS_DROP_MECHANIC_MONSTER_NAME",VLOOKUP(AO298,'LibSets constants'!$I$4:$L$1002,3,FALSE),""),"")</f>
        <v/>
      </c>
      <c r="AQ298" s="43" t="str">
        <f>IF(AO298&lt;&gt;"",IF(AO298&lt;&gt;"LIBSETS_DROP_MECHANIC_MONSTER_NAME",VLOOKUP(AO298,'LibSets constants'!$I$4:$L$1002,4,FALSE),""),"")</f>
        <v/>
      </c>
      <c r="AR298" s="3" t="str">
        <f>IF(G298&lt;&gt;"LIBSETS_SETTYPE_BATTLEGROUND",IF(G298&lt;&gt;"LIBSETS_SETTYPE_SPECIAL",IF(AS298&lt;&gt;"",VLOOKUP(AS298,'ESO zone constants'!$D$3:$H$4953,5,FALSE),""),""),"")</f>
        <v/>
      </c>
      <c r="AT298" s="44"/>
      <c r="AU298" s="43" t="str">
        <f>IF(AT298&lt;&gt;"",IF(AT298&lt;&gt;"LIBSETS_DROP_MECHANIC_MONSTER_NAME",VLOOKUP(AT298,'LibSets constants'!$I$4:$L$1002,3,FALSE),""),"")</f>
        <v/>
      </c>
      <c r="AV298" s="43" t="str">
        <f>IF(AT298&lt;&gt;"",IF(AT298&lt;&gt;"LIBSETS_DROP_MECHANIC_MONSTER_NAME",VLOOKUP(AT298,'LibSets constants'!$I$4:$L$1002,4,FALSE),""),"")</f>
        <v/>
      </c>
      <c r="AW298" s="21" t="str">
        <f t="shared" si="25"/>
        <v>[345] = {wayshrines={341,341,341,}, dlcId=DLC_DRAGON_BONES</v>
      </c>
      <c r="AX298" s="21" t="str">
        <f t="shared" si="26"/>
        <v>, zoneIds={1009}, veteran=false</v>
      </c>
      <c r="AY298" s="21" t="str">
        <f t="shared" si="27"/>
        <v>, setType=LIBSETS_SETTYPE_DUNGEON</v>
      </c>
      <c r="AZ298" s="21" t="str">
        <f t="shared" si="28"/>
        <v>},</v>
      </c>
      <c r="BA298" s="21" t="str">
        <f t="shared" si="29"/>
        <v xml:space="preserve"> --Ulfnor's Favor / Ulfnors Gunst   [Fang Lair]</v>
      </c>
    </row>
    <row r="299" spans="1:53" x14ac:dyDescent="0.25">
      <c r="A299" s="12">
        <v>346</v>
      </c>
      <c r="B299" t="s">
        <v>1278</v>
      </c>
      <c r="C299" t="s">
        <v>1279</v>
      </c>
      <c r="D299" s="3">
        <f t="shared" si="24"/>
        <v>346</v>
      </c>
      <c r="G299" s="8" t="s">
        <v>1595</v>
      </c>
      <c r="I299" t="s">
        <v>97</v>
      </c>
      <c r="J299" t="s">
        <v>97</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constants'!$B$4:$C$1002,2,FALSE),"")</f>
        <v>Dragon Bones</v>
      </c>
      <c r="V299" s="43" t="str">
        <f>IF(U299&lt;&gt;"",IF(U299&lt;&gt;"LIBSETS_DROP_MECHANIC_MONSTER_NAME",VLOOKUP(U299,'LibSets constants'!$I$4:$L$1002,3,FALSE),""),"")</f>
        <v/>
      </c>
      <c r="W299" s="43" t="str">
        <f>IF(U299&lt;&gt;"",IF(U299&lt;&gt;"LIBSETS_DROP_MECHANIC_MONSTER_NAME",VLOOKUP(U299,'LibSets constants'!$I$4:$L$1002,4,FALSE),""),"")</f>
        <v/>
      </c>
      <c r="X299" s="3" t="str">
        <f>IF(G299&lt;&gt;"LIBSETS_SETTYPE_BATTLEGROUND",IF(G299&lt;&gt;"LIBSETS_SETTYPE_SPECIAL",IF(Y299&lt;&gt;"",VLOOKUP(Y299,'ESO zone constants'!$D$3:$H$4953,5,FALSE),""),""),"")</f>
        <v/>
      </c>
      <c r="Y299" t="str">
        <f>IF(AND(O299&lt;&gt;"",NOT(ISERROR(O299))),"",IF(AND(L299&lt;&gt;"",L299&gt;0,NOT(ISERROR(L299))),VLOOKUP(L299,'ESO dumped WayshrineInfo'!$K$3:$N$9999,4,FALSE),""))</f>
        <v/>
      </c>
      <c r="Z299" s="44"/>
      <c r="AA299" s="43" t="str">
        <f>IF(Z299&lt;&gt;"",IF(Z299&lt;&gt;"LIBSETS_DROP_MECHANIC_MONSTER_NAME",VLOOKUP(Z299,'LibSets constants'!$I$4:$L$1002,3,FALSE),""),"")</f>
        <v/>
      </c>
      <c r="AB299" s="43" t="str">
        <f>IF(Z299&lt;&gt;"",IF(Z299&lt;&gt;"LIBSETS_DROP_MECHANIC_MONSTER_NAME",VLOOKUP(Z299,'LibSets constants'!$I$4:$L$1002,4,FALSE),""),"")</f>
        <v/>
      </c>
      <c r="AC299" s="3" t="str">
        <f>IF(G299&lt;&gt;"LIBSETS_SETTYPE_BATTLEGROUND",IF(G299&lt;&gt;"LIBSETS_SETTYPE_SPECIAL",IF(AD299&lt;&gt;"",VLOOKUP(AD299,'ESO zone constants'!$D$3:$H$4953,5,FALSE),""),""),"")</f>
        <v/>
      </c>
      <c r="AD299" t="str">
        <f>IF(AND(O299&lt;&gt;"",NOT(ISERROR(O299))),"",IF(AND(M299&lt;&gt;"",M299&gt;0,NOT(ISERROR(M299))),VLOOKUP(M299,'ESO dumped WayshrineInfo'!$K$3:$N$9999,4,FALSE),""))</f>
        <v/>
      </c>
      <c r="AE299" s="44"/>
      <c r="AF299" s="43" t="str">
        <f>IF(AE299&lt;&gt;"",IF(AE299&lt;&gt;"LIBSETS_DROP_MECHANIC_MONSTER_NAME",VLOOKUP(AE299,'LibSets constants'!$I$4:$L$1002,3,FALSE),""),"")</f>
        <v/>
      </c>
      <c r="AG299" s="43" t="str">
        <f>IF(AE299&lt;&gt;"",IF(AE299&lt;&gt;"LIBSETS_DROP_MECHANIC_MONSTER_NAME",VLOOKUP(AE299,'LibSets constants'!$I$4:$L$1002,4,FALSE),""),"")</f>
        <v/>
      </c>
      <c r="AH299" s="3" t="str">
        <f>IF(G299&lt;&gt;"LIBSETS_SETTYPE_BATTLEGROUND",IF(G299&lt;&gt;"LIBSETS_SETTYPE_SPECIAL",IF(AI299&lt;&gt;"",VLOOKUP(AI299,'ESO zone constants'!$D$3:$H$4953,5,FALSE),""),""),"")</f>
        <v/>
      </c>
      <c r="AJ299" s="44"/>
      <c r="AK299" s="43" t="str">
        <f>IF(AJ299&lt;&gt;"",IF(AJ299&lt;&gt;"LIBSETS_DROP_MECHANIC_MONSTER_NAME",VLOOKUP(AJ299,'LibSets constants'!$I$4:$L$1002,3,FALSE),""),"")</f>
        <v/>
      </c>
      <c r="AL299" s="43" t="str">
        <f>IF(AJ299&lt;&gt;"",IF(AJ299&lt;&gt;"LIBSETS_DROP_MECHANIC_MONSTER_NAME",VLOOKUP(AJ299,'LibSets constants'!$I$4:$L$1002,4,FALSE),""),"")</f>
        <v/>
      </c>
      <c r="AM299" s="3" t="str">
        <f>IF(G299&lt;&gt;"LIBSETS_SETTYPE_BATTLEGROUND",IF(G299&lt;&gt;"LIBSETS_SETTYPE_SPECIAL",IF(AN299&lt;&gt;"",VLOOKUP(AN299,'ESO zone constants'!$D$3:$H$4953,5,FALSE),""),""),"")</f>
        <v/>
      </c>
      <c r="AO299" s="44"/>
      <c r="AP299" s="43" t="str">
        <f>IF(AO299&lt;&gt;"",IF(AO299&lt;&gt;"LIBSETS_DROP_MECHANIC_MONSTER_NAME",VLOOKUP(AO299,'LibSets constants'!$I$4:$L$1002,3,FALSE),""),"")</f>
        <v/>
      </c>
      <c r="AQ299" s="43" t="str">
        <f>IF(AO299&lt;&gt;"",IF(AO299&lt;&gt;"LIBSETS_DROP_MECHANIC_MONSTER_NAME",VLOOKUP(AO299,'LibSets constants'!$I$4:$L$1002,4,FALSE),""),"")</f>
        <v/>
      </c>
      <c r="AR299" s="3" t="str">
        <f>IF(G299&lt;&gt;"LIBSETS_SETTYPE_BATTLEGROUND",IF(G299&lt;&gt;"LIBSETS_SETTYPE_SPECIAL",IF(AS299&lt;&gt;"",VLOOKUP(AS299,'ESO zone constants'!$D$3:$H$4953,5,FALSE),""),""),"")</f>
        <v/>
      </c>
      <c r="AT299" s="44"/>
      <c r="AU299" s="43" t="str">
        <f>IF(AT299&lt;&gt;"",IF(AT299&lt;&gt;"LIBSETS_DROP_MECHANIC_MONSTER_NAME",VLOOKUP(AT299,'LibSets constants'!$I$4:$L$1002,3,FALSE),""),"")</f>
        <v/>
      </c>
      <c r="AV299" s="43" t="str">
        <f>IF(AT299&lt;&gt;"",IF(AT299&lt;&gt;"LIBSETS_DROP_MECHANIC_MONSTER_NAME",VLOOKUP(AT299,'LibSets constants'!$I$4:$L$1002,4,FALSE),""),"")</f>
        <v/>
      </c>
      <c r="AW299" s="21" t="str">
        <f t="shared" si="25"/>
        <v>[346] = {wayshrines={363,363,363,}, dlcId=DLC_DRAGON_BONES</v>
      </c>
      <c r="AX299" s="21" t="str">
        <f t="shared" si="26"/>
        <v>, zoneIds={1010}, veteran=false</v>
      </c>
      <c r="AY299" s="21" t="str">
        <f t="shared" si="27"/>
        <v>, setType=LIBSETS_SETTYPE_DUNGEON</v>
      </c>
      <c r="AZ299" s="21" t="str">
        <f t="shared" si="28"/>
        <v>},</v>
      </c>
      <c r="BA299" s="21" t="str">
        <f t="shared" si="29"/>
        <v xml:space="preserve"> --Jorvuld's Guidance / Jorvulds Führung   [Scalecaller Peak]</v>
      </c>
    </row>
    <row r="300" spans="1:53" x14ac:dyDescent="0.25">
      <c r="A300" s="12">
        <v>347</v>
      </c>
      <c r="B300" t="s">
        <v>1280</v>
      </c>
      <c r="C300" t="s">
        <v>1281</v>
      </c>
      <c r="D300" s="3">
        <f t="shared" si="24"/>
        <v>347</v>
      </c>
      <c r="G300" s="8" t="s">
        <v>1595</v>
      </c>
      <c r="I300" t="s">
        <v>97</v>
      </c>
      <c r="J300" t="s">
        <v>97</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constants'!$B$4:$C$1002,2,FALSE),"")</f>
        <v>Dragon Bones</v>
      </c>
      <c r="V300" s="43" t="str">
        <f>IF(U300&lt;&gt;"",IF(U300&lt;&gt;"LIBSETS_DROP_MECHANIC_MONSTER_NAME",VLOOKUP(U300,'LibSets constants'!$I$4:$L$1002,3,FALSE),""),"")</f>
        <v/>
      </c>
      <c r="W300" s="43" t="str">
        <f>IF(U300&lt;&gt;"",IF(U300&lt;&gt;"LIBSETS_DROP_MECHANIC_MONSTER_NAME",VLOOKUP(U300,'LibSets constants'!$I$4:$L$1002,4,FALSE),""),"")</f>
        <v/>
      </c>
      <c r="X300" s="3" t="str">
        <f>IF(G300&lt;&gt;"LIBSETS_SETTYPE_BATTLEGROUND",IF(G300&lt;&gt;"LIBSETS_SETTYPE_SPECIAL",IF(Y300&lt;&gt;"",VLOOKUP(Y300,'ESO zone constants'!$D$3:$H$4953,5,FALSE),""),""),"")</f>
        <v/>
      </c>
      <c r="Y300" t="str">
        <f>IF(AND(O300&lt;&gt;"",NOT(ISERROR(O300))),"",IF(AND(L300&lt;&gt;"",L300&gt;0,NOT(ISERROR(L300))),VLOOKUP(L300,'ESO dumped WayshrineInfo'!$K$3:$N$9999,4,FALSE),""))</f>
        <v/>
      </c>
      <c r="Z300" s="44"/>
      <c r="AA300" s="43" t="str">
        <f>IF(Z300&lt;&gt;"",IF(Z300&lt;&gt;"LIBSETS_DROP_MECHANIC_MONSTER_NAME",VLOOKUP(Z300,'LibSets constants'!$I$4:$L$1002,3,FALSE),""),"")</f>
        <v/>
      </c>
      <c r="AB300" s="43" t="str">
        <f>IF(Z300&lt;&gt;"",IF(Z300&lt;&gt;"LIBSETS_DROP_MECHANIC_MONSTER_NAME",VLOOKUP(Z300,'LibSets constants'!$I$4:$L$1002,4,FALSE),""),"")</f>
        <v/>
      </c>
      <c r="AC300" s="3" t="str">
        <f>IF(G300&lt;&gt;"LIBSETS_SETTYPE_BATTLEGROUND",IF(G300&lt;&gt;"LIBSETS_SETTYPE_SPECIAL",IF(AD300&lt;&gt;"",VLOOKUP(AD300,'ESO zone constants'!$D$3:$H$4953,5,FALSE),""),""),"")</f>
        <v/>
      </c>
      <c r="AD300" t="str">
        <f>IF(AND(O300&lt;&gt;"",NOT(ISERROR(O300))),"",IF(AND(M300&lt;&gt;"",M300&gt;0,NOT(ISERROR(M300))),VLOOKUP(M300,'ESO dumped WayshrineInfo'!$K$3:$N$9999,4,FALSE),""))</f>
        <v/>
      </c>
      <c r="AE300" s="44"/>
      <c r="AF300" s="43" t="str">
        <f>IF(AE300&lt;&gt;"",IF(AE300&lt;&gt;"LIBSETS_DROP_MECHANIC_MONSTER_NAME",VLOOKUP(AE300,'LibSets constants'!$I$4:$L$1002,3,FALSE),""),"")</f>
        <v/>
      </c>
      <c r="AG300" s="43" t="str">
        <f>IF(AE300&lt;&gt;"",IF(AE300&lt;&gt;"LIBSETS_DROP_MECHANIC_MONSTER_NAME",VLOOKUP(AE300,'LibSets constants'!$I$4:$L$1002,4,FALSE),""),"")</f>
        <v/>
      </c>
      <c r="AH300" s="3" t="str">
        <f>IF(G300&lt;&gt;"LIBSETS_SETTYPE_BATTLEGROUND",IF(G300&lt;&gt;"LIBSETS_SETTYPE_SPECIAL",IF(AI300&lt;&gt;"",VLOOKUP(AI300,'ESO zone constants'!$D$3:$H$4953,5,FALSE),""),""),"")</f>
        <v/>
      </c>
      <c r="AJ300" s="44"/>
      <c r="AK300" s="43" t="str">
        <f>IF(AJ300&lt;&gt;"",IF(AJ300&lt;&gt;"LIBSETS_DROP_MECHANIC_MONSTER_NAME",VLOOKUP(AJ300,'LibSets constants'!$I$4:$L$1002,3,FALSE),""),"")</f>
        <v/>
      </c>
      <c r="AL300" s="43" t="str">
        <f>IF(AJ300&lt;&gt;"",IF(AJ300&lt;&gt;"LIBSETS_DROP_MECHANIC_MONSTER_NAME",VLOOKUP(AJ300,'LibSets constants'!$I$4:$L$1002,4,FALSE),""),"")</f>
        <v/>
      </c>
      <c r="AM300" s="3" t="str">
        <f>IF(G300&lt;&gt;"LIBSETS_SETTYPE_BATTLEGROUND",IF(G300&lt;&gt;"LIBSETS_SETTYPE_SPECIAL",IF(AN300&lt;&gt;"",VLOOKUP(AN300,'ESO zone constants'!$D$3:$H$4953,5,FALSE),""),""),"")</f>
        <v/>
      </c>
      <c r="AO300" s="44"/>
      <c r="AP300" s="43" t="str">
        <f>IF(AO300&lt;&gt;"",IF(AO300&lt;&gt;"LIBSETS_DROP_MECHANIC_MONSTER_NAME",VLOOKUP(AO300,'LibSets constants'!$I$4:$L$1002,3,FALSE),""),"")</f>
        <v/>
      </c>
      <c r="AQ300" s="43" t="str">
        <f>IF(AO300&lt;&gt;"",IF(AO300&lt;&gt;"LIBSETS_DROP_MECHANIC_MONSTER_NAME",VLOOKUP(AO300,'LibSets constants'!$I$4:$L$1002,4,FALSE),""),"")</f>
        <v/>
      </c>
      <c r="AR300" s="3" t="str">
        <f>IF(G300&lt;&gt;"LIBSETS_SETTYPE_BATTLEGROUND",IF(G300&lt;&gt;"LIBSETS_SETTYPE_SPECIAL",IF(AS300&lt;&gt;"",VLOOKUP(AS300,'ESO zone constants'!$D$3:$H$4953,5,FALSE),""),""),"")</f>
        <v/>
      </c>
      <c r="AT300" s="44"/>
      <c r="AU300" s="43" t="str">
        <f>IF(AT300&lt;&gt;"",IF(AT300&lt;&gt;"LIBSETS_DROP_MECHANIC_MONSTER_NAME",VLOOKUP(AT300,'LibSets constants'!$I$4:$L$1002,3,FALSE),""),"")</f>
        <v/>
      </c>
      <c r="AV300" s="43" t="str">
        <f>IF(AT300&lt;&gt;"",IF(AT300&lt;&gt;"LIBSETS_DROP_MECHANIC_MONSTER_NAME",VLOOKUP(AT300,'LibSets constants'!$I$4:$L$1002,4,FALSE),""),"")</f>
        <v/>
      </c>
      <c r="AW300" s="21" t="str">
        <f t="shared" si="25"/>
        <v>[347] = {wayshrines={363,363,363,}, dlcId=DLC_DRAGON_BONES</v>
      </c>
      <c r="AX300" s="21" t="str">
        <f t="shared" si="26"/>
        <v>, zoneIds={1010}, veteran=false</v>
      </c>
      <c r="AY300" s="21" t="str">
        <f t="shared" si="27"/>
        <v>, setType=LIBSETS_SETTYPE_DUNGEON</v>
      </c>
      <c r="AZ300" s="21" t="str">
        <f t="shared" si="28"/>
        <v>},</v>
      </c>
      <c r="BA300" s="21" t="str">
        <f t="shared" si="29"/>
        <v xml:space="preserve"> --Plague Slinger / Seuchenschleuder   [Scalecaller Peak]</v>
      </c>
    </row>
    <row r="301" spans="1:53" x14ac:dyDescent="0.25">
      <c r="A301" s="12">
        <v>348</v>
      </c>
      <c r="B301" t="s">
        <v>1282</v>
      </c>
      <c r="C301" t="s">
        <v>1283</v>
      </c>
      <c r="D301" s="3">
        <f t="shared" si="24"/>
        <v>348</v>
      </c>
      <c r="G301" s="8" t="s">
        <v>1595</v>
      </c>
      <c r="I301" t="s">
        <v>97</v>
      </c>
      <c r="J301" t="s">
        <v>97</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constants'!$B$4:$C$1002,2,FALSE),"")</f>
        <v>Dragon Bones</v>
      </c>
      <c r="V301" s="43" t="str">
        <f>IF(U301&lt;&gt;"",IF(U301&lt;&gt;"LIBSETS_DROP_MECHANIC_MONSTER_NAME",VLOOKUP(U301,'LibSets constants'!$I$4:$L$1002,3,FALSE),""),"")</f>
        <v/>
      </c>
      <c r="W301" s="43" t="str">
        <f>IF(U301&lt;&gt;"",IF(U301&lt;&gt;"LIBSETS_DROP_MECHANIC_MONSTER_NAME",VLOOKUP(U301,'LibSets constants'!$I$4:$L$1002,4,FALSE),""),"")</f>
        <v/>
      </c>
      <c r="X301" s="3" t="str">
        <f>IF(G301&lt;&gt;"LIBSETS_SETTYPE_BATTLEGROUND",IF(G301&lt;&gt;"LIBSETS_SETTYPE_SPECIAL",IF(Y301&lt;&gt;"",VLOOKUP(Y301,'ESO zone constants'!$D$3:$H$4953,5,FALSE),""),""),"")</f>
        <v/>
      </c>
      <c r="Y301" t="str">
        <f>IF(AND(O301&lt;&gt;"",NOT(ISERROR(O301))),"",IF(AND(L301&lt;&gt;"",L301&gt;0,NOT(ISERROR(L301))),VLOOKUP(L301,'ESO dumped WayshrineInfo'!$K$3:$N$9999,4,FALSE),""))</f>
        <v/>
      </c>
      <c r="Z301" s="44"/>
      <c r="AA301" s="43" t="str">
        <f>IF(Z301&lt;&gt;"",IF(Z301&lt;&gt;"LIBSETS_DROP_MECHANIC_MONSTER_NAME",VLOOKUP(Z301,'LibSets constants'!$I$4:$L$1002,3,FALSE),""),"")</f>
        <v/>
      </c>
      <c r="AB301" s="43" t="str">
        <f>IF(Z301&lt;&gt;"",IF(Z301&lt;&gt;"LIBSETS_DROP_MECHANIC_MONSTER_NAME",VLOOKUP(Z301,'LibSets constants'!$I$4:$L$1002,4,FALSE),""),"")</f>
        <v/>
      </c>
      <c r="AC301" s="3" t="str">
        <f>IF(G301&lt;&gt;"LIBSETS_SETTYPE_BATTLEGROUND",IF(G301&lt;&gt;"LIBSETS_SETTYPE_SPECIAL",IF(AD301&lt;&gt;"",VLOOKUP(AD301,'ESO zone constants'!$D$3:$H$4953,5,FALSE),""),""),"")</f>
        <v/>
      </c>
      <c r="AD301" t="str">
        <f>IF(AND(O301&lt;&gt;"",NOT(ISERROR(O301))),"",IF(AND(M301&lt;&gt;"",M301&gt;0,NOT(ISERROR(M301))),VLOOKUP(M301,'ESO dumped WayshrineInfo'!$K$3:$N$9999,4,FALSE),""))</f>
        <v/>
      </c>
      <c r="AE301" s="44"/>
      <c r="AF301" s="43" t="str">
        <f>IF(AE301&lt;&gt;"",IF(AE301&lt;&gt;"LIBSETS_DROP_MECHANIC_MONSTER_NAME",VLOOKUP(AE301,'LibSets constants'!$I$4:$L$1002,3,FALSE),""),"")</f>
        <v/>
      </c>
      <c r="AG301" s="43" t="str">
        <f>IF(AE301&lt;&gt;"",IF(AE301&lt;&gt;"LIBSETS_DROP_MECHANIC_MONSTER_NAME",VLOOKUP(AE301,'LibSets constants'!$I$4:$L$1002,4,FALSE),""),"")</f>
        <v/>
      </c>
      <c r="AH301" s="3" t="str">
        <f>IF(G301&lt;&gt;"LIBSETS_SETTYPE_BATTLEGROUND",IF(G301&lt;&gt;"LIBSETS_SETTYPE_SPECIAL",IF(AI301&lt;&gt;"",VLOOKUP(AI301,'ESO zone constants'!$D$3:$H$4953,5,FALSE),""),""),"")</f>
        <v/>
      </c>
      <c r="AJ301" s="44"/>
      <c r="AK301" s="43" t="str">
        <f>IF(AJ301&lt;&gt;"",IF(AJ301&lt;&gt;"LIBSETS_DROP_MECHANIC_MONSTER_NAME",VLOOKUP(AJ301,'LibSets constants'!$I$4:$L$1002,3,FALSE),""),"")</f>
        <v/>
      </c>
      <c r="AL301" s="43" t="str">
        <f>IF(AJ301&lt;&gt;"",IF(AJ301&lt;&gt;"LIBSETS_DROP_MECHANIC_MONSTER_NAME",VLOOKUP(AJ301,'LibSets constants'!$I$4:$L$1002,4,FALSE),""),"")</f>
        <v/>
      </c>
      <c r="AM301" s="3" t="str">
        <f>IF(G301&lt;&gt;"LIBSETS_SETTYPE_BATTLEGROUND",IF(G301&lt;&gt;"LIBSETS_SETTYPE_SPECIAL",IF(AN301&lt;&gt;"",VLOOKUP(AN301,'ESO zone constants'!$D$3:$H$4953,5,FALSE),""),""),"")</f>
        <v/>
      </c>
      <c r="AO301" s="44"/>
      <c r="AP301" s="43" t="str">
        <f>IF(AO301&lt;&gt;"",IF(AO301&lt;&gt;"LIBSETS_DROP_MECHANIC_MONSTER_NAME",VLOOKUP(AO301,'LibSets constants'!$I$4:$L$1002,3,FALSE),""),"")</f>
        <v/>
      </c>
      <c r="AQ301" s="43" t="str">
        <f>IF(AO301&lt;&gt;"",IF(AO301&lt;&gt;"LIBSETS_DROP_MECHANIC_MONSTER_NAME",VLOOKUP(AO301,'LibSets constants'!$I$4:$L$1002,4,FALSE),""),"")</f>
        <v/>
      </c>
      <c r="AR301" s="3" t="str">
        <f>IF(G301&lt;&gt;"LIBSETS_SETTYPE_BATTLEGROUND",IF(G301&lt;&gt;"LIBSETS_SETTYPE_SPECIAL",IF(AS301&lt;&gt;"",VLOOKUP(AS301,'ESO zone constants'!$D$3:$H$4953,5,FALSE),""),""),"")</f>
        <v/>
      </c>
      <c r="AT301" s="44"/>
      <c r="AU301" s="43" t="str">
        <f>IF(AT301&lt;&gt;"",IF(AT301&lt;&gt;"LIBSETS_DROP_MECHANIC_MONSTER_NAME",VLOOKUP(AT301,'LibSets constants'!$I$4:$L$1002,3,FALSE),""),"")</f>
        <v/>
      </c>
      <c r="AV301" s="43" t="str">
        <f>IF(AT301&lt;&gt;"",IF(AT301&lt;&gt;"LIBSETS_DROP_MECHANIC_MONSTER_NAME",VLOOKUP(AT301,'LibSets constants'!$I$4:$L$1002,4,FALSE),""),"")</f>
        <v/>
      </c>
      <c r="AW301" s="21" t="str">
        <f t="shared" si="25"/>
        <v>[348] = {wayshrines={363,363,363,}, dlcId=DLC_DRAGON_BONES</v>
      </c>
      <c r="AX301" s="21" t="str">
        <f t="shared" si="26"/>
        <v>, zoneIds={1010}, veteran=false</v>
      </c>
      <c r="AY301" s="21" t="str">
        <f t="shared" si="27"/>
        <v>, setType=LIBSETS_SETTYPE_DUNGEON</v>
      </c>
      <c r="AZ301" s="21" t="str">
        <f t="shared" si="28"/>
        <v>},</v>
      </c>
      <c r="BA301" s="21" t="str">
        <f t="shared" si="29"/>
        <v xml:space="preserve"> --Curse of Doylemish / Fluch von Doylemish   [Scalecaller Peak]</v>
      </c>
    </row>
    <row r="302" spans="1:53" x14ac:dyDescent="0.25">
      <c r="A302" s="5">
        <v>349</v>
      </c>
      <c r="B302" t="s">
        <v>30</v>
      </c>
      <c r="C302" t="s">
        <v>30</v>
      </c>
      <c r="D302" s="3">
        <f t="shared" si="24"/>
        <v>349</v>
      </c>
      <c r="G302" s="8" t="s">
        <v>1597</v>
      </c>
      <c r="H302">
        <v>3</v>
      </c>
      <c r="I302" t="s">
        <v>1584</v>
      </c>
      <c r="J302" t="s">
        <v>97</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constants'!$B$4:$C$1002,2,FALSE),"")</f>
        <v>Dragon Bones</v>
      </c>
      <c r="U302" s="33" t="s">
        <v>1668</v>
      </c>
      <c r="V302" s="42" t="s">
        <v>30</v>
      </c>
      <c r="W302" s="42" t="s">
        <v>30</v>
      </c>
      <c r="X302" s="3" t="str">
        <f>IF(G302&lt;&gt;"LIBSETS_SETTYPE_BATTLEGROUND",IF(G302&lt;&gt;"LIBSETS_SETTYPE_SPECIAL",IF(Y302&lt;&gt;"",VLOOKUP(Y302,'ESO zone constants'!$D$3:$H$4953,5,FALSE),""),""),"")</f>
        <v/>
      </c>
      <c r="Y302" t="str">
        <f>IF(AND(O302&lt;&gt;"",NOT(ISERROR(O302))),"",IF(AND(L302&lt;&gt;"",L302&gt;0,NOT(ISERROR(L302))),VLOOKUP(L302,'ESO dumped WayshrineInfo'!$K$3:$N$9999,4,FALSE),""))</f>
        <v/>
      </c>
      <c r="Z302" s="39"/>
      <c r="AA302" s="39"/>
      <c r="AB302" s="39"/>
      <c r="AC302" s="3" t="str">
        <f>IF(G302&lt;&gt;"LIBSETS_SETTYPE_BATTLEGROUND",IF(G302&lt;&gt;"LIBSETS_SETTYPE_SPECIAL",IF(AD302&lt;&gt;"",VLOOKUP(AD302,'ESO zone constants'!$D$3:$H$4953,5,FALSE),""),""),"")</f>
        <v/>
      </c>
      <c r="AD302" t="str">
        <f>IF(AND(O302&lt;&gt;"",NOT(ISERROR(O302))),"",IF(AND(M302&lt;&gt;"",M302&gt;0,NOT(ISERROR(M302))),VLOOKUP(M302,'ESO dumped WayshrineInfo'!$K$3:$N$9999,4,FALSE),""))</f>
        <v/>
      </c>
      <c r="AE302" s="39"/>
      <c r="AF302" s="39"/>
      <c r="AG302" s="39"/>
      <c r="AH302" s="3" t="str">
        <f>IF(G302&lt;&gt;"LIBSETS_SETTYPE_BATTLEGROUND",IF(G302&lt;&gt;"LIBSETS_SETTYPE_SPECIAL",IF(AI302&lt;&gt;"",VLOOKUP(AI302,'ESO zone constants'!$D$3:$H$4953,5,FALSE),""),""),"")</f>
        <v/>
      </c>
      <c r="AJ302" s="39"/>
      <c r="AK302" s="39"/>
      <c r="AL302" s="39"/>
      <c r="AM302" s="3" t="str">
        <f>IF(G302&lt;&gt;"LIBSETS_SETTYPE_BATTLEGROUND",IF(G302&lt;&gt;"LIBSETS_SETTYPE_SPECIAL",IF(AN302&lt;&gt;"",VLOOKUP(AN302,'ESO zone constants'!$D$3:$H$4953,5,FALSE),""),""),"")</f>
        <v/>
      </c>
      <c r="AO302" s="39"/>
      <c r="AP302" s="39"/>
      <c r="AQ302" s="39"/>
      <c r="AR302" s="3" t="str">
        <f>IF(G302&lt;&gt;"LIBSETS_SETTYPE_BATTLEGROUND",IF(G302&lt;&gt;"LIBSETS_SETTYPE_SPECIAL",IF(AS302&lt;&gt;"",VLOOKUP(AS302,'ESO zone constants'!$D$3:$H$4953,5,FALSE),""),""),"")</f>
        <v/>
      </c>
      <c r="AT302" s="39"/>
      <c r="AU302" s="39"/>
      <c r="AV302" s="39"/>
      <c r="AW302" s="21" t="str">
        <f t="shared" si="25"/>
        <v>[349] = {wayshrines={341,341,341,}, dlcId=DLC_DRAGON_BONES</v>
      </c>
      <c r="AX302" s="21" t="str">
        <f t="shared" si="26"/>
        <v>, zoneIds={1009}, veteran={[EQUIP_TYPE_HEAD]=true, [EQUIP_TYPE_SHOULDERS]=false}</v>
      </c>
      <c r="AY302" s="21" t="str">
        <f t="shared" si="27"/>
        <v>, setType=LIBSETS_SETTYPE_MONSTER</v>
      </c>
      <c r="AZ302" s="21" t="str">
        <f t="shared" si="28"/>
        <v>, dropMechanic={LIBSETS_DROP_MECHANIC_MONSTER_NAME}, dropMechanicNames={['en']='Thurvokun', ['de']='Thurvokun'}},</v>
      </c>
      <c r="BA302" s="21" t="str">
        <f t="shared" si="29"/>
        <v xml:space="preserve"> --Thurvokun / Thurvokun   [Fang Lair]</v>
      </c>
    </row>
    <row r="303" spans="1:53" x14ac:dyDescent="0.25">
      <c r="A303" s="5">
        <v>350</v>
      </c>
      <c r="B303" t="s">
        <v>34</v>
      </c>
      <c r="C303" t="s">
        <v>34</v>
      </c>
      <c r="D303" s="3">
        <f t="shared" si="24"/>
        <v>350</v>
      </c>
      <c r="G303" s="8" t="s">
        <v>1597</v>
      </c>
      <c r="H303">
        <v>3</v>
      </c>
      <c r="I303" t="s">
        <v>1584</v>
      </c>
      <c r="J303" t="s">
        <v>97</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constants'!$B$4:$C$1002,2,FALSE),"")</f>
        <v>Dragon Bones</v>
      </c>
      <c r="U303" s="33" t="s">
        <v>1668</v>
      </c>
      <c r="V303" s="42" t="s">
        <v>34</v>
      </c>
      <c r="W303" s="39" t="s">
        <v>34</v>
      </c>
      <c r="X303" s="3" t="str">
        <f>IF(G303&lt;&gt;"LIBSETS_SETTYPE_BATTLEGROUND",IF(G303&lt;&gt;"LIBSETS_SETTYPE_SPECIAL",IF(Y303&lt;&gt;"",VLOOKUP(Y303,'ESO zone constants'!$D$3:$H$4953,5,FALSE),""),""),"")</f>
        <v/>
      </c>
      <c r="Y303" t="str">
        <f>IF(AND(O303&lt;&gt;"",NOT(ISERROR(O303))),"",IF(AND(L303&lt;&gt;"",L303&gt;0,NOT(ISERROR(L303))),VLOOKUP(L303,'ESO dumped WayshrineInfo'!$K$3:$N$9999,4,FALSE),""))</f>
        <v/>
      </c>
      <c r="Z303" s="39"/>
      <c r="AA303" s="39"/>
      <c r="AB303" s="39"/>
      <c r="AC303" s="3" t="str">
        <f>IF(G303&lt;&gt;"LIBSETS_SETTYPE_BATTLEGROUND",IF(G303&lt;&gt;"LIBSETS_SETTYPE_SPECIAL",IF(AD303&lt;&gt;"",VLOOKUP(AD303,'ESO zone constants'!$D$3:$H$4953,5,FALSE),""),""),"")</f>
        <v/>
      </c>
      <c r="AD303" t="str">
        <f>IF(AND(O303&lt;&gt;"",NOT(ISERROR(O303))),"",IF(AND(M303&lt;&gt;"",M303&gt;0,NOT(ISERROR(M303))),VLOOKUP(M303,'ESO dumped WayshrineInfo'!$K$3:$N$9999,4,FALSE),""))</f>
        <v/>
      </c>
      <c r="AE303" s="39"/>
      <c r="AF303" s="39"/>
      <c r="AG303" s="39"/>
      <c r="AH303" s="3" t="str">
        <f>IF(G303&lt;&gt;"LIBSETS_SETTYPE_BATTLEGROUND",IF(G303&lt;&gt;"LIBSETS_SETTYPE_SPECIAL",IF(AI303&lt;&gt;"",VLOOKUP(AI303,'ESO zone constants'!$D$3:$H$4953,5,FALSE),""),""),"")</f>
        <v/>
      </c>
      <c r="AJ303" s="39"/>
      <c r="AK303" s="39"/>
      <c r="AL303" s="39"/>
      <c r="AM303" s="3" t="str">
        <f>IF(G303&lt;&gt;"LIBSETS_SETTYPE_BATTLEGROUND",IF(G303&lt;&gt;"LIBSETS_SETTYPE_SPECIAL",IF(AN303&lt;&gt;"",VLOOKUP(AN303,'ESO zone constants'!$D$3:$H$4953,5,FALSE),""),""),"")</f>
        <v/>
      </c>
      <c r="AO303" s="39"/>
      <c r="AP303" s="39"/>
      <c r="AQ303" s="39"/>
      <c r="AR303" s="3" t="str">
        <f>IF(G303&lt;&gt;"LIBSETS_SETTYPE_BATTLEGROUND",IF(G303&lt;&gt;"LIBSETS_SETTYPE_SPECIAL",IF(AS303&lt;&gt;"",VLOOKUP(AS303,'ESO zone constants'!$D$3:$H$4953,5,FALSE),""),""),"")</f>
        <v/>
      </c>
      <c r="AT303" s="39"/>
      <c r="AU303" s="39"/>
      <c r="AV303" s="39"/>
      <c r="AW303" s="21" t="str">
        <f t="shared" si="25"/>
        <v>[350] = {wayshrines={363,363,363,}, dlcId=DLC_DRAGON_BONES</v>
      </c>
      <c r="AX303" s="21" t="str">
        <f t="shared" si="26"/>
        <v>, zoneIds={1010}, veteran={[EQUIP_TYPE_HEAD]=true, [EQUIP_TYPE_SHOULDERS]=false}</v>
      </c>
      <c r="AY303" s="21" t="str">
        <f t="shared" si="27"/>
        <v>, setType=LIBSETS_SETTYPE_MONSTER</v>
      </c>
      <c r="AZ303" s="21" t="str">
        <f t="shared" si="28"/>
        <v>, dropMechanic={LIBSETS_DROP_MECHANIC_MONSTER_NAME}, dropMechanicNames={['en']='Zaan', ['de']='Zaan'}},</v>
      </c>
      <c r="BA303" s="21" t="str">
        <f t="shared" si="29"/>
        <v xml:space="preserve"> --Zaan / Zaan   [Scalecaller Peak]</v>
      </c>
    </row>
    <row r="304" spans="1:53" x14ac:dyDescent="0.25">
      <c r="A304" s="5">
        <v>351</v>
      </c>
      <c r="B304" t="s">
        <v>1284</v>
      </c>
      <c r="C304" t="s">
        <v>1285</v>
      </c>
      <c r="D304" s="3">
        <f t="shared" si="24"/>
        <v>351</v>
      </c>
      <c r="G304" s="8" t="s">
        <v>1592</v>
      </c>
      <c r="I304" t="s">
        <v>97</v>
      </c>
      <c r="J304" t="s">
        <v>97</v>
      </c>
      <c r="K304">
        <v>339</v>
      </c>
      <c r="L304">
        <v>339</v>
      </c>
      <c r="M304">
        <v>339</v>
      </c>
      <c r="N304">
        <v>6</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constants'!$B$4:$C$1002,2,FALSE),"")</f>
        <v>Clockwork City</v>
      </c>
      <c r="V304" s="3" t="str">
        <f>IF(U304&lt;&gt;"",IF(U304&lt;&gt;"LIBSETS_DROP_MECHANIC_MONSTER_NAME",VLOOKUP(U304,'LibSets constants'!$I$4:$L$1002,3,FALSE),""),"")</f>
        <v/>
      </c>
      <c r="W304" s="3" t="str">
        <f>IF(U304&lt;&gt;"",IF(U304&lt;&gt;"LIBSETS_DROP_MECHANIC_MONSTER_NAME",VLOOKUP(U304,'LibSets constants'!$I$4:$L$1002,4,FALSE),""),"")</f>
        <v/>
      </c>
      <c r="X304" s="3">
        <f>IF(G304&lt;&gt;"LIBSETS_SETTYPE_BATTLEGROUND",IF(G304&lt;&gt;"LIBSETS_SETTYPE_SPECIAL",IF(Y304&lt;&gt;"",VLOOKUP(Y304,'ESO zone constants'!$D$3:$H$4953,5,FALSE),""),""),"")</f>
        <v>980</v>
      </c>
      <c r="Y304" t="str">
        <f>IF(AND(O304&lt;&gt;"",NOT(ISERROR(O304))),"",IF(AND(L304&lt;&gt;"",L304&gt;0,NOT(ISERROR(L304))),VLOOKUP(L304,'ESO dumped WayshrineInfo'!$K$3:$N$9999,4,FALSE),""))</f>
        <v>Clockwork City</v>
      </c>
      <c r="AA304" s="3" t="str">
        <f>IF(Z304&lt;&gt;"",IF(Z304&lt;&gt;"LIBSETS_DROP_MECHANIC_MONSTER_NAME",VLOOKUP(Z304,'LibSets constants'!$I$4:$L$1002,3,FALSE),""),"")</f>
        <v/>
      </c>
      <c r="AB304" s="3" t="str">
        <f>IF(Z304&lt;&gt;"",IF(Z304&lt;&gt;"LIBSETS_DROP_MECHANIC_MONSTER_NAME",VLOOKUP(Z304,'LibSets constants'!$I$4:$L$1002,4,FALSE),""),"")</f>
        <v/>
      </c>
      <c r="AC304" s="3">
        <f>IF(G304&lt;&gt;"LIBSETS_SETTYPE_BATTLEGROUND",IF(G304&lt;&gt;"LIBSETS_SETTYPE_SPECIAL",IF(AD304&lt;&gt;"",VLOOKUP(AD304,'ESO zone constants'!$D$3:$H$4953,5,FALSE),""),""),"")</f>
        <v>980</v>
      </c>
      <c r="AD304" t="str">
        <f>IF(AND(O304&lt;&gt;"",NOT(ISERROR(O304))),"",IF(AND(M304&lt;&gt;"",M304&gt;0,NOT(ISERROR(M304))),VLOOKUP(M304,'ESO dumped WayshrineInfo'!$K$3:$N$9999,4,FALSE),""))</f>
        <v>Clockwork City</v>
      </c>
      <c r="AF304" s="3" t="str">
        <f>IF(AE304&lt;&gt;"",IF(AE304&lt;&gt;"LIBSETS_DROP_MECHANIC_MONSTER_NAME",VLOOKUP(AE304,'LibSets constants'!$I$4:$L$1002,3,FALSE),""),"")</f>
        <v/>
      </c>
      <c r="AG304" s="3" t="str">
        <f>IF(AE304&lt;&gt;"",IF(AE304&lt;&gt;"LIBSETS_DROP_MECHANIC_MONSTER_NAME",VLOOKUP(AE304,'LibSets constants'!$I$4:$L$1002,4,FALSE),""),"")</f>
        <v/>
      </c>
      <c r="AH304" s="3" t="str">
        <f>IF(G304&lt;&gt;"LIBSETS_SETTYPE_BATTLEGROUND",IF(G304&lt;&gt;"LIBSETS_SETTYPE_SPECIAL",IF(AI304&lt;&gt;"",VLOOKUP(AI304,'ESO zone constants'!$D$3:$H$4953,5,FALSE),""),""),"")</f>
        <v/>
      </c>
      <c r="AK304" s="3" t="str">
        <f>IF(AJ304&lt;&gt;"",IF(AJ304&lt;&gt;"LIBSETS_DROP_MECHANIC_MONSTER_NAME",VLOOKUP(AJ304,'LibSets constants'!$I$4:$L$1002,3,FALSE),""),"")</f>
        <v/>
      </c>
      <c r="AL304" s="3" t="str">
        <f>IF(AJ304&lt;&gt;"",IF(AJ304&lt;&gt;"LIBSETS_DROP_MECHANIC_MONSTER_NAME",VLOOKUP(AJ304,'LibSets constants'!$I$4:$L$1002,4,FALSE),""),"")</f>
        <v/>
      </c>
      <c r="AM304" s="3" t="str">
        <f>IF(G304&lt;&gt;"LIBSETS_SETTYPE_BATTLEGROUND",IF(G304&lt;&gt;"LIBSETS_SETTYPE_SPECIAL",IF(AN304&lt;&gt;"",VLOOKUP(AN304,'ESO zone constants'!$D$3:$H$4953,5,FALSE),""),""),"")</f>
        <v/>
      </c>
      <c r="AP304" s="3" t="str">
        <f>IF(AO304&lt;&gt;"",IF(AO304&lt;&gt;"LIBSETS_DROP_MECHANIC_MONSTER_NAME",VLOOKUP(AO304,'LibSets constants'!$I$4:$L$1002,3,FALSE),""),"")</f>
        <v/>
      </c>
      <c r="AQ304" s="3" t="str">
        <f>IF(AO304&lt;&gt;"",IF(AO304&lt;&gt;"LIBSETS_DROP_MECHANIC_MONSTER_NAME",VLOOKUP(AO304,'LibSets constants'!$I$4:$L$1002,4,FALSE),""),"")</f>
        <v/>
      </c>
      <c r="AR304" s="3" t="str">
        <f>IF(G304&lt;&gt;"LIBSETS_SETTYPE_BATTLEGROUND",IF(G304&lt;&gt;"LIBSETS_SETTYPE_SPECIAL",IF(AS304&lt;&gt;"",VLOOKUP(AS304,'ESO zone constants'!$D$3:$H$4953,5,FALSE),""),""),"")</f>
        <v/>
      </c>
      <c r="AU304" s="3" t="str">
        <f>IF(AT304&lt;&gt;"",IF(AT304&lt;&gt;"LIBSETS_DROP_MECHANIC_MONSTER_NAME",VLOOKUP(AT304,'LibSets constants'!$I$4:$L$1002,3,FALSE),""),"")</f>
        <v/>
      </c>
      <c r="AV304" s="3" t="str">
        <f>IF(AT304&lt;&gt;"",IF(AT304&lt;&gt;"LIBSETS_DROP_MECHANIC_MONSTER_NAME",VLOOKUP(AT304,'LibSets constants'!$I$4:$L$1002,4,FALSE),""),"")</f>
        <v/>
      </c>
      <c r="AW304" s="21" t="str">
        <f t="shared" si="25"/>
        <v>[351] = {wayshrines={339,339,339,}, traitsNeeded=6, dlcId=DLC_CLOCKWORK_CITY</v>
      </c>
      <c r="AX304" s="21" t="str">
        <f t="shared" si="26"/>
        <v>, zoneIds={980,980,980}, veteran=false</v>
      </c>
      <c r="AY304" s="21" t="str">
        <f t="shared" si="27"/>
        <v>, setType=LIBSETS_SETTYPE_CRAFTED</v>
      </c>
      <c r="AZ304" s="21" t="str">
        <f t="shared" si="28"/>
        <v>},</v>
      </c>
      <c r="BA304" s="21" t="str">
        <f t="shared" si="29"/>
        <v xml:space="preserve"> --Innate Axiom / Kernaxiom   [Clockwork City, Clockwork City, Clockwork City]</v>
      </c>
    </row>
    <row r="305" spans="1:53" x14ac:dyDescent="0.25">
      <c r="A305" s="5">
        <v>352</v>
      </c>
      <c r="B305" t="s">
        <v>1286</v>
      </c>
      <c r="C305" t="s">
        <v>1287</v>
      </c>
      <c r="D305" s="3">
        <f t="shared" si="24"/>
        <v>352</v>
      </c>
      <c r="G305" s="8" t="s">
        <v>1592</v>
      </c>
      <c r="I305" t="s">
        <v>97</v>
      </c>
      <c r="J305" t="s">
        <v>97</v>
      </c>
      <c r="K305">
        <v>337</v>
      </c>
      <c r="L305">
        <v>337</v>
      </c>
      <c r="M305">
        <v>337</v>
      </c>
      <c r="N305">
        <v>2</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constants'!$B$4:$C$1002,2,FALSE),"")</f>
        <v>Clockwork City</v>
      </c>
      <c r="V305" s="3" t="str">
        <f>IF(U305&lt;&gt;"",IF(U305&lt;&gt;"LIBSETS_DROP_MECHANIC_MONSTER_NAME",VLOOKUP(U305,'LibSets constants'!$I$4:$L$1002,3,FALSE),""),"")</f>
        <v/>
      </c>
      <c r="W305" s="3" t="str">
        <f>IF(U305&lt;&gt;"",IF(U305&lt;&gt;"LIBSETS_DROP_MECHANIC_MONSTER_NAME",VLOOKUP(U305,'LibSets constants'!$I$4:$L$1002,4,FALSE),""),"")</f>
        <v/>
      </c>
      <c r="X305" s="3">
        <f>IF(G305&lt;&gt;"LIBSETS_SETTYPE_BATTLEGROUND",IF(G305&lt;&gt;"LIBSETS_SETTYPE_SPECIAL",IF(Y305&lt;&gt;"",VLOOKUP(Y305,'ESO zone constants'!$D$3:$H$4953,5,FALSE),""),""),"")</f>
        <v>980</v>
      </c>
      <c r="Y305" t="str">
        <f>IF(AND(O305&lt;&gt;"",NOT(ISERROR(O305))),"",IF(AND(L305&lt;&gt;"",L305&gt;0,NOT(ISERROR(L305))),VLOOKUP(L305,'ESO dumped WayshrineInfo'!$K$3:$N$9999,4,FALSE),""))</f>
        <v>Clockwork City</v>
      </c>
      <c r="AA305" s="3" t="str">
        <f>IF(Z305&lt;&gt;"",IF(Z305&lt;&gt;"LIBSETS_DROP_MECHANIC_MONSTER_NAME",VLOOKUP(Z305,'LibSets constants'!$I$4:$L$1002,3,FALSE),""),"")</f>
        <v/>
      </c>
      <c r="AB305" s="3" t="str">
        <f>IF(Z305&lt;&gt;"",IF(Z305&lt;&gt;"LIBSETS_DROP_MECHANIC_MONSTER_NAME",VLOOKUP(Z305,'LibSets constants'!$I$4:$L$1002,4,FALSE),""),"")</f>
        <v/>
      </c>
      <c r="AC305" s="3">
        <f>IF(G305&lt;&gt;"LIBSETS_SETTYPE_BATTLEGROUND",IF(G305&lt;&gt;"LIBSETS_SETTYPE_SPECIAL",IF(AD305&lt;&gt;"",VLOOKUP(AD305,'ESO zone constants'!$D$3:$H$4953,5,FALSE),""),""),"")</f>
        <v>980</v>
      </c>
      <c r="AD305" t="str">
        <f>IF(AND(O305&lt;&gt;"",NOT(ISERROR(O305))),"",IF(AND(M305&lt;&gt;"",M305&gt;0,NOT(ISERROR(M305))),VLOOKUP(M305,'ESO dumped WayshrineInfo'!$K$3:$N$9999,4,FALSE),""))</f>
        <v>Clockwork City</v>
      </c>
      <c r="AF305" s="3" t="str">
        <f>IF(AE305&lt;&gt;"",IF(AE305&lt;&gt;"LIBSETS_DROP_MECHANIC_MONSTER_NAME",VLOOKUP(AE305,'LibSets constants'!$I$4:$L$1002,3,FALSE),""),"")</f>
        <v/>
      </c>
      <c r="AG305" s="3" t="str">
        <f>IF(AE305&lt;&gt;"",IF(AE305&lt;&gt;"LIBSETS_DROP_MECHANIC_MONSTER_NAME",VLOOKUP(AE305,'LibSets constants'!$I$4:$L$1002,4,FALSE),""),"")</f>
        <v/>
      </c>
      <c r="AH305" s="3" t="str">
        <f>IF(G305&lt;&gt;"LIBSETS_SETTYPE_BATTLEGROUND",IF(G305&lt;&gt;"LIBSETS_SETTYPE_SPECIAL",IF(AI305&lt;&gt;"",VLOOKUP(AI305,'ESO zone constants'!$D$3:$H$4953,5,FALSE),""),""),"")</f>
        <v/>
      </c>
      <c r="AK305" s="3" t="str">
        <f>IF(AJ305&lt;&gt;"",IF(AJ305&lt;&gt;"LIBSETS_DROP_MECHANIC_MONSTER_NAME",VLOOKUP(AJ305,'LibSets constants'!$I$4:$L$1002,3,FALSE),""),"")</f>
        <v/>
      </c>
      <c r="AL305" s="3" t="str">
        <f>IF(AJ305&lt;&gt;"",IF(AJ305&lt;&gt;"LIBSETS_DROP_MECHANIC_MONSTER_NAME",VLOOKUP(AJ305,'LibSets constants'!$I$4:$L$1002,4,FALSE),""),"")</f>
        <v/>
      </c>
      <c r="AM305" s="3" t="str">
        <f>IF(G305&lt;&gt;"LIBSETS_SETTYPE_BATTLEGROUND",IF(G305&lt;&gt;"LIBSETS_SETTYPE_SPECIAL",IF(AN305&lt;&gt;"",VLOOKUP(AN305,'ESO zone constants'!$D$3:$H$4953,5,FALSE),""),""),"")</f>
        <v/>
      </c>
      <c r="AP305" s="3" t="str">
        <f>IF(AO305&lt;&gt;"",IF(AO305&lt;&gt;"LIBSETS_DROP_MECHANIC_MONSTER_NAME",VLOOKUP(AO305,'LibSets constants'!$I$4:$L$1002,3,FALSE),""),"")</f>
        <v/>
      </c>
      <c r="AQ305" s="3" t="str">
        <f>IF(AO305&lt;&gt;"",IF(AO305&lt;&gt;"LIBSETS_DROP_MECHANIC_MONSTER_NAME",VLOOKUP(AO305,'LibSets constants'!$I$4:$L$1002,4,FALSE),""),"")</f>
        <v/>
      </c>
      <c r="AR305" s="3" t="str">
        <f>IF(G305&lt;&gt;"LIBSETS_SETTYPE_BATTLEGROUND",IF(G305&lt;&gt;"LIBSETS_SETTYPE_SPECIAL",IF(AS305&lt;&gt;"",VLOOKUP(AS305,'ESO zone constants'!$D$3:$H$4953,5,FALSE),""),""),"")</f>
        <v/>
      </c>
      <c r="AU305" s="3" t="str">
        <f>IF(AT305&lt;&gt;"",IF(AT305&lt;&gt;"LIBSETS_DROP_MECHANIC_MONSTER_NAME",VLOOKUP(AT305,'LibSets constants'!$I$4:$L$1002,3,FALSE),""),"")</f>
        <v/>
      </c>
      <c r="AV305" s="3" t="str">
        <f>IF(AT305&lt;&gt;"",IF(AT305&lt;&gt;"LIBSETS_DROP_MECHANIC_MONSTER_NAME",VLOOKUP(AT305,'LibSets constants'!$I$4:$L$1002,4,FALSE),""),"")</f>
        <v/>
      </c>
      <c r="AW305" s="21" t="str">
        <f t="shared" si="25"/>
        <v>[352] = {wayshrines={337,337,337,}, traitsNeeded=2, dlcId=DLC_CLOCKWORK_CITY</v>
      </c>
      <c r="AX305" s="21" t="str">
        <f t="shared" si="26"/>
        <v>, zoneIds={980,980,980}, veteran=false</v>
      </c>
      <c r="AY305" s="21" t="str">
        <f t="shared" si="27"/>
        <v>, setType=LIBSETS_SETTYPE_CRAFTED</v>
      </c>
      <c r="AZ305" s="21" t="str">
        <f t="shared" si="28"/>
        <v>},</v>
      </c>
      <c r="BA305" s="21" t="str">
        <f t="shared" si="29"/>
        <v xml:space="preserve"> --Fortified Brass / Messingpanzer   [Clockwork City, Clockwork City, Clockwork City]</v>
      </c>
    </row>
    <row r="306" spans="1:53" x14ac:dyDescent="0.25">
      <c r="A306" s="5">
        <v>353</v>
      </c>
      <c r="B306" t="s">
        <v>1288</v>
      </c>
      <c r="C306" t="s">
        <v>1289</v>
      </c>
      <c r="D306" s="3">
        <f t="shared" si="24"/>
        <v>353</v>
      </c>
      <c r="G306" s="8" t="s">
        <v>1592</v>
      </c>
      <c r="I306" t="s">
        <v>97</v>
      </c>
      <c r="J306" t="s">
        <v>97</v>
      </c>
      <c r="K306">
        <v>338</v>
      </c>
      <c r="L306">
        <v>338</v>
      </c>
      <c r="M306">
        <v>338</v>
      </c>
      <c r="N306">
        <v>4</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constants'!$B$4:$C$1002,2,FALSE),"")</f>
        <v>Clockwork City</v>
      </c>
      <c r="V306" s="3" t="str">
        <f>IF(U306&lt;&gt;"",IF(U306&lt;&gt;"LIBSETS_DROP_MECHANIC_MONSTER_NAME",VLOOKUP(U306,'LibSets constants'!$I$4:$L$1002,3,FALSE),""),"")</f>
        <v/>
      </c>
      <c r="W306" s="3" t="str">
        <f>IF(U306&lt;&gt;"",IF(U306&lt;&gt;"LIBSETS_DROP_MECHANIC_MONSTER_NAME",VLOOKUP(U306,'LibSets constants'!$I$4:$L$1002,4,FALSE),""),"")</f>
        <v/>
      </c>
      <c r="X306" s="3">
        <f>IF(G306&lt;&gt;"LIBSETS_SETTYPE_BATTLEGROUND",IF(G306&lt;&gt;"LIBSETS_SETTYPE_SPECIAL",IF(Y306&lt;&gt;"",VLOOKUP(Y306,'ESO zone constants'!$D$3:$H$4953,5,FALSE),""),""),"")</f>
        <v>980</v>
      </c>
      <c r="Y306" t="str">
        <f>IF(AND(O306&lt;&gt;"",NOT(ISERROR(O306))),"",IF(AND(L306&lt;&gt;"",L306&gt;0,NOT(ISERROR(L306))),VLOOKUP(L306,'ESO dumped WayshrineInfo'!$K$3:$N$9999,4,FALSE),""))</f>
        <v>Clockwork City</v>
      </c>
      <c r="AA306" s="3" t="str">
        <f>IF(Z306&lt;&gt;"",IF(Z306&lt;&gt;"LIBSETS_DROP_MECHANIC_MONSTER_NAME",VLOOKUP(Z306,'LibSets constants'!$I$4:$L$1002,3,FALSE),""),"")</f>
        <v/>
      </c>
      <c r="AB306" s="3" t="str">
        <f>IF(Z306&lt;&gt;"",IF(Z306&lt;&gt;"LIBSETS_DROP_MECHANIC_MONSTER_NAME",VLOOKUP(Z306,'LibSets constants'!$I$4:$L$1002,4,FALSE),""),"")</f>
        <v/>
      </c>
      <c r="AC306" s="3">
        <f>IF(G306&lt;&gt;"LIBSETS_SETTYPE_BATTLEGROUND",IF(G306&lt;&gt;"LIBSETS_SETTYPE_SPECIAL",IF(AD306&lt;&gt;"",VLOOKUP(AD306,'ESO zone constants'!$D$3:$H$4953,5,FALSE),""),""),"")</f>
        <v>980</v>
      </c>
      <c r="AD306" t="str">
        <f>IF(AND(O306&lt;&gt;"",NOT(ISERROR(O306))),"",IF(AND(M306&lt;&gt;"",M306&gt;0,NOT(ISERROR(M306))),VLOOKUP(M306,'ESO dumped WayshrineInfo'!$K$3:$N$9999,4,FALSE),""))</f>
        <v>Clockwork City</v>
      </c>
      <c r="AF306" s="3" t="str">
        <f>IF(AE306&lt;&gt;"",IF(AE306&lt;&gt;"LIBSETS_DROP_MECHANIC_MONSTER_NAME",VLOOKUP(AE306,'LibSets constants'!$I$4:$L$1002,3,FALSE),""),"")</f>
        <v/>
      </c>
      <c r="AG306" s="3" t="str">
        <f>IF(AE306&lt;&gt;"",IF(AE306&lt;&gt;"LIBSETS_DROP_MECHANIC_MONSTER_NAME",VLOOKUP(AE306,'LibSets constants'!$I$4:$L$1002,4,FALSE),""),"")</f>
        <v/>
      </c>
      <c r="AH306" s="3" t="str">
        <f>IF(G306&lt;&gt;"LIBSETS_SETTYPE_BATTLEGROUND",IF(G306&lt;&gt;"LIBSETS_SETTYPE_SPECIAL",IF(AI306&lt;&gt;"",VLOOKUP(AI306,'ESO zone constants'!$D$3:$H$4953,5,FALSE),""),""),"")</f>
        <v/>
      </c>
      <c r="AK306" s="3" t="str">
        <f>IF(AJ306&lt;&gt;"",IF(AJ306&lt;&gt;"LIBSETS_DROP_MECHANIC_MONSTER_NAME",VLOOKUP(AJ306,'LibSets constants'!$I$4:$L$1002,3,FALSE),""),"")</f>
        <v/>
      </c>
      <c r="AL306" s="3" t="str">
        <f>IF(AJ306&lt;&gt;"",IF(AJ306&lt;&gt;"LIBSETS_DROP_MECHANIC_MONSTER_NAME",VLOOKUP(AJ306,'LibSets constants'!$I$4:$L$1002,4,FALSE),""),"")</f>
        <v/>
      </c>
      <c r="AM306" s="3" t="str">
        <f>IF(G306&lt;&gt;"LIBSETS_SETTYPE_BATTLEGROUND",IF(G306&lt;&gt;"LIBSETS_SETTYPE_SPECIAL",IF(AN306&lt;&gt;"",VLOOKUP(AN306,'ESO zone constants'!$D$3:$H$4953,5,FALSE),""),""),"")</f>
        <v/>
      </c>
      <c r="AP306" s="3" t="str">
        <f>IF(AO306&lt;&gt;"",IF(AO306&lt;&gt;"LIBSETS_DROP_MECHANIC_MONSTER_NAME",VLOOKUP(AO306,'LibSets constants'!$I$4:$L$1002,3,FALSE),""),"")</f>
        <v/>
      </c>
      <c r="AQ306" s="3" t="str">
        <f>IF(AO306&lt;&gt;"",IF(AO306&lt;&gt;"LIBSETS_DROP_MECHANIC_MONSTER_NAME",VLOOKUP(AO306,'LibSets constants'!$I$4:$L$1002,4,FALSE),""),"")</f>
        <v/>
      </c>
      <c r="AR306" s="3" t="str">
        <f>IF(G306&lt;&gt;"LIBSETS_SETTYPE_BATTLEGROUND",IF(G306&lt;&gt;"LIBSETS_SETTYPE_SPECIAL",IF(AS306&lt;&gt;"",VLOOKUP(AS306,'ESO zone constants'!$D$3:$H$4953,5,FALSE),""),""),"")</f>
        <v/>
      </c>
      <c r="AU306" s="3" t="str">
        <f>IF(AT306&lt;&gt;"",IF(AT306&lt;&gt;"LIBSETS_DROP_MECHANIC_MONSTER_NAME",VLOOKUP(AT306,'LibSets constants'!$I$4:$L$1002,3,FALSE),""),"")</f>
        <v/>
      </c>
      <c r="AV306" s="3" t="str">
        <f>IF(AT306&lt;&gt;"",IF(AT306&lt;&gt;"LIBSETS_DROP_MECHANIC_MONSTER_NAME",VLOOKUP(AT306,'LibSets constants'!$I$4:$L$1002,4,FALSE),""),"")</f>
        <v/>
      </c>
      <c r="AW306" s="21" t="str">
        <f t="shared" si="25"/>
        <v>[353] = {wayshrines={338,338,338,}, traitsNeeded=4, dlcId=DLC_CLOCKWORK_CITY</v>
      </c>
      <c r="AX306" s="21" t="str">
        <f t="shared" si="26"/>
        <v>, zoneIds={980,980,980}, veteran=false</v>
      </c>
      <c r="AY306" s="21" t="str">
        <f t="shared" si="27"/>
        <v>, setType=LIBSETS_SETTYPE_CRAFTED</v>
      </c>
      <c r="AZ306" s="21" t="str">
        <f t="shared" si="28"/>
        <v>},</v>
      </c>
      <c r="BA306" s="21" t="str">
        <f t="shared" si="29"/>
        <v xml:space="preserve"> --Mechanical Acuity / Mechanikblick   [Clockwork City, Clockwork City, Clockwork City]</v>
      </c>
    </row>
    <row r="307" spans="1:53" x14ac:dyDescent="0.25">
      <c r="A307" s="12">
        <v>354</v>
      </c>
      <c r="B307" t="s">
        <v>1290</v>
      </c>
      <c r="C307" t="s">
        <v>1291</v>
      </c>
      <c r="D307" s="3">
        <f t="shared" si="24"/>
        <v>354</v>
      </c>
      <c r="G307" s="8" t="s">
        <v>1598</v>
      </c>
      <c r="I307" t="s">
        <v>97</v>
      </c>
      <c r="J307" t="s">
        <v>97</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constants'!$B$4:$C$1002,2,FALSE),"")</f>
        <v>Clockwork City</v>
      </c>
      <c r="U307" s="33" t="s">
        <v>1684</v>
      </c>
      <c r="V307" s="43" t="str">
        <f>IF(U307&lt;&gt;"",IF(U307&lt;&gt;"LIBSETS_DROP_MECHANIC_MONSTER_NAME",VLOOKUP(U307,'LibSets constants'!$I$4:$L$1002,3,FALSE),""),"")</f>
        <v>Delve bosses have a chance to drop a waist or feet.</v>
      </c>
      <c r="W307" s="43" t="str">
        <f>IF(U307&lt;&gt;"",IF(U307&lt;&gt;"LIBSETS_DROP_MECHANIC_MONSTER_NAME",VLOOKUP(U307,'LibSets constants'!$I$4:$L$1002,4,FALSE),""),"")</f>
        <v>Bosse in Gewölben haben die Chance, eine Taille oder Füße fallen zu lassen.</v>
      </c>
      <c r="X307" s="3" t="str">
        <f>IF(G307&lt;&gt;"LIBSETS_SETTYPE_BATTLEGROUND",IF(G307&lt;&gt;"LIBSETS_SETTYPE_SPECIAL",IF(Y307&lt;&gt;"",VLOOKUP(Y307,'ESO zone constants'!$D$3:$H$4953,5,FALSE),""),""),"")</f>
        <v/>
      </c>
      <c r="Y307" t="str">
        <f>IF(AND(O307&lt;&gt;"",NOT(ISERROR(O307))),"",IF(AND(L307&lt;&gt;"",L307&gt;0,NOT(ISERROR(L307))),VLOOKUP(L307,'ESO dumped WayshrineInfo'!$K$3:$N$9999,4,FALSE),""))</f>
        <v/>
      </c>
      <c r="Z307" s="44" t="s">
        <v>1685</v>
      </c>
      <c r="AA307" s="43" t="str">
        <f>IF(Z307&lt;&gt;"",IF(Z307&lt;&gt;"LIBSETS_DROP_MECHANIC_MONSTER_NAME",VLOOKUP(Z307,'LibSets constants'!$I$4:$L$1002,3,FALSE),""),"")</f>
        <v>Overland group bosses have a 100% chance to drop head, chest, legs, or weapon.</v>
      </c>
      <c r="AB307" s="43" t="str">
        <f>IF(Z307&lt;&gt;"",IF(Z307&lt;&gt;"LIBSETS_DROP_MECHANIC_MONSTER_NAME",VLOOKUP(Z307,'LibSets constants'!$I$4:$L$1002,4,FALSE),""),"")</f>
        <v>Überland Gruppenbosse haben eine Chance von 100%, Kopf, Brust, Beine oder Waffen fallen zu lassen.</v>
      </c>
      <c r="AC307" s="3" t="str">
        <f>IF(G307&lt;&gt;"LIBSETS_SETTYPE_BATTLEGROUND",IF(G307&lt;&gt;"LIBSETS_SETTYPE_SPECIAL",IF(AD307&lt;&gt;"",VLOOKUP(AD307,'ESO zone constants'!$D$3:$H$4953,5,FALSE),""),""),"")</f>
        <v/>
      </c>
      <c r="AD307" t="str">
        <f>IF(AND(O307&lt;&gt;"",NOT(ISERROR(O307))),"",IF(AND(M307&lt;&gt;"",M307&gt;0,NOT(ISERROR(M307))),VLOOKUP(M307,'ESO dumped WayshrineInfo'!$K$3:$N$9999,4,FALSE),""))</f>
        <v/>
      </c>
      <c r="AE307" s="44" t="s">
        <v>1686</v>
      </c>
      <c r="AF307" s="43" t="str">
        <f>IF(AE307&lt;&gt;"",IF(AE307&lt;&gt;"LIBSETS_DROP_MECHANIC_MONSTER_NAME",VLOOKUP(AE307,'LibSets constants'!$I$4:$L$1002,3,FALSE),""),"")</f>
        <v>Public dungeon bosses have a chance to drop a shoulder, hand, or weapon.</v>
      </c>
      <c r="AG307" s="43" t="str">
        <f>IF(AE307&lt;&gt;"",IF(AE307&lt;&gt;"LIBSETS_DROP_MECHANIC_MONSTER_NAME",VLOOKUP(AE307,'LibSets constants'!$I$4:$L$1002,4,FALSE),""),"")</f>
        <v>Öffentliche Dungeon-Bosse haben die Möglichkeit, eine Schulter, Handschuhe oder eine Waffe fallen zu lassen.</v>
      </c>
      <c r="AH307" s="3" t="str">
        <f>IF(G307&lt;&gt;"LIBSETS_SETTYPE_BATTLEGROUND",IF(G307&lt;&gt;"LIBSETS_SETTYPE_SPECIAL",IF(AI307&lt;&gt;"",VLOOKUP(AI307,'ESO zone constants'!$D$3:$H$4953,5,FALSE),""),""),"")</f>
        <v/>
      </c>
      <c r="AJ307" s="44" t="s">
        <v>1687</v>
      </c>
      <c r="AK307" s="43" t="str">
        <f>IF(AJ307&lt;&gt;"",IF(AJ307&lt;&gt;"LIBSETS_DROP_MECHANIC_MONSTER_NAME",VLOOKUP(AJ307,'LibSets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3" t="str">
        <f>IF(AJ307&lt;&gt;"",IF(AJ307&lt;&gt;"LIBSETS_DROP_MECHANIC_MONSTER_NAME",VLOOKUP(AJ307,'LibSets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constants'!$D$3:$H$4953,5,FALSE),""),""),"")</f>
        <v/>
      </c>
      <c r="AO307" s="44"/>
      <c r="AP307" s="43" t="str">
        <f>IF(AO307&lt;&gt;"",IF(AO307&lt;&gt;"LIBSETS_DROP_MECHANIC_MONSTER_NAME",VLOOKUP(AO307,'LibSets constants'!$I$4:$L$1002,3,FALSE),""),"")</f>
        <v/>
      </c>
      <c r="AQ307" s="43" t="str">
        <f>IF(AO307&lt;&gt;"",IF(AO307&lt;&gt;"LIBSETS_DROP_MECHANIC_MONSTER_NAME",VLOOKUP(AO307,'LibSets constants'!$I$4:$L$1002,4,FALSE),""),"")</f>
        <v/>
      </c>
      <c r="AR307" s="3" t="str">
        <f>IF(G307&lt;&gt;"LIBSETS_SETTYPE_BATTLEGROUND",IF(G307&lt;&gt;"LIBSETS_SETTYPE_SPECIAL",IF(AS307&lt;&gt;"",VLOOKUP(AS307,'ESO zone constants'!$D$3:$H$4953,5,FALSE),""),""),"")</f>
        <v/>
      </c>
      <c r="AT307" s="44"/>
      <c r="AU307" s="43" t="str">
        <f>IF(AT307&lt;&gt;"",IF(AT307&lt;&gt;"LIBSETS_DROP_MECHANIC_MONSTER_NAME",VLOOKUP(AT307,'LibSets constants'!$I$4:$L$1002,3,FALSE),""),"")</f>
        <v/>
      </c>
      <c r="AV307" s="43" t="str">
        <f>IF(AT307&lt;&gt;"",IF(AT307&lt;&gt;"LIBSETS_DROP_MECHANIC_MONSTER_NAME",VLOOKUP(AT307,'LibSets constants'!$I$4:$L$1002,4,FALSE),""),"")</f>
        <v/>
      </c>
      <c r="AW307" s="21" t="str">
        <f t="shared" si="25"/>
        <v>[354] = {wayshrines={-1,-1,-1,}, dlcId=DLC_CLOCKWORK_CITY</v>
      </c>
      <c r="AX307" s="21" t="str">
        <f t="shared" si="26"/>
        <v>, zoneIds={980}, veteran=false</v>
      </c>
      <c r="AY307" s="21" t="str">
        <f t="shared" si="27"/>
        <v>, setType=LIBSETS_SETTYPE_OVERLAND</v>
      </c>
      <c r="AZ307" s="21" t="str">
        <f t="shared" si="28"/>
        <v>, dropMechanic={LIBSETS_DROP_MECHANIC_OVERLAND_BOSS_DELVE,LIBSETS_DROP_MECHANIC_OVERLAND_WORLDBOSS,LIBSETS_DROP_MECHANIC_OVERLAND_BOSS_PUBLIC_DUNGEON,LIBSETS_DROP_MECHANIC_OVERLAND_CHEST}},</v>
      </c>
      <c r="BA307" s="21" t="str">
        <f t="shared" si="29"/>
        <v xml:space="preserve"> --Mad Tinkerer / Wahntüftler   [Clockwork City]</v>
      </c>
    </row>
    <row r="308" spans="1:53" x14ac:dyDescent="0.25">
      <c r="A308" s="12">
        <v>355</v>
      </c>
      <c r="B308" t="s">
        <v>1292</v>
      </c>
      <c r="C308" t="s">
        <v>1293</v>
      </c>
      <c r="D308" s="3">
        <f t="shared" si="24"/>
        <v>355</v>
      </c>
      <c r="G308" s="8" t="s">
        <v>1598</v>
      </c>
      <c r="I308" t="s">
        <v>97</v>
      </c>
      <c r="J308" t="s">
        <v>97</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constants'!$B$4:$C$1002,2,FALSE),"")</f>
        <v>Clockwork City</v>
      </c>
      <c r="U308" s="33" t="s">
        <v>1684</v>
      </c>
      <c r="V308" s="43" t="str">
        <f>IF(U308&lt;&gt;"",IF(U308&lt;&gt;"LIBSETS_DROP_MECHANIC_MONSTER_NAME",VLOOKUP(U308,'LibSets constants'!$I$4:$L$1002,3,FALSE),""),"")</f>
        <v>Delve bosses have a chance to drop a waist or feet.</v>
      </c>
      <c r="W308" s="43" t="str">
        <f>IF(U308&lt;&gt;"",IF(U308&lt;&gt;"LIBSETS_DROP_MECHANIC_MONSTER_NAME",VLOOKUP(U308,'LibSets constants'!$I$4:$L$1002,4,FALSE),""),"")</f>
        <v>Bosse in Gewölben haben die Chance, eine Taille oder Füße fallen zu lassen.</v>
      </c>
      <c r="X308" s="3" t="str">
        <f>IF(G308&lt;&gt;"LIBSETS_SETTYPE_BATTLEGROUND",IF(G308&lt;&gt;"LIBSETS_SETTYPE_SPECIAL",IF(Y308&lt;&gt;"",VLOOKUP(Y308,'ESO zone constants'!$D$3:$H$4953,5,FALSE),""),""),"")</f>
        <v/>
      </c>
      <c r="Y308" t="str">
        <f>IF(AND(O308&lt;&gt;"",NOT(ISERROR(O308))),"",IF(AND(L308&lt;&gt;"",L308&gt;0,NOT(ISERROR(L308))),VLOOKUP(L308,'ESO dumped WayshrineInfo'!$K$3:$N$9999,4,FALSE),""))</f>
        <v/>
      </c>
      <c r="Z308" s="44" t="s">
        <v>1685</v>
      </c>
      <c r="AA308" s="43" t="str">
        <f>IF(Z308&lt;&gt;"",IF(Z308&lt;&gt;"LIBSETS_DROP_MECHANIC_MONSTER_NAME",VLOOKUP(Z308,'LibSets constants'!$I$4:$L$1002,3,FALSE),""),"")</f>
        <v>Overland group bosses have a 100% chance to drop head, chest, legs, or weapon.</v>
      </c>
      <c r="AB308" s="43" t="str">
        <f>IF(Z308&lt;&gt;"",IF(Z308&lt;&gt;"LIBSETS_DROP_MECHANIC_MONSTER_NAME",VLOOKUP(Z308,'LibSets constants'!$I$4:$L$1002,4,FALSE),""),"")</f>
        <v>Überland Gruppenbosse haben eine Chance von 100%, Kopf, Brust, Beine oder Waffen fallen zu lassen.</v>
      </c>
      <c r="AC308" s="3" t="str">
        <f>IF(G308&lt;&gt;"LIBSETS_SETTYPE_BATTLEGROUND",IF(G308&lt;&gt;"LIBSETS_SETTYPE_SPECIAL",IF(AD308&lt;&gt;"",VLOOKUP(AD308,'ESO zone constants'!$D$3:$H$4953,5,FALSE),""),""),"")</f>
        <v/>
      </c>
      <c r="AD308" t="str">
        <f>IF(AND(O308&lt;&gt;"",NOT(ISERROR(O308))),"",IF(AND(M308&lt;&gt;"",M308&gt;0,NOT(ISERROR(M308))),VLOOKUP(M308,'ESO dumped WayshrineInfo'!$K$3:$N$9999,4,FALSE),""))</f>
        <v/>
      </c>
      <c r="AE308" s="44" t="s">
        <v>1686</v>
      </c>
      <c r="AF308" s="43" t="str">
        <f>IF(AE308&lt;&gt;"",IF(AE308&lt;&gt;"LIBSETS_DROP_MECHANIC_MONSTER_NAME",VLOOKUP(AE308,'LibSets constants'!$I$4:$L$1002,3,FALSE),""),"")</f>
        <v>Public dungeon bosses have a chance to drop a shoulder, hand, or weapon.</v>
      </c>
      <c r="AG308" s="43" t="str">
        <f>IF(AE308&lt;&gt;"",IF(AE308&lt;&gt;"LIBSETS_DROP_MECHANIC_MONSTER_NAME",VLOOKUP(AE308,'LibSets constants'!$I$4:$L$1002,4,FALSE),""),"")</f>
        <v>Öffentliche Dungeon-Bosse haben die Möglichkeit, eine Schulter, Handschuhe oder eine Waffe fallen zu lassen.</v>
      </c>
      <c r="AH308" s="3" t="str">
        <f>IF(G308&lt;&gt;"LIBSETS_SETTYPE_BATTLEGROUND",IF(G308&lt;&gt;"LIBSETS_SETTYPE_SPECIAL",IF(AI308&lt;&gt;"",VLOOKUP(AI308,'ESO zone constants'!$D$3:$H$4953,5,FALSE),""),""),"")</f>
        <v/>
      </c>
      <c r="AJ308" s="44" t="s">
        <v>1687</v>
      </c>
      <c r="AK308" s="43" t="str">
        <f>IF(AJ308&lt;&gt;"",IF(AJ308&lt;&gt;"LIBSETS_DROP_MECHANIC_MONSTER_NAME",VLOOKUP(AJ308,'LibSets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3" t="str">
        <f>IF(AJ308&lt;&gt;"",IF(AJ308&lt;&gt;"LIBSETS_DROP_MECHANIC_MONSTER_NAME",VLOOKUP(AJ308,'LibSets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constants'!$D$3:$H$4953,5,FALSE),""),""),"")</f>
        <v/>
      </c>
      <c r="AO308" s="44"/>
      <c r="AP308" s="43" t="str">
        <f>IF(AO308&lt;&gt;"",IF(AO308&lt;&gt;"LIBSETS_DROP_MECHANIC_MONSTER_NAME",VLOOKUP(AO308,'LibSets constants'!$I$4:$L$1002,3,FALSE),""),"")</f>
        <v/>
      </c>
      <c r="AQ308" s="43" t="str">
        <f>IF(AO308&lt;&gt;"",IF(AO308&lt;&gt;"LIBSETS_DROP_MECHANIC_MONSTER_NAME",VLOOKUP(AO308,'LibSets constants'!$I$4:$L$1002,4,FALSE),""),"")</f>
        <v/>
      </c>
      <c r="AR308" s="3" t="str">
        <f>IF(G308&lt;&gt;"LIBSETS_SETTYPE_BATTLEGROUND",IF(G308&lt;&gt;"LIBSETS_SETTYPE_SPECIAL",IF(AS308&lt;&gt;"",VLOOKUP(AS308,'ESO zone constants'!$D$3:$H$4953,5,FALSE),""),""),"")</f>
        <v/>
      </c>
      <c r="AT308" s="44"/>
      <c r="AU308" s="43" t="str">
        <f>IF(AT308&lt;&gt;"",IF(AT308&lt;&gt;"LIBSETS_DROP_MECHANIC_MONSTER_NAME",VLOOKUP(AT308,'LibSets constants'!$I$4:$L$1002,3,FALSE),""),"")</f>
        <v/>
      </c>
      <c r="AV308" s="43" t="str">
        <f>IF(AT308&lt;&gt;"",IF(AT308&lt;&gt;"LIBSETS_DROP_MECHANIC_MONSTER_NAME",VLOOKUP(AT308,'LibSets constants'!$I$4:$L$1002,4,FALSE),""),"")</f>
        <v/>
      </c>
      <c r="AW308" s="21" t="str">
        <f t="shared" si="25"/>
        <v>[355] = {wayshrines={-1,-1,-1,}, dlcId=DLC_CLOCKWORK_CITY</v>
      </c>
      <c r="AX308" s="21" t="str">
        <f t="shared" si="26"/>
        <v>, zoneIds={980}, veteran=false</v>
      </c>
      <c r="AY308" s="21" t="str">
        <f t="shared" si="27"/>
        <v>, setType=LIBSETS_SETTYPE_OVERLAND</v>
      </c>
      <c r="AZ308" s="21" t="str">
        <f t="shared" si="28"/>
        <v>, dropMechanic={LIBSETS_DROP_MECHANIC_OVERLAND_BOSS_DELVE,LIBSETS_DROP_MECHANIC_OVERLAND_WORLDBOSS,LIBSETS_DROP_MECHANIC_OVERLAND_BOSS_PUBLIC_DUNGEON,LIBSETS_DROP_MECHANIC_OVERLAND_CHEST}},</v>
      </c>
      <c r="BA308" s="21" t="str">
        <f t="shared" si="29"/>
        <v xml:space="preserve"> --Unfathomable Darkness / Unermessliche Dunkelheit   [Clockwork City]</v>
      </c>
    </row>
    <row r="309" spans="1:53" x14ac:dyDescent="0.25">
      <c r="A309" s="12">
        <v>356</v>
      </c>
      <c r="B309" t="s">
        <v>1294</v>
      </c>
      <c r="C309" t="s">
        <v>1295</v>
      </c>
      <c r="D309" s="3">
        <f t="shared" si="24"/>
        <v>356</v>
      </c>
      <c r="G309" s="8" t="s">
        <v>1598</v>
      </c>
      <c r="I309" t="s">
        <v>97</v>
      </c>
      <c r="J309" t="s">
        <v>97</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constants'!$B$4:$C$1002,2,FALSE),"")</f>
        <v>Clockwork City</v>
      </c>
      <c r="U309" s="33" t="s">
        <v>1684</v>
      </c>
      <c r="V309" s="43" t="str">
        <f>IF(U309&lt;&gt;"",IF(U309&lt;&gt;"LIBSETS_DROP_MECHANIC_MONSTER_NAME",VLOOKUP(U309,'LibSets constants'!$I$4:$L$1002,3,FALSE),""),"")</f>
        <v>Delve bosses have a chance to drop a waist or feet.</v>
      </c>
      <c r="W309" s="43" t="str">
        <f>IF(U309&lt;&gt;"",IF(U309&lt;&gt;"LIBSETS_DROP_MECHANIC_MONSTER_NAME",VLOOKUP(U309,'LibSets constants'!$I$4:$L$1002,4,FALSE),""),"")</f>
        <v>Bosse in Gewölben haben die Chance, eine Taille oder Füße fallen zu lassen.</v>
      </c>
      <c r="X309" s="3" t="str">
        <f>IF(G309&lt;&gt;"LIBSETS_SETTYPE_BATTLEGROUND",IF(G309&lt;&gt;"LIBSETS_SETTYPE_SPECIAL",IF(Y309&lt;&gt;"",VLOOKUP(Y309,'ESO zone constants'!$D$3:$H$4953,5,FALSE),""),""),"")</f>
        <v/>
      </c>
      <c r="Y309" t="str">
        <f>IF(AND(O309&lt;&gt;"",NOT(ISERROR(O309))),"",IF(AND(L309&lt;&gt;"",L309&gt;0,NOT(ISERROR(L309))),VLOOKUP(L309,'ESO dumped WayshrineInfo'!$K$3:$N$9999,4,FALSE),""))</f>
        <v/>
      </c>
      <c r="Z309" s="44" t="s">
        <v>1685</v>
      </c>
      <c r="AA309" s="43" t="str">
        <f>IF(Z309&lt;&gt;"",IF(Z309&lt;&gt;"LIBSETS_DROP_MECHANIC_MONSTER_NAME",VLOOKUP(Z309,'LibSets constants'!$I$4:$L$1002,3,FALSE),""),"")</f>
        <v>Overland group bosses have a 100% chance to drop head, chest, legs, or weapon.</v>
      </c>
      <c r="AB309" s="43" t="str">
        <f>IF(Z309&lt;&gt;"",IF(Z309&lt;&gt;"LIBSETS_DROP_MECHANIC_MONSTER_NAME",VLOOKUP(Z309,'LibSets constants'!$I$4:$L$1002,4,FALSE),""),"")</f>
        <v>Überland Gruppenbosse haben eine Chance von 100%, Kopf, Brust, Beine oder Waffen fallen zu lassen.</v>
      </c>
      <c r="AC309" s="3" t="str">
        <f>IF(G309&lt;&gt;"LIBSETS_SETTYPE_BATTLEGROUND",IF(G309&lt;&gt;"LIBSETS_SETTYPE_SPECIAL",IF(AD309&lt;&gt;"",VLOOKUP(AD309,'ESO zone constants'!$D$3:$H$4953,5,FALSE),""),""),"")</f>
        <v/>
      </c>
      <c r="AD309" t="str">
        <f>IF(AND(O309&lt;&gt;"",NOT(ISERROR(O309))),"",IF(AND(M309&lt;&gt;"",M309&gt;0,NOT(ISERROR(M309))),VLOOKUP(M309,'ESO dumped WayshrineInfo'!$K$3:$N$9999,4,FALSE),""))</f>
        <v/>
      </c>
      <c r="AE309" s="44" t="s">
        <v>1686</v>
      </c>
      <c r="AF309" s="43" t="str">
        <f>IF(AE309&lt;&gt;"",IF(AE309&lt;&gt;"LIBSETS_DROP_MECHANIC_MONSTER_NAME",VLOOKUP(AE309,'LibSets constants'!$I$4:$L$1002,3,FALSE),""),"")</f>
        <v>Public dungeon bosses have a chance to drop a shoulder, hand, or weapon.</v>
      </c>
      <c r="AG309" s="43" t="str">
        <f>IF(AE309&lt;&gt;"",IF(AE309&lt;&gt;"LIBSETS_DROP_MECHANIC_MONSTER_NAME",VLOOKUP(AE309,'LibSets constants'!$I$4:$L$1002,4,FALSE),""),"")</f>
        <v>Öffentliche Dungeon-Bosse haben die Möglichkeit, eine Schulter, Handschuhe oder eine Waffe fallen zu lassen.</v>
      </c>
      <c r="AH309" s="3" t="str">
        <f>IF(G309&lt;&gt;"LIBSETS_SETTYPE_BATTLEGROUND",IF(G309&lt;&gt;"LIBSETS_SETTYPE_SPECIAL",IF(AI309&lt;&gt;"",VLOOKUP(AI309,'ESO zone constants'!$D$3:$H$4953,5,FALSE),""),""),"")</f>
        <v/>
      </c>
      <c r="AJ309" s="44" t="s">
        <v>1687</v>
      </c>
      <c r="AK309" s="43" t="str">
        <f>IF(AJ309&lt;&gt;"",IF(AJ309&lt;&gt;"LIBSETS_DROP_MECHANIC_MONSTER_NAME",VLOOKUP(AJ309,'LibSets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3" t="str">
        <f>IF(AJ309&lt;&gt;"",IF(AJ309&lt;&gt;"LIBSETS_DROP_MECHANIC_MONSTER_NAME",VLOOKUP(AJ309,'LibSets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constants'!$D$3:$H$4953,5,FALSE),""),""),"")</f>
        <v/>
      </c>
      <c r="AO309" s="44"/>
      <c r="AP309" s="43" t="str">
        <f>IF(AO309&lt;&gt;"",IF(AO309&lt;&gt;"LIBSETS_DROP_MECHANIC_MONSTER_NAME",VLOOKUP(AO309,'LibSets constants'!$I$4:$L$1002,3,FALSE),""),"")</f>
        <v/>
      </c>
      <c r="AQ309" s="43" t="str">
        <f>IF(AO309&lt;&gt;"",IF(AO309&lt;&gt;"LIBSETS_DROP_MECHANIC_MONSTER_NAME",VLOOKUP(AO309,'LibSets constants'!$I$4:$L$1002,4,FALSE),""),"")</f>
        <v/>
      </c>
      <c r="AR309" s="3" t="str">
        <f>IF(G309&lt;&gt;"LIBSETS_SETTYPE_BATTLEGROUND",IF(G309&lt;&gt;"LIBSETS_SETTYPE_SPECIAL",IF(AS309&lt;&gt;"",VLOOKUP(AS309,'ESO zone constants'!$D$3:$H$4953,5,FALSE),""),""),"")</f>
        <v/>
      </c>
      <c r="AT309" s="44"/>
      <c r="AU309" s="43" t="str">
        <f>IF(AT309&lt;&gt;"",IF(AT309&lt;&gt;"LIBSETS_DROP_MECHANIC_MONSTER_NAME",VLOOKUP(AT309,'LibSets constants'!$I$4:$L$1002,3,FALSE),""),"")</f>
        <v/>
      </c>
      <c r="AV309" s="43" t="str">
        <f>IF(AT309&lt;&gt;"",IF(AT309&lt;&gt;"LIBSETS_DROP_MECHANIC_MONSTER_NAME",VLOOKUP(AT309,'LibSets constants'!$I$4:$L$1002,4,FALSE),""),"")</f>
        <v/>
      </c>
      <c r="AW309" s="21" t="str">
        <f t="shared" si="25"/>
        <v>[356] = {wayshrines={-1,-1,-1,}, dlcId=DLC_CLOCKWORK_CITY</v>
      </c>
      <c r="AX309" s="21" t="str">
        <f t="shared" si="26"/>
        <v>, zoneIds={980}, veteran=false</v>
      </c>
      <c r="AY309" s="21" t="str">
        <f t="shared" si="27"/>
        <v>, setType=LIBSETS_SETTYPE_OVERLAND</v>
      </c>
      <c r="AZ309" s="21" t="str">
        <f t="shared" si="28"/>
        <v>, dropMechanic={LIBSETS_DROP_MECHANIC_OVERLAND_BOSS_DELVE,LIBSETS_DROP_MECHANIC_OVERLAND_WORLDBOSS,LIBSETS_DROP_MECHANIC_OVERLAND_BOSS_PUBLIC_DUNGEON,LIBSETS_DROP_MECHANIC_OVERLAND_CHEST}},</v>
      </c>
      <c r="BA309" s="21" t="str">
        <f t="shared" si="29"/>
        <v xml:space="preserve"> --Livewire / Stromschlag   [Clockwork City]</v>
      </c>
    </row>
    <row r="310" spans="1:53" x14ac:dyDescent="0.25">
      <c r="A310" s="12">
        <v>357</v>
      </c>
      <c r="B310" t="s">
        <v>1296</v>
      </c>
      <c r="C310" t="s">
        <v>1297</v>
      </c>
      <c r="D310" s="3">
        <f t="shared" si="24"/>
        <v>357</v>
      </c>
      <c r="G310" s="8" t="s">
        <v>1599</v>
      </c>
      <c r="I310" t="s">
        <v>98</v>
      </c>
      <c r="J310" t="s">
        <v>97</v>
      </c>
      <c r="K310">
        <v>346</v>
      </c>
      <c r="L310">
        <v>346</v>
      </c>
      <c r="M310">
        <v>346</v>
      </c>
      <c r="N310">
        <v>0</v>
      </c>
      <c r="O310" s="66" t="s">
        <v>666</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constants'!$B$4:$C$1002,2,FALSE),"")</f>
        <v>Clockwork City</v>
      </c>
      <c r="U310" s="33" t="s">
        <v>1668</v>
      </c>
      <c r="V310" s="39"/>
      <c r="W310" s="39"/>
      <c r="X310" s="3" t="str">
        <f>IF(G310&lt;&gt;"LIBSETS_SETTYPE_BATTLEGROUND",IF(G310&lt;&gt;"LIBSETS_SETTYPE_SPECIAL",IF(Y310&lt;&gt;"",VLOOKUP(Y310,'ESO zone constants'!$D$3:$H$4953,5,FALSE),""),""),"")</f>
        <v/>
      </c>
      <c r="Y310" t="str">
        <f>IF(AND(O310&lt;&gt;"",NOT(ISERROR(O310))),"",IF(AND(L310&lt;&gt;"",L310&gt;0,NOT(ISERROR(L310))),VLOOKUP(L310,'ESO dumped WayshrineInfo'!$K$3:$N$9999,4,FALSE),""))</f>
        <v/>
      </c>
      <c r="Z310" s="39"/>
      <c r="AA310" s="39"/>
      <c r="AB310" s="39"/>
      <c r="AC310" s="3" t="str">
        <f>IF(G310&lt;&gt;"LIBSETS_SETTYPE_BATTLEGROUND",IF(G310&lt;&gt;"LIBSETS_SETTYPE_SPECIAL",IF(AD310&lt;&gt;"",VLOOKUP(AD310,'ESO zone constants'!$D$3:$H$4953,5,FALSE),""),""),"")</f>
        <v/>
      </c>
      <c r="AD310" t="str">
        <f>IF(AND(O310&lt;&gt;"",NOT(ISERROR(O310))),"",IF(AND(M310&lt;&gt;"",M310&gt;0,NOT(ISERROR(M310))),VLOOKUP(M310,'ESO dumped WayshrineInfo'!$K$3:$N$9999,4,FALSE),""))</f>
        <v/>
      </c>
      <c r="AE310" s="39"/>
      <c r="AF310" s="39"/>
      <c r="AG310" s="39"/>
      <c r="AH310" s="3" t="str">
        <f>IF(G310&lt;&gt;"LIBSETS_SETTYPE_BATTLEGROUND",IF(G310&lt;&gt;"LIBSETS_SETTYPE_SPECIAL",IF(AI310&lt;&gt;"",VLOOKUP(AI310,'ESO zone constants'!$D$3:$H$4953,5,FALSE),""),""),"")</f>
        <v/>
      </c>
      <c r="AJ310" s="39"/>
      <c r="AK310" s="39"/>
      <c r="AL310" s="39"/>
      <c r="AM310" s="3" t="str">
        <f>IF(G310&lt;&gt;"LIBSETS_SETTYPE_BATTLEGROUND",IF(G310&lt;&gt;"LIBSETS_SETTYPE_SPECIAL",IF(AN310&lt;&gt;"",VLOOKUP(AN310,'ESO zone constants'!$D$3:$H$4953,5,FALSE),""),""),"")</f>
        <v/>
      </c>
      <c r="AO310" s="39"/>
      <c r="AP310" s="39"/>
      <c r="AQ310" s="39"/>
      <c r="AR310" s="3" t="str">
        <f>IF(G310&lt;&gt;"LIBSETS_SETTYPE_BATTLEGROUND",IF(G310&lt;&gt;"LIBSETS_SETTYPE_SPECIAL",IF(AS310&lt;&gt;"",VLOOKUP(AS310,'ESO zone constants'!$D$3:$H$4953,5,FALSE),""),""),"")</f>
        <v/>
      </c>
      <c r="AT310" s="39"/>
      <c r="AU310" s="39"/>
      <c r="AV310" s="39"/>
      <c r="AW310" s="21" t="str">
        <f t="shared" si="25"/>
        <v>[357] = {wayshrines={346,346,346,}, dlcId=DLC_CLOCKWORK_CITY</v>
      </c>
      <c r="AX310" s="21" t="str">
        <f t="shared" si="26"/>
        <v>, zoneIds={1000}, veteran=true</v>
      </c>
      <c r="AY310" s="21" t="str">
        <f t="shared" si="27"/>
        <v>, setType=LIBSETS_SETTYPE_TRIAL</v>
      </c>
      <c r="AZ310" s="21" t="str">
        <f t="shared" si="28"/>
        <v>, dropMechanic={LIBSETS_DROP_MECHANIC_MONSTER_NAME}, dropMechanicNames={}},</v>
      </c>
      <c r="BA310" s="21" t="str">
        <f t="shared" si="29"/>
        <v xml:space="preserve"> --Disciplined Slash (Perfected) / Disziplinierter Schnitt (vollendet)   [Asylum Sanctorium]</v>
      </c>
    </row>
    <row r="311" spans="1:53" x14ac:dyDescent="0.25">
      <c r="A311" s="12">
        <v>358</v>
      </c>
      <c r="B311" t="s">
        <v>1298</v>
      </c>
      <c r="C311" t="s">
        <v>1299</v>
      </c>
      <c r="D311" s="3">
        <f t="shared" si="24"/>
        <v>358</v>
      </c>
      <c r="G311" s="8" t="s">
        <v>1599</v>
      </c>
      <c r="I311" t="s">
        <v>98</v>
      </c>
      <c r="J311" t="s">
        <v>97</v>
      </c>
      <c r="K311">
        <v>346</v>
      </c>
      <c r="L311">
        <v>346</v>
      </c>
      <c r="M311">
        <v>346</v>
      </c>
      <c r="N311">
        <v>0</v>
      </c>
      <c r="O311" s="66" t="s">
        <v>666</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constants'!$B$4:$C$1002,2,FALSE),"")</f>
        <v>Clockwork City</v>
      </c>
      <c r="U311" s="33" t="s">
        <v>1668</v>
      </c>
      <c r="V311" s="39"/>
      <c r="W311" s="39"/>
      <c r="X311" s="3" t="str">
        <f>IF(G311&lt;&gt;"LIBSETS_SETTYPE_BATTLEGROUND",IF(G311&lt;&gt;"LIBSETS_SETTYPE_SPECIAL",IF(Y311&lt;&gt;"",VLOOKUP(Y311,'ESO zone constants'!$D$3:$H$4953,5,FALSE),""),""),"")</f>
        <v/>
      </c>
      <c r="Y311" t="str">
        <f>IF(AND(O311&lt;&gt;"",NOT(ISERROR(O311))),"",IF(AND(L311&lt;&gt;"",L311&gt;0,NOT(ISERROR(L311))),VLOOKUP(L311,'ESO dumped WayshrineInfo'!$K$3:$N$9999,4,FALSE),""))</f>
        <v/>
      </c>
      <c r="Z311" s="39"/>
      <c r="AA311" s="39"/>
      <c r="AB311" s="39"/>
      <c r="AC311" s="3" t="str">
        <f>IF(G311&lt;&gt;"LIBSETS_SETTYPE_BATTLEGROUND",IF(G311&lt;&gt;"LIBSETS_SETTYPE_SPECIAL",IF(AD311&lt;&gt;"",VLOOKUP(AD311,'ESO zone constants'!$D$3:$H$4953,5,FALSE),""),""),"")</f>
        <v/>
      </c>
      <c r="AD311" t="str">
        <f>IF(AND(O311&lt;&gt;"",NOT(ISERROR(O311))),"",IF(AND(M311&lt;&gt;"",M311&gt;0,NOT(ISERROR(M311))),VLOOKUP(M311,'ESO dumped WayshrineInfo'!$K$3:$N$9999,4,FALSE),""))</f>
        <v/>
      </c>
      <c r="AE311" s="39"/>
      <c r="AF311" s="39"/>
      <c r="AG311" s="39"/>
      <c r="AH311" s="3" t="str">
        <f>IF(G311&lt;&gt;"LIBSETS_SETTYPE_BATTLEGROUND",IF(G311&lt;&gt;"LIBSETS_SETTYPE_SPECIAL",IF(AI311&lt;&gt;"",VLOOKUP(AI311,'ESO zone constants'!$D$3:$H$4953,5,FALSE),""),""),"")</f>
        <v/>
      </c>
      <c r="AJ311" s="39"/>
      <c r="AK311" s="39"/>
      <c r="AL311" s="39"/>
      <c r="AM311" s="3" t="str">
        <f>IF(G311&lt;&gt;"LIBSETS_SETTYPE_BATTLEGROUND",IF(G311&lt;&gt;"LIBSETS_SETTYPE_SPECIAL",IF(AN311&lt;&gt;"",VLOOKUP(AN311,'ESO zone constants'!$D$3:$H$4953,5,FALSE),""),""),"")</f>
        <v/>
      </c>
      <c r="AO311" s="39"/>
      <c r="AP311" s="39"/>
      <c r="AQ311" s="39"/>
      <c r="AR311" s="3" t="str">
        <f>IF(G311&lt;&gt;"LIBSETS_SETTYPE_BATTLEGROUND",IF(G311&lt;&gt;"LIBSETS_SETTYPE_SPECIAL",IF(AS311&lt;&gt;"",VLOOKUP(AS311,'ESO zone constants'!$D$3:$H$4953,5,FALSE),""),""),"")</f>
        <v/>
      </c>
      <c r="AT311" s="39"/>
      <c r="AU311" s="39"/>
      <c r="AV311" s="39"/>
      <c r="AW311" s="21" t="str">
        <f t="shared" si="25"/>
        <v>[358] = {wayshrines={346,346,346,}, dlcId=DLC_CLOCKWORK_CITY</v>
      </c>
      <c r="AX311" s="21" t="str">
        <f t="shared" si="26"/>
        <v>, zoneIds={1000}, veteran=true</v>
      </c>
      <c r="AY311" s="21" t="str">
        <f t="shared" si="27"/>
        <v>, setType=LIBSETS_SETTYPE_TRIAL</v>
      </c>
      <c r="AZ311" s="21" t="str">
        <f t="shared" si="28"/>
        <v>, dropMechanic={LIBSETS_DROP_MECHANIC_MONSTER_NAME}, dropMechanicNames={}},</v>
      </c>
      <c r="BA311" s="21" t="str">
        <f t="shared" si="29"/>
        <v xml:space="preserve"> --Defensive Position (Perfected) / Defensive Position (vollendet)   [Asylum Sanctorium]</v>
      </c>
    </row>
    <row r="312" spans="1:53" x14ac:dyDescent="0.25">
      <c r="A312" s="12">
        <v>359</v>
      </c>
      <c r="B312" t="s">
        <v>1300</v>
      </c>
      <c r="C312" t="s">
        <v>1301</v>
      </c>
      <c r="D312" s="3">
        <f t="shared" si="24"/>
        <v>359</v>
      </c>
      <c r="E312" s="42"/>
      <c r="G312" s="8" t="s">
        <v>1599</v>
      </c>
      <c r="I312" t="s">
        <v>98</v>
      </c>
      <c r="J312" t="s">
        <v>97</v>
      </c>
      <c r="K312">
        <v>346</v>
      </c>
      <c r="L312">
        <v>346</v>
      </c>
      <c r="M312">
        <v>346</v>
      </c>
      <c r="N312">
        <v>0</v>
      </c>
      <c r="O312" s="66" t="s">
        <v>666</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constants'!$B$4:$C$1002,2,FALSE),"")</f>
        <v>Clockwork City</v>
      </c>
      <c r="U312" s="33" t="s">
        <v>1668</v>
      </c>
      <c r="V312" s="39" t="s">
        <v>1537</v>
      </c>
      <c r="W312" s="39"/>
      <c r="X312" s="3" t="str">
        <f>IF(G312&lt;&gt;"LIBSETS_SETTYPE_BATTLEGROUND",IF(G312&lt;&gt;"LIBSETS_SETTYPE_SPECIAL",IF(Y312&lt;&gt;"",VLOOKUP(Y312,'ESO zone constants'!$D$3:$H$4953,5,FALSE),""),""),"")</f>
        <v/>
      </c>
      <c r="Y312" t="str">
        <f>IF(AND(O312&lt;&gt;"",NOT(ISERROR(O312))),"",IF(AND(L312&lt;&gt;"",L312&gt;0,NOT(ISERROR(L312))),VLOOKUP(L312,'ESO dumped WayshrineInfo'!$K$3:$N$9999,4,FALSE),""))</f>
        <v/>
      </c>
      <c r="Z312" s="39"/>
      <c r="AA312" s="39"/>
      <c r="AB312" s="39"/>
      <c r="AC312" s="3" t="str">
        <f>IF(G312&lt;&gt;"LIBSETS_SETTYPE_BATTLEGROUND",IF(G312&lt;&gt;"LIBSETS_SETTYPE_SPECIAL",IF(AD312&lt;&gt;"",VLOOKUP(AD312,'ESO zone constants'!$D$3:$H$4953,5,FALSE),""),""),"")</f>
        <v/>
      </c>
      <c r="AD312" t="str">
        <f>IF(AND(O312&lt;&gt;"",NOT(ISERROR(O312))),"",IF(AND(M312&lt;&gt;"",M312&gt;0,NOT(ISERROR(M312))),VLOOKUP(M312,'ESO dumped WayshrineInfo'!$K$3:$N$9999,4,FALSE),""))</f>
        <v/>
      </c>
      <c r="AE312" s="39"/>
      <c r="AF312" s="39"/>
      <c r="AG312" s="39"/>
      <c r="AH312" s="3" t="str">
        <f>IF(G312&lt;&gt;"LIBSETS_SETTYPE_BATTLEGROUND",IF(G312&lt;&gt;"LIBSETS_SETTYPE_SPECIAL",IF(AI312&lt;&gt;"",VLOOKUP(AI312,'ESO zone constants'!$D$3:$H$4953,5,FALSE),""),""),"")</f>
        <v/>
      </c>
      <c r="AJ312" s="39"/>
      <c r="AK312" s="39"/>
      <c r="AL312" s="39"/>
      <c r="AM312" s="3" t="str">
        <f>IF(G312&lt;&gt;"LIBSETS_SETTYPE_BATTLEGROUND",IF(G312&lt;&gt;"LIBSETS_SETTYPE_SPECIAL",IF(AN312&lt;&gt;"",VLOOKUP(AN312,'ESO zone constants'!$D$3:$H$4953,5,FALSE),""),""),"")</f>
        <v/>
      </c>
      <c r="AO312" s="39"/>
      <c r="AP312" s="39"/>
      <c r="AQ312" s="39"/>
      <c r="AR312" s="3" t="str">
        <f>IF(G312&lt;&gt;"LIBSETS_SETTYPE_BATTLEGROUND",IF(G312&lt;&gt;"LIBSETS_SETTYPE_SPECIAL",IF(AS312&lt;&gt;"",VLOOKUP(AS312,'ESO zone constants'!$D$3:$H$4953,5,FALSE),""),""),"")</f>
        <v/>
      </c>
      <c r="AT312" s="39"/>
      <c r="AU312" s="39"/>
      <c r="AV312" s="39"/>
      <c r="AW312" s="21" t="str">
        <f t="shared" si="25"/>
        <v>[359] = {wayshrines={346,346,346,}, dlcId=DLC_CLOCKWORK_CITY</v>
      </c>
      <c r="AX312" s="21" t="str">
        <f t="shared" si="26"/>
        <v>, zoneIds={1000}, veteran=true</v>
      </c>
      <c r="AY312" s="21" t="str">
        <f t="shared" si="27"/>
        <v>, setType=LIBSETS_SETTYPE_TRIAL</v>
      </c>
      <c r="AZ312" s="21" t="str">
        <f t="shared" si="28"/>
        <v>, dropMechanic={LIBSETS_DROP_MECHANIC_MONSTER_NAME}, dropMechanicNames={['en']='Last Boss (veteran)'}},</v>
      </c>
      <c r="BA312" s="21" t="str">
        <f t="shared" si="29"/>
        <v xml:space="preserve"> --Chaotic Whirlwind (Perfected) / Chaotischer Wirbelwind (vollendet)   [Asylum Sanctorium]</v>
      </c>
    </row>
    <row r="313" spans="1:53" x14ac:dyDescent="0.25">
      <c r="A313" s="12">
        <v>360</v>
      </c>
      <c r="B313" t="s">
        <v>1302</v>
      </c>
      <c r="C313" t="s">
        <v>1303</v>
      </c>
      <c r="D313" s="3">
        <f t="shared" si="24"/>
        <v>360</v>
      </c>
      <c r="G313" s="8" t="s">
        <v>1599</v>
      </c>
      <c r="I313" t="s">
        <v>98</v>
      </c>
      <c r="J313" t="s">
        <v>97</v>
      </c>
      <c r="K313">
        <v>346</v>
      </c>
      <c r="L313">
        <v>346</v>
      </c>
      <c r="M313">
        <v>346</v>
      </c>
      <c r="N313">
        <v>0</v>
      </c>
      <c r="O313" s="66" t="s">
        <v>666</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constants'!$B$4:$C$1002,2,FALSE),"")</f>
        <v>Clockwork City</v>
      </c>
      <c r="U313" s="33" t="s">
        <v>1668</v>
      </c>
      <c r="V313" s="39"/>
      <c r="W313" s="39"/>
      <c r="X313" s="3" t="str">
        <f>IF(G313&lt;&gt;"LIBSETS_SETTYPE_BATTLEGROUND",IF(G313&lt;&gt;"LIBSETS_SETTYPE_SPECIAL",IF(Y313&lt;&gt;"",VLOOKUP(Y313,'ESO zone constants'!$D$3:$H$4953,5,FALSE),""),""),"")</f>
        <v/>
      </c>
      <c r="Y313" t="str">
        <f>IF(AND(O313&lt;&gt;"",NOT(ISERROR(O313))),"",IF(AND(L313&lt;&gt;"",L313&gt;0,NOT(ISERROR(L313))),VLOOKUP(L313,'ESO dumped WayshrineInfo'!$K$3:$N$9999,4,FALSE),""))</f>
        <v/>
      </c>
      <c r="Z313" s="39"/>
      <c r="AA313" s="39"/>
      <c r="AB313" s="39"/>
      <c r="AC313" s="3" t="str">
        <f>IF(G313&lt;&gt;"LIBSETS_SETTYPE_BATTLEGROUND",IF(G313&lt;&gt;"LIBSETS_SETTYPE_SPECIAL",IF(AD313&lt;&gt;"",VLOOKUP(AD313,'ESO zone constants'!$D$3:$H$4953,5,FALSE),""),""),"")</f>
        <v/>
      </c>
      <c r="AD313" t="str">
        <f>IF(AND(O313&lt;&gt;"",NOT(ISERROR(O313))),"",IF(AND(M313&lt;&gt;"",M313&gt;0,NOT(ISERROR(M313))),VLOOKUP(M313,'ESO dumped WayshrineInfo'!$K$3:$N$9999,4,FALSE),""))</f>
        <v/>
      </c>
      <c r="AE313" s="39"/>
      <c r="AF313" s="39"/>
      <c r="AG313" s="39"/>
      <c r="AH313" s="3" t="str">
        <f>IF(G313&lt;&gt;"LIBSETS_SETTYPE_BATTLEGROUND",IF(G313&lt;&gt;"LIBSETS_SETTYPE_SPECIAL",IF(AI313&lt;&gt;"",VLOOKUP(AI313,'ESO zone constants'!$D$3:$H$4953,5,FALSE),""),""),"")</f>
        <v/>
      </c>
      <c r="AJ313" s="39"/>
      <c r="AK313" s="39"/>
      <c r="AL313" s="39"/>
      <c r="AM313" s="3" t="str">
        <f>IF(G313&lt;&gt;"LIBSETS_SETTYPE_BATTLEGROUND",IF(G313&lt;&gt;"LIBSETS_SETTYPE_SPECIAL",IF(AN313&lt;&gt;"",VLOOKUP(AN313,'ESO zone constants'!$D$3:$H$4953,5,FALSE),""),""),"")</f>
        <v/>
      </c>
      <c r="AO313" s="39"/>
      <c r="AP313" s="39"/>
      <c r="AQ313" s="39"/>
      <c r="AR313" s="3" t="str">
        <f>IF(G313&lt;&gt;"LIBSETS_SETTYPE_BATTLEGROUND",IF(G313&lt;&gt;"LIBSETS_SETTYPE_SPECIAL",IF(AS313&lt;&gt;"",VLOOKUP(AS313,'ESO zone constants'!$D$3:$H$4953,5,FALSE),""),""),"")</f>
        <v/>
      </c>
      <c r="AT313" s="39"/>
      <c r="AU313" s="39"/>
      <c r="AV313" s="39"/>
      <c r="AW313" s="21" t="str">
        <f t="shared" si="25"/>
        <v>[360] = {wayshrines={346,346,346,}, dlcId=DLC_CLOCKWORK_CITY</v>
      </c>
      <c r="AX313" s="21" t="str">
        <f t="shared" si="26"/>
        <v>, zoneIds={1000}, veteran=true</v>
      </c>
      <c r="AY313" s="21" t="str">
        <f t="shared" si="27"/>
        <v>, setType=LIBSETS_SETTYPE_TRIAL</v>
      </c>
      <c r="AZ313" s="21" t="str">
        <f t="shared" si="28"/>
        <v>, dropMechanic={LIBSETS_DROP_MECHANIC_MONSTER_NAME}, dropMechanicNames={}},</v>
      </c>
      <c r="BA313" s="21" t="str">
        <f t="shared" si="29"/>
        <v xml:space="preserve"> --Piercing Spray (Perfected) / Durchdringende Salve (vollendet)   [Asylum Sanctorium]</v>
      </c>
    </row>
    <row r="314" spans="1:53" x14ac:dyDescent="0.25">
      <c r="A314" s="12">
        <v>361</v>
      </c>
      <c r="B314" t="s">
        <v>1304</v>
      </c>
      <c r="C314" t="s">
        <v>1305</v>
      </c>
      <c r="D314" s="3">
        <f t="shared" si="24"/>
        <v>361</v>
      </c>
      <c r="G314" s="8" t="s">
        <v>1599</v>
      </c>
      <c r="I314" t="s">
        <v>98</v>
      </c>
      <c r="J314" t="s">
        <v>97</v>
      </c>
      <c r="K314">
        <v>346</v>
      </c>
      <c r="L314">
        <v>346</v>
      </c>
      <c r="M314">
        <v>346</v>
      </c>
      <c r="N314">
        <v>0</v>
      </c>
      <c r="O314" s="66" t="s">
        <v>666</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constants'!$B$4:$C$1002,2,FALSE),"")</f>
        <v>Clockwork City</v>
      </c>
      <c r="U314" s="33" t="s">
        <v>1668</v>
      </c>
      <c r="V314" s="39" t="s">
        <v>1537</v>
      </c>
      <c r="W314" s="39"/>
      <c r="X314" s="3" t="str">
        <f>IF(G314&lt;&gt;"LIBSETS_SETTYPE_BATTLEGROUND",IF(G314&lt;&gt;"LIBSETS_SETTYPE_SPECIAL",IF(Y314&lt;&gt;"",VLOOKUP(Y314,'ESO zone constants'!$D$3:$H$4953,5,FALSE),""),""),"")</f>
        <v/>
      </c>
      <c r="Y314" t="str">
        <f>IF(AND(O314&lt;&gt;"",NOT(ISERROR(O314))),"",IF(AND(L314&lt;&gt;"",L314&gt;0,NOT(ISERROR(L314))),VLOOKUP(L314,'ESO dumped WayshrineInfo'!$K$3:$N$9999,4,FALSE),""))</f>
        <v/>
      </c>
      <c r="Z314" s="39"/>
      <c r="AA314" s="39"/>
      <c r="AB314" s="39"/>
      <c r="AC314" s="3" t="str">
        <f>IF(G314&lt;&gt;"LIBSETS_SETTYPE_BATTLEGROUND",IF(G314&lt;&gt;"LIBSETS_SETTYPE_SPECIAL",IF(AD314&lt;&gt;"",VLOOKUP(AD314,'ESO zone constants'!$D$3:$H$4953,5,FALSE),""),""),"")</f>
        <v/>
      </c>
      <c r="AD314" t="str">
        <f>IF(AND(O314&lt;&gt;"",NOT(ISERROR(O314))),"",IF(AND(M314&lt;&gt;"",M314&gt;0,NOT(ISERROR(M314))),VLOOKUP(M314,'ESO dumped WayshrineInfo'!$K$3:$N$9999,4,FALSE),""))</f>
        <v/>
      </c>
      <c r="AE314" s="39"/>
      <c r="AF314" s="39"/>
      <c r="AG314" s="39"/>
      <c r="AH314" s="3" t="str">
        <f>IF(G314&lt;&gt;"LIBSETS_SETTYPE_BATTLEGROUND",IF(G314&lt;&gt;"LIBSETS_SETTYPE_SPECIAL",IF(AI314&lt;&gt;"",VLOOKUP(AI314,'ESO zone constants'!$D$3:$H$4953,5,FALSE),""),""),"")</f>
        <v/>
      </c>
      <c r="AJ314" s="39"/>
      <c r="AK314" s="39"/>
      <c r="AL314" s="39"/>
      <c r="AM314" s="3" t="str">
        <f>IF(G314&lt;&gt;"LIBSETS_SETTYPE_BATTLEGROUND",IF(G314&lt;&gt;"LIBSETS_SETTYPE_SPECIAL",IF(AN314&lt;&gt;"",VLOOKUP(AN314,'ESO zone constants'!$D$3:$H$4953,5,FALSE),""),""),"")</f>
        <v/>
      </c>
      <c r="AO314" s="39"/>
      <c r="AP314" s="39"/>
      <c r="AQ314" s="39"/>
      <c r="AR314" s="3" t="str">
        <f>IF(G314&lt;&gt;"LIBSETS_SETTYPE_BATTLEGROUND",IF(G314&lt;&gt;"LIBSETS_SETTYPE_SPECIAL",IF(AS314&lt;&gt;"",VLOOKUP(AS314,'ESO zone constants'!$D$3:$H$4953,5,FALSE),""),""),"")</f>
        <v/>
      </c>
      <c r="AT314" s="39"/>
      <c r="AU314" s="39"/>
      <c r="AV314" s="39"/>
      <c r="AW314" s="21" t="str">
        <f t="shared" si="25"/>
        <v>[361] = {wayshrines={346,346,346,}, dlcId=DLC_CLOCKWORK_CITY</v>
      </c>
      <c r="AX314" s="21" t="str">
        <f t="shared" si="26"/>
        <v>, zoneIds={1000}, veteran=true</v>
      </c>
      <c r="AY314" s="21" t="str">
        <f t="shared" si="27"/>
        <v>, setType=LIBSETS_SETTYPE_TRIAL</v>
      </c>
      <c r="AZ314" s="21" t="str">
        <f t="shared" si="28"/>
        <v>, dropMechanic={LIBSETS_DROP_MECHANIC_MONSTER_NAME}, dropMechanicNames={['en']='Last Boss (veteran)'}},</v>
      </c>
      <c r="BA314" s="21" t="str">
        <f t="shared" si="29"/>
        <v xml:space="preserve"> --Concentrated Force (Perfected) / Konzentrierte Kraft (vollendet)   [Asylum Sanctorium]</v>
      </c>
    </row>
    <row r="315" spans="1:53" x14ac:dyDescent="0.25">
      <c r="A315" s="12">
        <v>362</v>
      </c>
      <c r="B315" t="s">
        <v>1306</v>
      </c>
      <c r="C315" t="s">
        <v>1307</v>
      </c>
      <c r="D315" s="3">
        <f t="shared" si="24"/>
        <v>362</v>
      </c>
      <c r="G315" s="8" t="s">
        <v>1599</v>
      </c>
      <c r="I315" t="s">
        <v>98</v>
      </c>
      <c r="J315" t="s">
        <v>97</v>
      </c>
      <c r="K315">
        <v>346</v>
      </c>
      <c r="L315">
        <v>346</v>
      </c>
      <c r="M315">
        <v>346</v>
      </c>
      <c r="N315">
        <v>0</v>
      </c>
      <c r="O315" s="66" t="s">
        <v>666</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constants'!$B$4:$C$1002,2,FALSE),"")</f>
        <v>Clockwork City</v>
      </c>
      <c r="U315" s="33" t="s">
        <v>1668</v>
      </c>
      <c r="V315" s="39"/>
      <c r="W315" s="39"/>
      <c r="X315" s="3" t="str">
        <f>IF(G315&lt;&gt;"LIBSETS_SETTYPE_BATTLEGROUND",IF(G315&lt;&gt;"LIBSETS_SETTYPE_SPECIAL",IF(Y315&lt;&gt;"",VLOOKUP(Y315,'ESO zone constants'!$D$3:$H$4953,5,FALSE),""),""),"")</f>
        <v/>
      </c>
      <c r="Y315" t="str">
        <f>IF(AND(O315&lt;&gt;"",NOT(ISERROR(O315))),"",IF(AND(L315&lt;&gt;"",L315&gt;0,NOT(ISERROR(L315))),VLOOKUP(L315,'ESO dumped WayshrineInfo'!$K$3:$N$9999,4,FALSE),""))</f>
        <v/>
      </c>
      <c r="Z315" s="39"/>
      <c r="AA315" s="39"/>
      <c r="AB315" s="39"/>
      <c r="AC315" s="3" t="str">
        <f>IF(G315&lt;&gt;"LIBSETS_SETTYPE_BATTLEGROUND",IF(G315&lt;&gt;"LIBSETS_SETTYPE_SPECIAL",IF(AD315&lt;&gt;"",VLOOKUP(AD315,'ESO zone constants'!$D$3:$H$4953,5,FALSE),""),""),"")</f>
        <v/>
      </c>
      <c r="AD315" t="str">
        <f>IF(AND(O315&lt;&gt;"",NOT(ISERROR(O315))),"",IF(AND(M315&lt;&gt;"",M315&gt;0,NOT(ISERROR(M315))),VLOOKUP(M315,'ESO dumped WayshrineInfo'!$K$3:$N$9999,4,FALSE),""))</f>
        <v/>
      </c>
      <c r="AE315" s="39"/>
      <c r="AF315" s="39"/>
      <c r="AG315" s="39"/>
      <c r="AH315" s="3" t="str">
        <f>IF(G315&lt;&gt;"LIBSETS_SETTYPE_BATTLEGROUND",IF(G315&lt;&gt;"LIBSETS_SETTYPE_SPECIAL",IF(AI315&lt;&gt;"",VLOOKUP(AI315,'ESO zone constants'!$D$3:$H$4953,5,FALSE),""),""),"")</f>
        <v/>
      </c>
      <c r="AJ315" s="39"/>
      <c r="AK315" s="39"/>
      <c r="AL315" s="39"/>
      <c r="AM315" s="3" t="str">
        <f>IF(G315&lt;&gt;"LIBSETS_SETTYPE_BATTLEGROUND",IF(G315&lt;&gt;"LIBSETS_SETTYPE_SPECIAL",IF(AN315&lt;&gt;"",VLOOKUP(AN315,'ESO zone constants'!$D$3:$H$4953,5,FALSE),""),""),"")</f>
        <v/>
      </c>
      <c r="AO315" s="39"/>
      <c r="AP315" s="39"/>
      <c r="AQ315" s="39"/>
      <c r="AR315" s="3" t="str">
        <f>IF(G315&lt;&gt;"LIBSETS_SETTYPE_BATTLEGROUND",IF(G315&lt;&gt;"LIBSETS_SETTYPE_SPECIAL",IF(AS315&lt;&gt;"",VLOOKUP(AS315,'ESO zone constants'!$D$3:$H$4953,5,FALSE),""),""),"")</f>
        <v/>
      </c>
      <c r="AT315" s="39"/>
      <c r="AU315" s="39"/>
      <c r="AV315" s="39"/>
      <c r="AW315" s="21" t="str">
        <f t="shared" si="25"/>
        <v>[362] = {wayshrines={346,346,346,}, dlcId=DLC_CLOCKWORK_CITY</v>
      </c>
      <c r="AX315" s="21" t="str">
        <f t="shared" si="26"/>
        <v>, zoneIds={1000}, veteran=true</v>
      </c>
      <c r="AY315" s="21" t="str">
        <f t="shared" si="27"/>
        <v>, setType=LIBSETS_SETTYPE_TRIAL</v>
      </c>
      <c r="AZ315" s="21" t="str">
        <f t="shared" si="28"/>
        <v>, dropMechanic={LIBSETS_DROP_MECHANIC_MONSTER_NAME}, dropMechanicNames={}},</v>
      </c>
      <c r="BA315" s="21" t="str">
        <f t="shared" si="29"/>
        <v xml:space="preserve"> --Timeless Blessing (Perfected) / Zeitloser Segen (vollendet)   [Asylum Sanctorium]</v>
      </c>
    </row>
    <row r="316" spans="1:53" x14ac:dyDescent="0.25">
      <c r="A316" s="12">
        <v>363</v>
      </c>
      <c r="B316" t="s">
        <v>1308</v>
      </c>
      <c r="C316" t="s">
        <v>1309</v>
      </c>
      <c r="D316" s="3">
        <f t="shared" si="24"/>
        <v>363</v>
      </c>
      <c r="G316" s="8" t="s">
        <v>1599</v>
      </c>
      <c r="I316" t="s">
        <v>97</v>
      </c>
      <c r="J316" t="s">
        <v>97</v>
      </c>
      <c r="K316">
        <v>346</v>
      </c>
      <c r="L316">
        <v>346</v>
      </c>
      <c r="M316">
        <v>346</v>
      </c>
      <c r="N316">
        <v>0</v>
      </c>
      <c r="O316" s="66" t="s">
        <v>666</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constants'!$B$4:$C$1002,2,FALSE),"")</f>
        <v>Clockwork City</v>
      </c>
      <c r="U316" s="33" t="s">
        <v>1668</v>
      </c>
      <c r="V316" s="39"/>
      <c r="W316" s="39"/>
      <c r="X316" s="3" t="str">
        <f>IF(G316&lt;&gt;"LIBSETS_SETTYPE_BATTLEGROUND",IF(G316&lt;&gt;"LIBSETS_SETTYPE_SPECIAL",IF(Y316&lt;&gt;"",VLOOKUP(Y316,'ESO zone constants'!$D$3:$H$4953,5,FALSE),""),""),"")</f>
        <v/>
      </c>
      <c r="Y316" t="str">
        <f>IF(AND(O316&lt;&gt;"",NOT(ISERROR(O316))),"",IF(AND(L316&lt;&gt;"",L316&gt;0,NOT(ISERROR(L316))),VLOOKUP(L316,'ESO dumped WayshrineInfo'!$K$3:$N$9999,4,FALSE),""))</f>
        <v/>
      </c>
      <c r="Z316" s="39"/>
      <c r="AA316" s="39"/>
      <c r="AB316" s="39"/>
      <c r="AC316" s="3" t="str">
        <f>IF(G316&lt;&gt;"LIBSETS_SETTYPE_BATTLEGROUND",IF(G316&lt;&gt;"LIBSETS_SETTYPE_SPECIAL",IF(AD316&lt;&gt;"",VLOOKUP(AD316,'ESO zone constants'!$D$3:$H$4953,5,FALSE),""),""),"")</f>
        <v/>
      </c>
      <c r="AD316" t="str">
        <f>IF(AND(O316&lt;&gt;"",NOT(ISERROR(O316))),"",IF(AND(M316&lt;&gt;"",M316&gt;0,NOT(ISERROR(M316))),VLOOKUP(M316,'ESO dumped WayshrineInfo'!$K$3:$N$9999,4,FALSE),""))</f>
        <v/>
      </c>
      <c r="AE316" s="39"/>
      <c r="AF316" s="39"/>
      <c r="AG316" s="39"/>
      <c r="AH316" s="3" t="str">
        <f>IF(G316&lt;&gt;"LIBSETS_SETTYPE_BATTLEGROUND",IF(G316&lt;&gt;"LIBSETS_SETTYPE_SPECIAL",IF(AI316&lt;&gt;"",VLOOKUP(AI316,'ESO zone constants'!$D$3:$H$4953,5,FALSE),""),""),"")</f>
        <v/>
      </c>
      <c r="AJ316" s="39"/>
      <c r="AK316" s="39"/>
      <c r="AL316" s="39"/>
      <c r="AM316" s="3" t="str">
        <f>IF(G316&lt;&gt;"LIBSETS_SETTYPE_BATTLEGROUND",IF(G316&lt;&gt;"LIBSETS_SETTYPE_SPECIAL",IF(AN316&lt;&gt;"",VLOOKUP(AN316,'ESO zone constants'!$D$3:$H$4953,5,FALSE),""),""),"")</f>
        <v/>
      </c>
      <c r="AO316" s="39"/>
      <c r="AP316" s="39"/>
      <c r="AQ316" s="39"/>
      <c r="AR316" s="3" t="str">
        <f>IF(G316&lt;&gt;"LIBSETS_SETTYPE_BATTLEGROUND",IF(G316&lt;&gt;"LIBSETS_SETTYPE_SPECIAL",IF(AS316&lt;&gt;"",VLOOKUP(AS316,'ESO zone constants'!$D$3:$H$4953,5,FALSE),""),""),"")</f>
        <v/>
      </c>
      <c r="AT316" s="39"/>
      <c r="AU316" s="39"/>
      <c r="AV316" s="39"/>
      <c r="AW316" s="21" t="str">
        <f t="shared" si="25"/>
        <v>[363] = {wayshrines={346,346,346,}, dlcId=DLC_CLOCKWORK_CITY</v>
      </c>
      <c r="AX316" s="21" t="str">
        <f t="shared" si="26"/>
        <v>, zoneIds={1000}, veteran=false</v>
      </c>
      <c r="AY316" s="21" t="str">
        <f t="shared" si="27"/>
        <v>, setType=LIBSETS_SETTYPE_TRIAL</v>
      </c>
      <c r="AZ316" s="21" t="str">
        <f t="shared" si="28"/>
        <v>, dropMechanic={LIBSETS_DROP_MECHANIC_MONSTER_NAME}, dropMechanicNames={}},</v>
      </c>
      <c r="BA316" s="21" t="str">
        <f t="shared" si="29"/>
        <v xml:space="preserve"> --Disciplined Slash / Disziplinierter Schnitt   [Asylum Sanctorium]</v>
      </c>
    </row>
    <row r="317" spans="1:53" x14ac:dyDescent="0.25">
      <c r="A317" s="12">
        <v>364</v>
      </c>
      <c r="B317" t="s">
        <v>1310</v>
      </c>
      <c r="C317" t="s">
        <v>1310</v>
      </c>
      <c r="D317" s="3">
        <f t="shared" si="24"/>
        <v>364</v>
      </c>
      <c r="G317" s="8" t="s">
        <v>1599</v>
      </c>
      <c r="I317" t="s">
        <v>97</v>
      </c>
      <c r="J317" t="s">
        <v>97</v>
      </c>
      <c r="K317">
        <v>346</v>
      </c>
      <c r="L317">
        <v>346</v>
      </c>
      <c r="M317">
        <v>346</v>
      </c>
      <c r="N317">
        <v>0</v>
      </c>
      <c r="O317" s="66" t="s">
        <v>666</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constants'!$B$4:$C$1002,2,FALSE),"")</f>
        <v>Clockwork City</v>
      </c>
      <c r="U317" s="33" t="s">
        <v>1668</v>
      </c>
      <c r="V317" s="39"/>
      <c r="W317" s="39"/>
      <c r="X317" s="3" t="str">
        <f>IF(G317&lt;&gt;"LIBSETS_SETTYPE_BATTLEGROUND",IF(G317&lt;&gt;"LIBSETS_SETTYPE_SPECIAL",IF(Y317&lt;&gt;"",VLOOKUP(Y317,'ESO zone constants'!$D$3:$H$4953,5,FALSE),""),""),"")</f>
        <v/>
      </c>
      <c r="Y317" t="str">
        <f>IF(AND(O317&lt;&gt;"",NOT(ISERROR(O317))),"",IF(AND(L317&lt;&gt;"",L317&gt;0,NOT(ISERROR(L317))),VLOOKUP(L317,'ESO dumped WayshrineInfo'!$K$3:$N$9999,4,FALSE),""))</f>
        <v/>
      </c>
      <c r="Z317" s="39"/>
      <c r="AA317" s="39"/>
      <c r="AB317" s="39"/>
      <c r="AC317" s="3" t="str">
        <f>IF(G317&lt;&gt;"LIBSETS_SETTYPE_BATTLEGROUND",IF(G317&lt;&gt;"LIBSETS_SETTYPE_SPECIAL",IF(AD317&lt;&gt;"",VLOOKUP(AD317,'ESO zone constants'!$D$3:$H$4953,5,FALSE),""),""),"")</f>
        <v/>
      </c>
      <c r="AD317" t="str">
        <f>IF(AND(O317&lt;&gt;"",NOT(ISERROR(O317))),"",IF(AND(M317&lt;&gt;"",M317&gt;0,NOT(ISERROR(M317))),VLOOKUP(M317,'ESO dumped WayshrineInfo'!$K$3:$N$9999,4,FALSE),""))</f>
        <v/>
      </c>
      <c r="AE317" s="39"/>
      <c r="AF317" s="39"/>
      <c r="AG317" s="39"/>
      <c r="AH317" s="3" t="str">
        <f>IF(G317&lt;&gt;"LIBSETS_SETTYPE_BATTLEGROUND",IF(G317&lt;&gt;"LIBSETS_SETTYPE_SPECIAL",IF(AI317&lt;&gt;"",VLOOKUP(AI317,'ESO zone constants'!$D$3:$H$4953,5,FALSE),""),""),"")</f>
        <v/>
      </c>
      <c r="AJ317" s="39"/>
      <c r="AK317" s="39"/>
      <c r="AL317" s="39"/>
      <c r="AM317" s="3" t="str">
        <f>IF(G317&lt;&gt;"LIBSETS_SETTYPE_BATTLEGROUND",IF(G317&lt;&gt;"LIBSETS_SETTYPE_SPECIAL",IF(AN317&lt;&gt;"",VLOOKUP(AN317,'ESO zone constants'!$D$3:$H$4953,5,FALSE),""),""),"")</f>
        <v/>
      </c>
      <c r="AO317" s="39"/>
      <c r="AP317" s="39"/>
      <c r="AQ317" s="39"/>
      <c r="AR317" s="3" t="str">
        <f>IF(G317&lt;&gt;"LIBSETS_SETTYPE_BATTLEGROUND",IF(G317&lt;&gt;"LIBSETS_SETTYPE_SPECIAL",IF(AS317&lt;&gt;"",VLOOKUP(AS317,'ESO zone constants'!$D$3:$H$4953,5,FALSE),""),""),"")</f>
        <v/>
      </c>
      <c r="AT317" s="39"/>
      <c r="AU317" s="39"/>
      <c r="AV317" s="39"/>
      <c r="AW317" s="21" t="str">
        <f t="shared" si="25"/>
        <v>[364] = {wayshrines={346,346,346,}, dlcId=DLC_CLOCKWORK_CITY</v>
      </c>
      <c r="AX317" s="21" t="str">
        <f t="shared" si="26"/>
        <v>, zoneIds={1000}, veteran=false</v>
      </c>
      <c r="AY317" s="21" t="str">
        <f t="shared" si="27"/>
        <v>, setType=LIBSETS_SETTYPE_TRIAL</v>
      </c>
      <c r="AZ317" s="21" t="str">
        <f t="shared" si="28"/>
        <v>, dropMechanic={LIBSETS_DROP_MECHANIC_MONSTER_NAME}, dropMechanicNames={}},</v>
      </c>
      <c r="BA317" s="21" t="str">
        <f t="shared" si="29"/>
        <v xml:space="preserve"> --Defensive Position / Defensive Position   [Asylum Sanctorium]</v>
      </c>
    </row>
    <row r="318" spans="1:53" x14ac:dyDescent="0.25">
      <c r="A318" s="12">
        <v>365</v>
      </c>
      <c r="B318" t="s">
        <v>1311</v>
      </c>
      <c r="C318" t="s">
        <v>1312</v>
      </c>
      <c r="D318" s="3">
        <f t="shared" si="24"/>
        <v>365</v>
      </c>
      <c r="E318" s="42"/>
      <c r="G318" s="8" t="s">
        <v>1599</v>
      </c>
      <c r="I318" t="s">
        <v>97</v>
      </c>
      <c r="J318" t="s">
        <v>97</v>
      </c>
      <c r="K318">
        <v>346</v>
      </c>
      <c r="L318">
        <v>346</v>
      </c>
      <c r="M318">
        <v>346</v>
      </c>
      <c r="N318">
        <v>0</v>
      </c>
      <c r="O318" s="66" t="s">
        <v>666</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constants'!$B$4:$C$1002,2,FALSE),"")</f>
        <v>Clockwork City</v>
      </c>
      <c r="U318" s="33" t="s">
        <v>1668</v>
      </c>
      <c r="V318" s="39" t="s">
        <v>1536</v>
      </c>
      <c r="W318" s="39"/>
      <c r="X318" s="3" t="str">
        <f>IF(G318&lt;&gt;"LIBSETS_SETTYPE_BATTLEGROUND",IF(G318&lt;&gt;"LIBSETS_SETTYPE_SPECIAL",IF(Y318&lt;&gt;"",VLOOKUP(Y318,'ESO zone constants'!$D$3:$H$4953,5,FALSE),""),""),"")</f>
        <v/>
      </c>
      <c r="Y318" t="str">
        <f>IF(AND(O318&lt;&gt;"",NOT(ISERROR(O318))),"",IF(AND(L318&lt;&gt;"",L318&gt;0,NOT(ISERROR(L318))),VLOOKUP(L318,'ESO dumped WayshrineInfo'!$K$3:$N$9999,4,FALSE),""))</f>
        <v/>
      </c>
      <c r="Z318" s="39"/>
      <c r="AA318" s="39"/>
      <c r="AB318" s="39"/>
      <c r="AC318" s="3" t="str">
        <f>IF(G318&lt;&gt;"LIBSETS_SETTYPE_BATTLEGROUND",IF(G318&lt;&gt;"LIBSETS_SETTYPE_SPECIAL",IF(AD318&lt;&gt;"",VLOOKUP(AD318,'ESO zone constants'!$D$3:$H$4953,5,FALSE),""),""),"")</f>
        <v/>
      </c>
      <c r="AD318" t="str">
        <f>IF(AND(O318&lt;&gt;"",NOT(ISERROR(O318))),"",IF(AND(M318&lt;&gt;"",M318&gt;0,NOT(ISERROR(M318))),VLOOKUP(M318,'ESO dumped WayshrineInfo'!$K$3:$N$9999,4,FALSE),""))</f>
        <v/>
      </c>
      <c r="AE318" s="39"/>
      <c r="AF318" s="39"/>
      <c r="AG318" s="39"/>
      <c r="AH318" s="3" t="str">
        <f>IF(G318&lt;&gt;"LIBSETS_SETTYPE_BATTLEGROUND",IF(G318&lt;&gt;"LIBSETS_SETTYPE_SPECIAL",IF(AI318&lt;&gt;"",VLOOKUP(AI318,'ESO zone constants'!$D$3:$H$4953,5,FALSE),""),""),"")</f>
        <v/>
      </c>
      <c r="AJ318" s="39"/>
      <c r="AK318" s="39"/>
      <c r="AL318" s="39"/>
      <c r="AM318" s="3" t="str">
        <f>IF(G318&lt;&gt;"LIBSETS_SETTYPE_BATTLEGROUND",IF(G318&lt;&gt;"LIBSETS_SETTYPE_SPECIAL",IF(AN318&lt;&gt;"",VLOOKUP(AN318,'ESO zone constants'!$D$3:$H$4953,5,FALSE),""),""),"")</f>
        <v/>
      </c>
      <c r="AO318" s="39"/>
      <c r="AP318" s="39"/>
      <c r="AQ318" s="39"/>
      <c r="AR318" s="3" t="str">
        <f>IF(G318&lt;&gt;"LIBSETS_SETTYPE_BATTLEGROUND",IF(G318&lt;&gt;"LIBSETS_SETTYPE_SPECIAL",IF(AS318&lt;&gt;"",VLOOKUP(AS318,'ESO zone constants'!$D$3:$H$4953,5,FALSE),""),""),"")</f>
        <v/>
      </c>
      <c r="AT318" s="39"/>
      <c r="AU318" s="39"/>
      <c r="AV318" s="39"/>
      <c r="AW318" s="21" t="str">
        <f t="shared" si="25"/>
        <v>[365] = {wayshrines={346,346,346,}, dlcId=DLC_CLOCKWORK_CITY</v>
      </c>
      <c r="AX318" s="21" t="str">
        <f t="shared" si="26"/>
        <v>, zoneIds={1000}, veteran=false</v>
      </c>
      <c r="AY318" s="21" t="str">
        <f t="shared" si="27"/>
        <v>, setType=LIBSETS_SETTYPE_TRIAL</v>
      </c>
      <c r="AZ318" s="21" t="str">
        <f t="shared" si="28"/>
        <v>, dropMechanic={LIBSETS_DROP_MECHANIC_MONSTER_NAME}, dropMechanicNames={['en']='Last Boss (normal)'}},</v>
      </c>
      <c r="BA318" s="21" t="str">
        <f t="shared" si="29"/>
        <v xml:space="preserve"> --Chaotic Whirlwind / Chaotischer Wirbelwind   [Asylum Sanctorium]</v>
      </c>
    </row>
    <row r="319" spans="1:53" x14ac:dyDescent="0.25">
      <c r="A319" s="12">
        <v>366</v>
      </c>
      <c r="B319" t="s">
        <v>1313</v>
      </c>
      <c r="C319" t="s">
        <v>1314</v>
      </c>
      <c r="D319" s="3">
        <f t="shared" si="24"/>
        <v>366</v>
      </c>
      <c r="G319" s="8" t="s">
        <v>1599</v>
      </c>
      <c r="I319" t="s">
        <v>97</v>
      </c>
      <c r="J319" t="s">
        <v>97</v>
      </c>
      <c r="K319">
        <v>346</v>
      </c>
      <c r="L319">
        <v>346</v>
      </c>
      <c r="M319">
        <v>346</v>
      </c>
      <c r="N319">
        <v>0</v>
      </c>
      <c r="O319" s="66" t="s">
        <v>666</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constants'!$B$4:$C$1002,2,FALSE),"")</f>
        <v>Clockwork City</v>
      </c>
      <c r="U319" s="33" t="s">
        <v>1668</v>
      </c>
      <c r="V319" s="39"/>
      <c r="W319" s="39"/>
      <c r="X319" s="3" t="str">
        <f>IF(G319&lt;&gt;"LIBSETS_SETTYPE_BATTLEGROUND",IF(G319&lt;&gt;"LIBSETS_SETTYPE_SPECIAL",IF(Y319&lt;&gt;"",VLOOKUP(Y319,'ESO zone constants'!$D$3:$H$4953,5,FALSE),""),""),"")</f>
        <v/>
      </c>
      <c r="Y319" t="str">
        <f>IF(AND(O319&lt;&gt;"",NOT(ISERROR(O319))),"",IF(AND(L319&lt;&gt;"",L319&gt;0,NOT(ISERROR(L319))),VLOOKUP(L319,'ESO dumped WayshrineInfo'!$K$3:$N$9999,4,FALSE),""))</f>
        <v/>
      </c>
      <c r="Z319" s="39"/>
      <c r="AA319" s="39"/>
      <c r="AB319" s="39"/>
      <c r="AC319" s="3" t="str">
        <f>IF(G319&lt;&gt;"LIBSETS_SETTYPE_BATTLEGROUND",IF(G319&lt;&gt;"LIBSETS_SETTYPE_SPECIAL",IF(AD319&lt;&gt;"",VLOOKUP(AD319,'ESO zone constants'!$D$3:$H$4953,5,FALSE),""),""),"")</f>
        <v/>
      </c>
      <c r="AD319" t="str">
        <f>IF(AND(O319&lt;&gt;"",NOT(ISERROR(O319))),"",IF(AND(M319&lt;&gt;"",M319&gt;0,NOT(ISERROR(M319))),VLOOKUP(M319,'ESO dumped WayshrineInfo'!$K$3:$N$9999,4,FALSE),""))</f>
        <v/>
      </c>
      <c r="AE319" s="39"/>
      <c r="AF319" s="39"/>
      <c r="AG319" s="39"/>
      <c r="AH319" s="3" t="str">
        <f>IF(G319&lt;&gt;"LIBSETS_SETTYPE_BATTLEGROUND",IF(G319&lt;&gt;"LIBSETS_SETTYPE_SPECIAL",IF(AI319&lt;&gt;"",VLOOKUP(AI319,'ESO zone constants'!$D$3:$H$4953,5,FALSE),""),""),"")</f>
        <v/>
      </c>
      <c r="AJ319" s="39"/>
      <c r="AK319" s="39"/>
      <c r="AL319" s="39"/>
      <c r="AM319" s="3" t="str">
        <f>IF(G319&lt;&gt;"LIBSETS_SETTYPE_BATTLEGROUND",IF(G319&lt;&gt;"LIBSETS_SETTYPE_SPECIAL",IF(AN319&lt;&gt;"",VLOOKUP(AN319,'ESO zone constants'!$D$3:$H$4953,5,FALSE),""),""),"")</f>
        <v/>
      </c>
      <c r="AO319" s="39"/>
      <c r="AP319" s="39"/>
      <c r="AQ319" s="39"/>
      <c r="AR319" s="3" t="str">
        <f>IF(G319&lt;&gt;"LIBSETS_SETTYPE_BATTLEGROUND",IF(G319&lt;&gt;"LIBSETS_SETTYPE_SPECIAL",IF(AS319&lt;&gt;"",VLOOKUP(AS319,'ESO zone constants'!$D$3:$H$4953,5,FALSE),""),""),"")</f>
        <v/>
      </c>
      <c r="AT319" s="39"/>
      <c r="AU319" s="39"/>
      <c r="AV319" s="39"/>
      <c r="AW319" s="21" t="str">
        <f t="shared" si="25"/>
        <v>[366] = {wayshrines={346,346,346,}, dlcId=DLC_CLOCKWORK_CITY</v>
      </c>
      <c r="AX319" s="21" t="str">
        <f t="shared" si="26"/>
        <v>, zoneIds={1000}, veteran=false</v>
      </c>
      <c r="AY319" s="21" t="str">
        <f t="shared" si="27"/>
        <v>, setType=LIBSETS_SETTYPE_TRIAL</v>
      </c>
      <c r="AZ319" s="21" t="str">
        <f t="shared" si="28"/>
        <v>, dropMechanic={LIBSETS_DROP_MECHANIC_MONSTER_NAME}, dropMechanicNames={}},</v>
      </c>
      <c r="BA319" s="21" t="str">
        <f t="shared" si="29"/>
        <v xml:space="preserve"> --Piercing Spray / Durchdringende Salve   [Asylum Sanctorium]</v>
      </c>
    </row>
    <row r="320" spans="1:53" x14ac:dyDescent="0.25">
      <c r="A320" s="12">
        <v>367</v>
      </c>
      <c r="B320" t="s">
        <v>1315</v>
      </c>
      <c r="C320" t="s">
        <v>1316</v>
      </c>
      <c r="D320" s="3">
        <f t="shared" si="24"/>
        <v>367</v>
      </c>
      <c r="G320" s="8" t="s">
        <v>1599</v>
      </c>
      <c r="I320" t="s">
        <v>97</v>
      </c>
      <c r="J320" t="s">
        <v>97</v>
      </c>
      <c r="K320">
        <v>346</v>
      </c>
      <c r="L320">
        <v>346</v>
      </c>
      <c r="M320">
        <v>346</v>
      </c>
      <c r="N320">
        <v>0</v>
      </c>
      <c r="O320" s="66" t="s">
        <v>666</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constants'!$B$4:$C$1002,2,FALSE),"")</f>
        <v>Clockwork City</v>
      </c>
      <c r="U320" s="33" t="s">
        <v>1668</v>
      </c>
      <c r="V320" s="39" t="s">
        <v>1536</v>
      </c>
      <c r="W320" s="39"/>
      <c r="X320" s="3" t="str">
        <f>IF(G320&lt;&gt;"LIBSETS_SETTYPE_BATTLEGROUND",IF(G320&lt;&gt;"LIBSETS_SETTYPE_SPECIAL",IF(Y320&lt;&gt;"",VLOOKUP(Y320,'ESO zone constants'!$D$3:$H$4953,5,FALSE),""),""),"")</f>
        <v/>
      </c>
      <c r="Y320" t="str">
        <f>IF(AND(O320&lt;&gt;"",NOT(ISERROR(O320))),"",IF(AND(L320&lt;&gt;"",L320&gt;0,NOT(ISERROR(L320))),VLOOKUP(L320,'ESO dumped WayshrineInfo'!$K$3:$N$9999,4,FALSE),""))</f>
        <v/>
      </c>
      <c r="Z320" s="39"/>
      <c r="AA320" s="39"/>
      <c r="AB320" s="39"/>
      <c r="AC320" s="3" t="str">
        <f>IF(G320&lt;&gt;"LIBSETS_SETTYPE_BATTLEGROUND",IF(G320&lt;&gt;"LIBSETS_SETTYPE_SPECIAL",IF(AD320&lt;&gt;"",VLOOKUP(AD320,'ESO zone constants'!$D$3:$H$4953,5,FALSE),""),""),"")</f>
        <v/>
      </c>
      <c r="AD320" t="str">
        <f>IF(AND(O320&lt;&gt;"",NOT(ISERROR(O320))),"",IF(AND(M320&lt;&gt;"",M320&gt;0,NOT(ISERROR(M320))),VLOOKUP(M320,'ESO dumped WayshrineInfo'!$K$3:$N$9999,4,FALSE),""))</f>
        <v/>
      </c>
      <c r="AE320" s="39"/>
      <c r="AF320" s="39"/>
      <c r="AG320" s="39"/>
      <c r="AH320" s="3" t="str">
        <f>IF(G320&lt;&gt;"LIBSETS_SETTYPE_BATTLEGROUND",IF(G320&lt;&gt;"LIBSETS_SETTYPE_SPECIAL",IF(AI320&lt;&gt;"",VLOOKUP(AI320,'ESO zone constants'!$D$3:$H$4953,5,FALSE),""),""),"")</f>
        <v/>
      </c>
      <c r="AJ320" s="39"/>
      <c r="AK320" s="39"/>
      <c r="AL320" s="39"/>
      <c r="AM320" s="3" t="str">
        <f>IF(G320&lt;&gt;"LIBSETS_SETTYPE_BATTLEGROUND",IF(G320&lt;&gt;"LIBSETS_SETTYPE_SPECIAL",IF(AN320&lt;&gt;"",VLOOKUP(AN320,'ESO zone constants'!$D$3:$H$4953,5,FALSE),""),""),"")</f>
        <v/>
      </c>
      <c r="AO320" s="39"/>
      <c r="AP320" s="39"/>
      <c r="AQ320" s="39"/>
      <c r="AR320" s="3" t="str">
        <f>IF(G320&lt;&gt;"LIBSETS_SETTYPE_BATTLEGROUND",IF(G320&lt;&gt;"LIBSETS_SETTYPE_SPECIAL",IF(AS320&lt;&gt;"",VLOOKUP(AS320,'ESO zone constants'!$D$3:$H$4953,5,FALSE),""),""),"")</f>
        <v/>
      </c>
      <c r="AT320" s="39"/>
      <c r="AU320" s="39"/>
      <c r="AV320" s="39"/>
      <c r="AW320" s="21" t="str">
        <f t="shared" si="25"/>
        <v>[367] = {wayshrines={346,346,346,}, dlcId=DLC_CLOCKWORK_CITY</v>
      </c>
      <c r="AX320" s="21" t="str">
        <f t="shared" si="26"/>
        <v>, zoneIds={1000}, veteran=false</v>
      </c>
      <c r="AY320" s="21" t="str">
        <f t="shared" si="27"/>
        <v>, setType=LIBSETS_SETTYPE_TRIAL</v>
      </c>
      <c r="AZ320" s="21" t="str">
        <f t="shared" si="28"/>
        <v>, dropMechanic={LIBSETS_DROP_MECHANIC_MONSTER_NAME}, dropMechanicNames={['en']='Last Boss (normal)'}},</v>
      </c>
      <c r="BA320" s="21" t="str">
        <f t="shared" si="29"/>
        <v xml:space="preserve"> --Concentrated Force / Konzentrierte Kraft   [Asylum Sanctorium]</v>
      </c>
    </row>
    <row r="321" spans="1:53" x14ac:dyDescent="0.25">
      <c r="A321" s="12">
        <v>368</v>
      </c>
      <c r="B321" t="s">
        <v>1317</v>
      </c>
      <c r="C321" t="s">
        <v>1318</v>
      </c>
      <c r="D321" s="3">
        <f t="shared" si="24"/>
        <v>368</v>
      </c>
      <c r="G321" s="8" t="s">
        <v>1599</v>
      </c>
      <c r="I321" t="s">
        <v>97</v>
      </c>
      <c r="J321" t="s">
        <v>97</v>
      </c>
      <c r="K321">
        <v>346</v>
      </c>
      <c r="L321">
        <v>346</v>
      </c>
      <c r="M321">
        <v>346</v>
      </c>
      <c r="N321">
        <v>0</v>
      </c>
      <c r="O321" s="66" t="s">
        <v>666</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constants'!$B$4:$C$1002,2,FALSE),"")</f>
        <v>Clockwork City</v>
      </c>
      <c r="U321" s="33" t="s">
        <v>1668</v>
      </c>
      <c r="V321" s="39"/>
      <c r="W321" s="39"/>
      <c r="X321" s="3" t="str">
        <f>IF(G321&lt;&gt;"LIBSETS_SETTYPE_BATTLEGROUND",IF(G321&lt;&gt;"LIBSETS_SETTYPE_SPECIAL",IF(Y321&lt;&gt;"",VLOOKUP(Y321,'ESO zone constants'!$D$3:$H$4953,5,FALSE),""),""),"")</f>
        <v/>
      </c>
      <c r="Y321" t="str">
        <f>IF(AND(O321&lt;&gt;"",NOT(ISERROR(O321))),"",IF(AND(L321&lt;&gt;"",L321&gt;0,NOT(ISERROR(L321))),VLOOKUP(L321,'ESO dumped WayshrineInfo'!$K$3:$N$9999,4,FALSE),""))</f>
        <v/>
      </c>
      <c r="Z321" s="39"/>
      <c r="AA321" s="39"/>
      <c r="AB321" s="39"/>
      <c r="AC321" s="3" t="str">
        <f>IF(G321&lt;&gt;"LIBSETS_SETTYPE_BATTLEGROUND",IF(G321&lt;&gt;"LIBSETS_SETTYPE_SPECIAL",IF(AD321&lt;&gt;"",VLOOKUP(AD321,'ESO zone constants'!$D$3:$H$4953,5,FALSE),""),""),"")</f>
        <v/>
      </c>
      <c r="AD321" t="str">
        <f>IF(AND(O321&lt;&gt;"",NOT(ISERROR(O321))),"",IF(AND(M321&lt;&gt;"",M321&gt;0,NOT(ISERROR(M321))),VLOOKUP(M321,'ESO dumped WayshrineInfo'!$K$3:$N$9999,4,FALSE),""))</f>
        <v/>
      </c>
      <c r="AE321" s="39"/>
      <c r="AF321" s="39"/>
      <c r="AG321" s="39"/>
      <c r="AH321" s="3" t="str">
        <f>IF(G321&lt;&gt;"LIBSETS_SETTYPE_BATTLEGROUND",IF(G321&lt;&gt;"LIBSETS_SETTYPE_SPECIAL",IF(AI321&lt;&gt;"",VLOOKUP(AI321,'ESO zone constants'!$D$3:$H$4953,5,FALSE),""),""),"")</f>
        <v/>
      </c>
      <c r="AJ321" s="39"/>
      <c r="AK321" s="39"/>
      <c r="AL321" s="39"/>
      <c r="AM321" s="3" t="str">
        <f>IF(G321&lt;&gt;"LIBSETS_SETTYPE_BATTLEGROUND",IF(G321&lt;&gt;"LIBSETS_SETTYPE_SPECIAL",IF(AN321&lt;&gt;"",VLOOKUP(AN321,'ESO zone constants'!$D$3:$H$4953,5,FALSE),""),""),"")</f>
        <v/>
      </c>
      <c r="AO321" s="39"/>
      <c r="AP321" s="39"/>
      <c r="AQ321" s="39"/>
      <c r="AR321" s="3" t="str">
        <f>IF(G321&lt;&gt;"LIBSETS_SETTYPE_BATTLEGROUND",IF(G321&lt;&gt;"LIBSETS_SETTYPE_SPECIAL",IF(AS321&lt;&gt;"",VLOOKUP(AS321,'ESO zone constants'!$D$3:$H$4953,5,FALSE),""),""),"")</f>
        <v/>
      </c>
      <c r="AT321" s="39"/>
      <c r="AU321" s="39"/>
      <c r="AV321" s="39"/>
      <c r="AW321" s="21" t="str">
        <f t="shared" si="25"/>
        <v>[368] = {wayshrines={346,346,346,}, dlcId=DLC_CLOCKWORK_CITY</v>
      </c>
      <c r="AX321" s="21" t="str">
        <f t="shared" si="26"/>
        <v>, zoneIds={1000}, veteran=false</v>
      </c>
      <c r="AY321" s="21" t="str">
        <f t="shared" si="27"/>
        <v>, setType=LIBSETS_SETTYPE_TRIAL</v>
      </c>
      <c r="AZ321" s="21" t="str">
        <f t="shared" si="28"/>
        <v>, dropMechanic={LIBSETS_DROP_MECHANIC_MONSTER_NAME}, dropMechanicNames={}},</v>
      </c>
      <c r="BA321" s="21" t="str">
        <f t="shared" si="29"/>
        <v xml:space="preserve"> --Timeless Blessing / Zeitloser Segen   [Asylum Sanctorium]</v>
      </c>
    </row>
    <row r="322" spans="1:53" x14ac:dyDescent="0.25">
      <c r="A322" s="12">
        <v>369</v>
      </c>
      <c r="B322" t="s">
        <v>1319</v>
      </c>
      <c r="C322" t="s">
        <v>1320</v>
      </c>
      <c r="D322" s="3">
        <f t="shared" si="24"/>
        <v>369</v>
      </c>
      <c r="G322" s="8" t="s">
        <v>1590</v>
      </c>
      <c r="I322" t="s">
        <v>97</v>
      </c>
      <c r="J322" t="s">
        <v>97</v>
      </c>
      <c r="K322">
        <v>249</v>
      </c>
      <c r="L322">
        <v>249</v>
      </c>
      <c r="M322">
        <v>249</v>
      </c>
      <c r="N322">
        <v>0</v>
      </c>
      <c r="O322" s="66" t="s">
        <v>457</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constants'!$B$4:$C$1002,2,FALSE),"")</f>
        <v>Orsinium</v>
      </c>
      <c r="U322" s="33" t="s">
        <v>1680</v>
      </c>
      <c r="V322" s="43" t="str">
        <f>IF(U322&lt;&gt;"",IF(U322&lt;&gt;"LIBSETS_DROP_MECHANIC_MONSTER_NAME",VLOOKUP(U322,'LibSets constants'!$I$4:$L$1002,3,FALSE),""),"")</f>
        <v>Arena stage chest</v>
      </c>
      <c r="W322" s="3" t="str">
        <f>IF(U322&lt;&gt;"",IF(U322&lt;&gt;"LIBSETS_DROP_MECHANIC_MONSTER_NAME",VLOOKUP(U322,'LibSets constants'!$I$4:$L$1002,4,FALSE),""),"")</f>
        <v>Arena-Phasen Schatztruhe</v>
      </c>
      <c r="X322" s="3" t="str">
        <f>IF(G322&lt;&gt;"LIBSETS_SETTYPE_BATTLEGROUND",IF(G322&lt;&gt;"LIBSETS_SETTYPE_SPECIAL",IF(Y322&lt;&gt;"",VLOOKUP(Y322,'ESO zone constants'!$D$3:$H$4953,5,FALSE),""),""),"")</f>
        <v/>
      </c>
      <c r="Y322" t="str">
        <f>IF(AND(O322&lt;&gt;"",NOT(ISERROR(O322))),"",IF(AND(L322&lt;&gt;"",L322&gt;0,NOT(ISERROR(L322))),VLOOKUP(L322,'ESO dumped WayshrineInfo'!$K$3:$N$9999,4,FALSE),""))</f>
        <v/>
      </c>
      <c r="Z322" s="44"/>
      <c r="AA322" s="43" t="str">
        <f>IF(Z322&lt;&gt;"",IF(Z322&lt;&gt;"LIBSETS_DROP_MECHANIC_MONSTER_NAME",VLOOKUP(Z322,'LibSets constants'!$I$4:$L$1002,3,FALSE),""),"")</f>
        <v/>
      </c>
      <c r="AB322" s="43" t="str">
        <f>IF(Z322&lt;&gt;"",IF(Z322&lt;&gt;"LIBSETS_DROP_MECHANIC_MONSTER_NAME",VLOOKUP(Z322,'LibSets constants'!$I$4:$L$1002,4,FALSE),""),"")</f>
        <v/>
      </c>
      <c r="AC322" s="3" t="str">
        <f>IF(G322&lt;&gt;"LIBSETS_SETTYPE_BATTLEGROUND",IF(G322&lt;&gt;"LIBSETS_SETTYPE_SPECIAL",IF(AD322&lt;&gt;"",VLOOKUP(AD322,'ESO zone constants'!$D$3:$H$4953,5,FALSE),""),""),"")</f>
        <v/>
      </c>
      <c r="AD322" t="str">
        <f>IF(AND(O322&lt;&gt;"",NOT(ISERROR(O322))),"",IF(AND(M322&lt;&gt;"",M322&gt;0,NOT(ISERROR(M322))),VLOOKUP(M322,'ESO dumped WayshrineInfo'!$K$3:$N$9999,4,FALSE),""))</f>
        <v/>
      </c>
      <c r="AE322" s="44"/>
      <c r="AF322" s="43" t="str">
        <f>IF(AE322&lt;&gt;"",IF(AE322&lt;&gt;"LIBSETS_DROP_MECHANIC_MONSTER_NAME",VLOOKUP(AE322,'LibSets constants'!$I$4:$L$1002,3,FALSE),""),"")</f>
        <v/>
      </c>
      <c r="AG322" s="43" t="str">
        <f>IF(AE322&lt;&gt;"",IF(AE322&lt;&gt;"LIBSETS_DROP_MECHANIC_MONSTER_NAME",VLOOKUP(AE322,'LibSets constants'!$I$4:$L$1002,4,FALSE),""),"")</f>
        <v/>
      </c>
      <c r="AH322" s="3" t="str">
        <f>IF(G322&lt;&gt;"LIBSETS_SETTYPE_BATTLEGROUND",IF(G322&lt;&gt;"LIBSETS_SETTYPE_SPECIAL",IF(AI322&lt;&gt;"",VLOOKUP(AI322,'ESO zone constants'!$D$3:$H$4953,5,FALSE),""),""),"")</f>
        <v/>
      </c>
      <c r="AJ322" s="44"/>
      <c r="AK322" s="43" t="str">
        <f>IF(AJ322&lt;&gt;"",IF(AJ322&lt;&gt;"LIBSETS_DROP_MECHANIC_MONSTER_NAME",VLOOKUP(AJ322,'LibSets constants'!$I$4:$L$1002,3,FALSE),""),"")</f>
        <v/>
      </c>
      <c r="AL322" s="43" t="str">
        <f>IF(AJ322&lt;&gt;"",IF(AJ322&lt;&gt;"LIBSETS_DROP_MECHANIC_MONSTER_NAME",VLOOKUP(AJ322,'LibSets constants'!$I$4:$L$1002,4,FALSE),""),"")</f>
        <v/>
      </c>
      <c r="AM322" s="3" t="str">
        <f>IF(G322&lt;&gt;"LIBSETS_SETTYPE_BATTLEGROUND",IF(G322&lt;&gt;"LIBSETS_SETTYPE_SPECIAL",IF(AN322&lt;&gt;"",VLOOKUP(AN322,'ESO zone constants'!$D$3:$H$4953,5,FALSE),""),""),"")</f>
        <v/>
      </c>
      <c r="AO322" s="44"/>
      <c r="AP322" s="43" t="str">
        <f>IF(AO322&lt;&gt;"",IF(AO322&lt;&gt;"LIBSETS_DROP_MECHANIC_MONSTER_NAME",VLOOKUP(AO322,'LibSets constants'!$I$4:$L$1002,3,FALSE),""),"")</f>
        <v/>
      </c>
      <c r="AQ322" s="43" t="str">
        <f>IF(AO322&lt;&gt;"",IF(AO322&lt;&gt;"LIBSETS_DROP_MECHANIC_MONSTER_NAME",VLOOKUP(AO322,'LibSets constants'!$I$4:$L$1002,4,FALSE),""),"")</f>
        <v/>
      </c>
      <c r="AR322" s="3" t="str">
        <f>IF(G322&lt;&gt;"LIBSETS_SETTYPE_BATTLEGROUND",IF(G322&lt;&gt;"LIBSETS_SETTYPE_SPECIAL",IF(AS322&lt;&gt;"",VLOOKUP(AS322,'ESO zone constants'!$D$3:$H$4953,5,FALSE),""),""),"")</f>
        <v/>
      </c>
      <c r="AT322" s="44"/>
      <c r="AU322" s="43" t="str">
        <f>IF(AT322&lt;&gt;"",IF(AT322&lt;&gt;"LIBSETS_DROP_MECHANIC_MONSTER_NAME",VLOOKUP(AT322,'LibSets constants'!$I$4:$L$1002,3,FALSE),""),"")</f>
        <v/>
      </c>
      <c r="AV322" s="43" t="str">
        <f>IF(AT322&lt;&gt;"",IF(AT322&lt;&gt;"LIBSETS_DROP_MECHANIC_MONSTER_NAME",VLOOKUP(AT322,'LibSets constants'!$I$4:$L$1002,4,FALSE),""),"")</f>
        <v/>
      </c>
      <c r="AW322" s="21" t="str">
        <f t="shared" si="25"/>
        <v>[369] = {wayshrines={249,249,249,}, dlcId=DLC_ORSINIUM</v>
      </c>
      <c r="AX322" s="21" t="str">
        <f t="shared" si="26"/>
        <v>, zoneIds={677}, veteran=false</v>
      </c>
      <c r="AY322" s="21" t="str">
        <f t="shared" si="27"/>
        <v>, setType=LIBSETS_SETTYPE_ARENA</v>
      </c>
      <c r="AZ322" s="21" t="str">
        <f t="shared" si="28"/>
        <v>, dropMechanic={LIBSETS_DROP_MECHANIC_ARENA_STAGE_CHEST}},</v>
      </c>
      <c r="BA322" s="21" t="str">
        <f t="shared" si="29"/>
        <v xml:space="preserve"> --Merciless Charge / Gnadenloser Ansturm   [Maelstrom Arena]</v>
      </c>
    </row>
    <row r="323" spans="1:53" x14ac:dyDescent="0.25">
      <c r="A323" s="12">
        <v>370</v>
      </c>
      <c r="B323" t="s">
        <v>1321</v>
      </c>
      <c r="C323" t="s">
        <v>1322</v>
      </c>
      <c r="D323" s="3">
        <f t="shared" ref="D323:D386" si="30">A323</f>
        <v>370</v>
      </c>
      <c r="G323" s="8" t="s">
        <v>1590</v>
      </c>
      <c r="I323" t="s">
        <v>97</v>
      </c>
      <c r="J323" t="s">
        <v>97</v>
      </c>
      <c r="K323">
        <v>249</v>
      </c>
      <c r="L323">
        <v>249</v>
      </c>
      <c r="M323">
        <v>249</v>
      </c>
      <c r="N323">
        <v>0</v>
      </c>
      <c r="O323" s="66" t="s">
        <v>457</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constants'!$B$4:$C$1002,2,FALSE),"")</f>
        <v>Orsinium</v>
      </c>
      <c r="U323" s="33" t="s">
        <v>1680</v>
      </c>
      <c r="V323" s="3" t="str">
        <f>IF(U323&lt;&gt;"",IF(U323&lt;&gt;"LIBSETS_DROP_MECHANIC_MONSTER_NAME",VLOOKUP(U323,'LibSets constants'!$I$4:$L$1002,3,FALSE),""),"")</f>
        <v>Arena stage chest</v>
      </c>
      <c r="W323" s="3" t="str">
        <f>IF(U323&lt;&gt;"",IF(U323&lt;&gt;"LIBSETS_DROP_MECHANIC_MONSTER_NAME",VLOOKUP(U323,'LibSets constants'!$I$4:$L$1002,4,FALSE),""),"")</f>
        <v>Arena-Phasen Schatztruhe</v>
      </c>
      <c r="X323" s="3" t="str">
        <f>IF(G323&lt;&gt;"LIBSETS_SETTYPE_BATTLEGROUND",IF(G323&lt;&gt;"LIBSETS_SETTYPE_SPECIAL",IF(Y323&lt;&gt;"",VLOOKUP(Y323,'ESO zone constants'!$D$3:$H$4953,5,FALSE),""),""),"")</f>
        <v/>
      </c>
      <c r="Y323" t="str">
        <f>IF(AND(O323&lt;&gt;"",NOT(ISERROR(O323))),"",IF(AND(L323&lt;&gt;"",L323&gt;0,NOT(ISERROR(L323))),VLOOKUP(L323,'ESO dumped WayshrineInfo'!$K$3:$N$9999,4,FALSE),""))</f>
        <v/>
      </c>
      <c r="AA323" s="3" t="str">
        <f>IF(Z323&lt;&gt;"",IF(Z323&lt;&gt;"LIBSETS_DROP_MECHANIC_MONSTER_NAME",VLOOKUP(Z323,'LibSets constants'!$I$4:$L$1002,3,FALSE),""),"")</f>
        <v/>
      </c>
      <c r="AB323" s="3" t="str">
        <f>IF(Z323&lt;&gt;"",IF(Z323&lt;&gt;"LIBSETS_DROP_MECHANIC_MONSTER_NAME",VLOOKUP(Z323,'LibSets constants'!$I$4:$L$1002,4,FALSE),""),"")</f>
        <v/>
      </c>
      <c r="AC323" s="3" t="str">
        <f>IF(G323&lt;&gt;"LIBSETS_SETTYPE_BATTLEGROUND",IF(G323&lt;&gt;"LIBSETS_SETTYPE_SPECIAL",IF(AD323&lt;&gt;"",VLOOKUP(AD323,'ESO zone constants'!$D$3:$H$4953,5,FALSE),""),""),"")</f>
        <v/>
      </c>
      <c r="AD323" t="str">
        <f>IF(AND(O323&lt;&gt;"",NOT(ISERROR(O323))),"",IF(AND(M323&lt;&gt;"",M323&gt;0,NOT(ISERROR(M323))),VLOOKUP(M323,'ESO dumped WayshrineInfo'!$K$3:$N$9999,4,FALSE),""))</f>
        <v/>
      </c>
      <c r="AF323" s="3" t="str">
        <f>IF(AE323&lt;&gt;"",IF(AE323&lt;&gt;"LIBSETS_DROP_MECHANIC_MONSTER_NAME",VLOOKUP(AE323,'LibSets constants'!$I$4:$L$1002,3,FALSE),""),"")</f>
        <v/>
      </c>
      <c r="AG323" s="3" t="str">
        <f>IF(AE323&lt;&gt;"",IF(AE323&lt;&gt;"LIBSETS_DROP_MECHANIC_MONSTER_NAME",VLOOKUP(AE323,'LibSets constants'!$I$4:$L$1002,4,FALSE),""),"")</f>
        <v/>
      </c>
      <c r="AH323" s="3" t="str">
        <f>IF(G323&lt;&gt;"LIBSETS_SETTYPE_BATTLEGROUND",IF(G323&lt;&gt;"LIBSETS_SETTYPE_SPECIAL",IF(AI323&lt;&gt;"",VLOOKUP(AI323,'ESO zone constants'!$D$3:$H$4953,5,FALSE),""),""),"")</f>
        <v/>
      </c>
      <c r="AK323" s="3" t="str">
        <f>IF(AJ323&lt;&gt;"",IF(AJ323&lt;&gt;"LIBSETS_DROP_MECHANIC_MONSTER_NAME",VLOOKUP(AJ323,'LibSets constants'!$I$4:$L$1002,3,FALSE),""),"")</f>
        <v/>
      </c>
      <c r="AL323" s="3" t="str">
        <f>IF(AJ323&lt;&gt;"",IF(AJ323&lt;&gt;"LIBSETS_DROP_MECHANIC_MONSTER_NAME",VLOOKUP(AJ323,'LibSets constants'!$I$4:$L$1002,4,FALSE),""),"")</f>
        <v/>
      </c>
      <c r="AM323" s="3" t="str">
        <f>IF(G323&lt;&gt;"LIBSETS_SETTYPE_BATTLEGROUND",IF(G323&lt;&gt;"LIBSETS_SETTYPE_SPECIAL",IF(AN323&lt;&gt;"",VLOOKUP(AN323,'ESO zone constants'!$D$3:$H$4953,5,FALSE),""),""),"")</f>
        <v/>
      </c>
      <c r="AP323" s="3" t="str">
        <f>IF(AO323&lt;&gt;"",IF(AO323&lt;&gt;"LIBSETS_DROP_MECHANIC_MONSTER_NAME",VLOOKUP(AO323,'LibSets constants'!$I$4:$L$1002,3,FALSE),""),"")</f>
        <v/>
      </c>
      <c r="AQ323" s="3" t="str">
        <f>IF(AO323&lt;&gt;"",IF(AO323&lt;&gt;"LIBSETS_DROP_MECHANIC_MONSTER_NAME",VLOOKUP(AO323,'LibSets constants'!$I$4:$L$1002,4,FALSE),""),"")</f>
        <v/>
      </c>
      <c r="AR323" s="3" t="str">
        <f>IF(G323&lt;&gt;"LIBSETS_SETTYPE_BATTLEGROUND",IF(G323&lt;&gt;"LIBSETS_SETTYPE_SPECIAL",IF(AS323&lt;&gt;"",VLOOKUP(AS323,'ESO zone constants'!$D$3:$H$4953,5,FALSE),""),""),"")</f>
        <v/>
      </c>
      <c r="AU323" s="3" t="str">
        <f>IF(AT323&lt;&gt;"",IF(AT323&lt;&gt;"LIBSETS_DROP_MECHANIC_MONSTER_NAME",VLOOKUP(AT323,'LibSets constants'!$I$4:$L$1002,3,FALSE),""),"")</f>
        <v/>
      </c>
      <c r="AV323" s="3" t="str">
        <f>IF(AT323&lt;&gt;"",IF(AT323&lt;&gt;"LIBSETS_DROP_MECHANIC_MONSTER_NAME",VLOOKUP(AT323,'LibSets constants'!$I$4:$L$1002,4,FALSE),""),"")</f>
        <v/>
      </c>
      <c r="AW323" s="21" t="str">
        <f t="shared" si="25"/>
        <v>[370] = {wayshrines={249,249,249,}, dlcId=DLC_ORSINIUM</v>
      </c>
      <c r="AX323" s="21" t="str">
        <f t="shared" si="26"/>
        <v>, zoneIds={677}, veteran=false</v>
      </c>
      <c r="AY323" s="21" t="str">
        <f t="shared" si="27"/>
        <v>, setType=LIBSETS_SETTYPE_ARENA</v>
      </c>
      <c r="AZ323" s="21" t="str">
        <f t="shared" si="28"/>
        <v>, dropMechanic={LIBSETS_DROP_MECHANIC_ARENA_STAGE_CHEST}},</v>
      </c>
      <c r="BA323" s="21" t="str">
        <f t="shared" si="29"/>
        <v xml:space="preserve"> --Rampaging Slash / Tobender Schnitt   [Maelstrom Arena]</v>
      </c>
    </row>
    <row r="324" spans="1:53" x14ac:dyDescent="0.25">
      <c r="A324" s="12">
        <v>371</v>
      </c>
      <c r="B324" t="s">
        <v>1323</v>
      </c>
      <c r="C324" t="s">
        <v>1324</v>
      </c>
      <c r="D324" s="3">
        <f t="shared" si="30"/>
        <v>371</v>
      </c>
      <c r="G324" s="8" t="s">
        <v>1590</v>
      </c>
      <c r="I324" t="s">
        <v>97</v>
      </c>
      <c r="J324" t="s">
        <v>97</v>
      </c>
      <c r="K324">
        <v>249</v>
      </c>
      <c r="L324">
        <v>249</v>
      </c>
      <c r="M324">
        <v>249</v>
      </c>
      <c r="N324">
        <v>0</v>
      </c>
      <c r="O324" s="66" t="s">
        <v>457</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constants'!$B$4:$C$1002,2,FALSE),"")</f>
        <v>Orsinium</v>
      </c>
      <c r="U324" s="33" t="s">
        <v>1680</v>
      </c>
      <c r="V324" s="3" t="str">
        <f>IF(U324&lt;&gt;"",IF(U324&lt;&gt;"LIBSETS_DROP_MECHANIC_MONSTER_NAME",VLOOKUP(U324,'LibSets constants'!$I$4:$L$1002,3,FALSE),""),"")</f>
        <v>Arena stage chest</v>
      </c>
      <c r="W324" s="3" t="str">
        <f>IF(U324&lt;&gt;"",IF(U324&lt;&gt;"LIBSETS_DROP_MECHANIC_MONSTER_NAME",VLOOKUP(U324,'LibSets constants'!$I$4:$L$1002,4,FALSE),""),"")</f>
        <v>Arena-Phasen Schatztruhe</v>
      </c>
      <c r="X324" s="3" t="str">
        <f>IF(G324&lt;&gt;"LIBSETS_SETTYPE_BATTLEGROUND",IF(G324&lt;&gt;"LIBSETS_SETTYPE_SPECIAL",IF(Y324&lt;&gt;"",VLOOKUP(Y324,'ESO zone constants'!$D$3:$H$4953,5,FALSE),""),""),"")</f>
        <v/>
      </c>
      <c r="Y324" t="str">
        <f>IF(AND(O324&lt;&gt;"",NOT(ISERROR(O324))),"",IF(AND(L324&lt;&gt;"",L324&gt;0,NOT(ISERROR(L324))),VLOOKUP(L324,'ESO dumped WayshrineInfo'!$K$3:$N$9999,4,FALSE),""))</f>
        <v/>
      </c>
      <c r="AA324" s="3" t="str">
        <f>IF(Z324&lt;&gt;"",IF(Z324&lt;&gt;"LIBSETS_DROP_MECHANIC_MONSTER_NAME",VLOOKUP(Z324,'LibSets constants'!$I$4:$L$1002,3,FALSE),""),"")</f>
        <v/>
      </c>
      <c r="AB324" s="3" t="str">
        <f>IF(Z324&lt;&gt;"",IF(Z324&lt;&gt;"LIBSETS_DROP_MECHANIC_MONSTER_NAME",VLOOKUP(Z324,'LibSets constants'!$I$4:$L$1002,4,FALSE),""),"")</f>
        <v/>
      </c>
      <c r="AC324" s="3" t="str">
        <f>IF(G324&lt;&gt;"LIBSETS_SETTYPE_BATTLEGROUND",IF(G324&lt;&gt;"LIBSETS_SETTYPE_SPECIAL",IF(AD324&lt;&gt;"",VLOOKUP(AD324,'ESO zone constants'!$D$3:$H$4953,5,FALSE),""),""),"")</f>
        <v/>
      </c>
      <c r="AD324" t="str">
        <f>IF(AND(O324&lt;&gt;"",NOT(ISERROR(O324))),"",IF(AND(M324&lt;&gt;"",M324&gt;0,NOT(ISERROR(M324))),VLOOKUP(M324,'ESO dumped WayshrineInfo'!$K$3:$N$9999,4,FALSE),""))</f>
        <v/>
      </c>
      <c r="AF324" s="3" t="str">
        <f>IF(AE324&lt;&gt;"",IF(AE324&lt;&gt;"LIBSETS_DROP_MECHANIC_MONSTER_NAME",VLOOKUP(AE324,'LibSets constants'!$I$4:$L$1002,3,FALSE),""),"")</f>
        <v/>
      </c>
      <c r="AG324" s="3" t="str">
        <f>IF(AE324&lt;&gt;"",IF(AE324&lt;&gt;"LIBSETS_DROP_MECHANIC_MONSTER_NAME",VLOOKUP(AE324,'LibSets constants'!$I$4:$L$1002,4,FALSE),""),"")</f>
        <v/>
      </c>
      <c r="AH324" s="3" t="str">
        <f>IF(G324&lt;&gt;"LIBSETS_SETTYPE_BATTLEGROUND",IF(G324&lt;&gt;"LIBSETS_SETTYPE_SPECIAL",IF(AI324&lt;&gt;"",VLOOKUP(AI324,'ESO zone constants'!$D$3:$H$4953,5,FALSE),""),""),"")</f>
        <v/>
      </c>
      <c r="AK324" s="3" t="str">
        <f>IF(AJ324&lt;&gt;"",IF(AJ324&lt;&gt;"LIBSETS_DROP_MECHANIC_MONSTER_NAME",VLOOKUP(AJ324,'LibSets constants'!$I$4:$L$1002,3,FALSE),""),"")</f>
        <v/>
      </c>
      <c r="AL324" s="3" t="str">
        <f>IF(AJ324&lt;&gt;"",IF(AJ324&lt;&gt;"LIBSETS_DROP_MECHANIC_MONSTER_NAME",VLOOKUP(AJ324,'LibSets constants'!$I$4:$L$1002,4,FALSE),""),"")</f>
        <v/>
      </c>
      <c r="AM324" s="3" t="str">
        <f>IF(G324&lt;&gt;"LIBSETS_SETTYPE_BATTLEGROUND",IF(G324&lt;&gt;"LIBSETS_SETTYPE_SPECIAL",IF(AN324&lt;&gt;"",VLOOKUP(AN324,'ESO zone constants'!$D$3:$H$4953,5,FALSE),""),""),"")</f>
        <v/>
      </c>
      <c r="AP324" s="3" t="str">
        <f>IF(AO324&lt;&gt;"",IF(AO324&lt;&gt;"LIBSETS_DROP_MECHANIC_MONSTER_NAME",VLOOKUP(AO324,'LibSets constants'!$I$4:$L$1002,3,FALSE),""),"")</f>
        <v/>
      </c>
      <c r="AQ324" s="3" t="str">
        <f>IF(AO324&lt;&gt;"",IF(AO324&lt;&gt;"LIBSETS_DROP_MECHANIC_MONSTER_NAME",VLOOKUP(AO324,'LibSets constants'!$I$4:$L$1002,4,FALSE),""),"")</f>
        <v/>
      </c>
      <c r="AR324" s="3" t="str">
        <f>IF(G324&lt;&gt;"LIBSETS_SETTYPE_BATTLEGROUND",IF(G324&lt;&gt;"LIBSETS_SETTYPE_SPECIAL",IF(AS324&lt;&gt;"",VLOOKUP(AS324,'ESO zone constants'!$D$3:$H$4953,5,FALSE),""),""),"")</f>
        <v/>
      </c>
      <c r="AU324" s="3" t="str">
        <f>IF(AT324&lt;&gt;"",IF(AT324&lt;&gt;"LIBSETS_DROP_MECHANIC_MONSTER_NAME",VLOOKUP(AT324,'LibSets constants'!$I$4:$L$1002,3,FALSE),""),"")</f>
        <v/>
      </c>
      <c r="AV324" s="3" t="str">
        <f>IF(AT324&lt;&gt;"",IF(AT324&lt;&gt;"LIBSETS_DROP_MECHANIC_MONSTER_NAME",VLOOKUP(AT324,'LibSets constants'!$I$4:$L$1002,4,FALSE),""),"")</f>
        <v/>
      </c>
      <c r="AW324" s="21" t="str">
        <f t="shared" ref="AW324:AW387" si="31">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X324" s="21" t="str">
        <f t="shared" ref="AX324:AX387" si="32">IF(F324&lt;&gt;"Not in the game (anymore)",IF(A324&lt;&gt;"",IF(P324&lt;&gt;"",CONCATENATE(", zoneIds={",P324),"")&amp;IF(X324&lt;&gt;"",CONCATENATE(",",X324),"")&amp;IF(AC324&lt;&gt;"",CONCATENATE(",",AC324),"")&amp;IF(AH324&lt;&gt;"",CONCATENATE(",",AH324),"")&amp;IF(AM324&lt;&gt;"",CONCATENATE(",",AM324),"")&amp;IF(AR324&lt;&gt;"",CONCATENATE(",",AR324),"")&amp;IF(P324&lt;&gt;"",CONCATENATE("}",""),"")&amp;IF(OR(I324="true",I324="false",I324&lt;&gt;""), CONCATENATE(", veteran=", I324), ""),""),"")</f>
        <v>, zoneIds={677}, veteran=false</v>
      </c>
      <c r="AY324" s="21" t="str">
        <f t="shared" ref="AY324:AY387" si="33">IF(F324&lt;&gt;"Not in the game (anymore)",IF(A324&lt;&gt;"",", setType="&amp;G324,"")&amp;IF(J324="true",", multiTrialSet=true",""),"")</f>
        <v>, setType=LIBSETS_SETTYPE_ARENA</v>
      </c>
      <c r="AZ324" s="21" t="str">
        <f t="shared" ref="AZ324:AZ387" si="34">IF(F324&lt;&gt;"Not in the game (anymore)",IF(U324&lt;&gt;"",", dropMechanic={"&amp;U324&amp;IF(Z324&lt;&gt;"",","&amp;Z324,"")&amp;IF(AE324&lt;&gt;"",","&amp;AE324,"")&amp;IF(AJ324&lt;&gt;"",","&amp;AJ324,"")&amp;IF(AO324&lt;&gt;"",","&amp;AO324,"")&amp;IF(AT324&lt;&gt;"",","&amp;AT324,"")&amp;"}"&amp;IF(U324="LIBSETS_DROP_MECHANIC_MONSTER_NAME",", dropMechanicNames={" &amp; IF(V324&lt;&gt;"","['en']='"&amp;V324&amp;"'","") &amp; IF(W324&lt;&gt;"",", ['de']='" &amp; W324&amp;"'","") &amp; "}",""),"")&amp;"},","")</f>
        <v>, dropMechanic={LIBSETS_DROP_MECHANIC_ARENA_STAGE_CHEST}},</v>
      </c>
      <c r="BA324" s="21" t="str">
        <f t="shared" ref="BA324:BA387" si="35">IF(F324&lt;&gt;"Not in the game (anymore)",IF(C324&lt;&gt;"",CONCATENATE(" --",C324," / ",B324,"   [",IF(Q324&lt;&gt;"",Q324,""),IF(Y324&lt;&gt;"",", "&amp;Y324,""),IF(AD324&lt;&gt;"",", "&amp;AD324,""),IF(AI324&lt;&gt;"",", "&amp;AI324,""),IF(AN324&lt;&gt;"",", "&amp;AN324,""),IF(AS324&lt;&gt;"",", "&amp;AS324,""),"]")),"")</f>
        <v xml:space="preserve"> --Cruel Flurry / Grausamer Schlaghagel   [Maelstrom Arena]</v>
      </c>
    </row>
    <row r="325" spans="1:53" x14ac:dyDescent="0.25">
      <c r="A325" s="12">
        <v>372</v>
      </c>
      <c r="B325" t="s">
        <v>1325</v>
      </c>
      <c r="C325" t="s">
        <v>1326</v>
      </c>
      <c r="D325" s="3">
        <f t="shared" si="30"/>
        <v>372</v>
      </c>
      <c r="G325" s="8" t="s">
        <v>1590</v>
      </c>
      <c r="I325" t="s">
        <v>97</v>
      </c>
      <c r="J325" t="s">
        <v>97</v>
      </c>
      <c r="K325">
        <v>249</v>
      </c>
      <c r="L325">
        <v>249</v>
      </c>
      <c r="M325">
        <v>249</v>
      </c>
      <c r="N325">
        <v>0</v>
      </c>
      <c r="O325" s="66" t="s">
        <v>457</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constants'!$B$4:$C$1002,2,FALSE),"")</f>
        <v>Orsinium</v>
      </c>
      <c r="U325" s="33" t="s">
        <v>1680</v>
      </c>
      <c r="V325" s="43" t="str">
        <f>IF(U325&lt;&gt;"",IF(U325&lt;&gt;"LIBSETS_DROP_MECHANIC_MONSTER_NAME",VLOOKUP(U325,'LibSets constants'!$I$4:$L$1002,3,FALSE),""),"")</f>
        <v>Arena stage chest</v>
      </c>
      <c r="W325" s="3" t="str">
        <f>IF(U325&lt;&gt;"",IF(U325&lt;&gt;"LIBSETS_DROP_MECHANIC_MONSTER_NAME",VLOOKUP(U325,'LibSets constants'!$I$4:$L$1002,4,FALSE),""),"")</f>
        <v>Arena-Phasen Schatztruhe</v>
      </c>
      <c r="X325" s="3" t="str">
        <f>IF(G325&lt;&gt;"LIBSETS_SETTYPE_BATTLEGROUND",IF(G325&lt;&gt;"LIBSETS_SETTYPE_SPECIAL",IF(Y325&lt;&gt;"",VLOOKUP(Y325,'ESO zone constants'!$D$3:$H$4953,5,FALSE),""),""),"")</f>
        <v/>
      </c>
      <c r="Y325" t="str">
        <f>IF(AND(O325&lt;&gt;"",NOT(ISERROR(O325))),"",IF(AND(L325&lt;&gt;"",L325&gt;0,NOT(ISERROR(L325))),VLOOKUP(L325,'ESO dumped WayshrineInfo'!$K$3:$N$9999,4,FALSE),""))</f>
        <v/>
      </c>
      <c r="AA325" s="3" t="str">
        <f>IF(Z325&lt;&gt;"",IF(Z325&lt;&gt;"LIBSETS_DROP_MECHANIC_MONSTER_NAME",VLOOKUP(Z325,'LibSets constants'!$I$4:$L$1002,3,FALSE),""),"")</f>
        <v/>
      </c>
      <c r="AB325" s="3" t="str">
        <f>IF(Z325&lt;&gt;"",IF(Z325&lt;&gt;"LIBSETS_DROP_MECHANIC_MONSTER_NAME",VLOOKUP(Z325,'LibSets constants'!$I$4:$L$1002,4,FALSE),""),"")</f>
        <v/>
      </c>
      <c r="AC325" s="3" t="str">
        <f>IF(G325&lt;&gt;"LIBSETS_SETTYPE_BATTLEGROUND",IF(G325&lt;&gt;"LIBSETS_SETTYPE_SPECIAL",IF(AD325&lt;&gt;"",VLOOKUP(AD325,'ESO zone constants'!$D$3:$H$4953,5,FALSE),""),""),"")</f>
        <v/>
      </c>
      <c r="AD325" t="str">
        <f>IF(AND(O325&lt;&gt;"",NOT(ISERROR(O325))),"",IF(AND(M325&lt;&gt;"",M325&gt;0,NOT(ISERROR(M325))),VLOOKUP(M325,'ESO dumped WayshrineInfo'!$K$3:$N$9999,4,FALSE),""))</f>
        <v/>
      </c>
      <c r="AF325" s="3" t="str">
        <f>IF(AE325&lt;&gt;"",IF(AE325&lt;&gt;"LIBSETS_DROP_MECHANIC_MONSTER_NAME",VLOOKUP(AE325,'LibSets constants'!$I$4:$L$1002,3,FALSE),""),"")</f>
        <v/>
      </c>
      <c r="AG325" s="3" t="str">
        <f>IF(AE325&lt;&gt;"",IF(AE325&lt;&gt;"LIBSETS_DROP_MECHANIC_MONSTER_NAME",VLOOKUP(AE325,'LibSets constants'!$I$4:$L$1002,4,FALSE),""),"")</f>
        <v/>
      </c>
      <c r="AH325" s="3" t="str">
        <f>IF(G325&lt;&gt;"LIBSETS_SETTYPE_BATTLEGROUND",IF(G325&lt;&gt;"LIBSETS_SETTYPE_SPECIAL",IF(AI325&lt;&gt;"",VLOOKUP(AI325,'ESO zone constants'!$D$3:$H$4953,5,FALSE),""),""),"")</f>
        <v/>
      </c>
      <c r="AK325" s="3" t="str">
        <f>IF(AJ325&lt;&gt;"",IF(AJ325&lt;&gt;"LIBSETS_DROP_MECHANIC_MONSTER_NAME",VLOOKUP(AJ325,'LibSets constants'!$I$4:$L$1002,3,FALSE),""),"")</f>
        <v/>
      </c>
      <c r="AL325" s="3" t="str">
        <f>IF(AJ325&lt;&gt;"",IF(AJ325&lt;&gt;"LIBSETS_DROP_MECHANIC_MONSTER_NAME",VLOOKUP(AJ325,'LibSets constants'!$I$4:$L$1002,4,FALSE),""),"")</f>
        <v/>
      </c>
      <c r="AM325" s="3" t="str">
        <f>IF(G325&lt;&gt;"LIBSETS_SETTYPE_BATTLEGROUND",IF(G325&lt;&gt;"LIBSETS_SETTYPE_SPECIAL",IF(AN325&lt;&gt;"",VLOOKUP(AN325,'ESO zone constants'!$D$3:$H$4953,5,FALSE),""),""),"")</f>
        <v/>
      </c>
      <c r="AP325" s="3" t="str">
        <f>IF(AO325&lt;&gt;"",IF(AO325&lt;&gt;"LIBSETS_DROP_MECHANIC_MONSTER_NAME",VLOOKUP(AO325,'LibSets constants'!$I$4:$L$1002,3,FALSE),""),"")</f>
        <v/>
      </c>
      <c r="AQ325" s="3" t="str">
        <f>IF(AO325&lt;&gt;"",IF(AO325&lt;&gt;"LIBSETS_DROP_MECHANIC_MONSTER_NAME",VLOOKUP(AO325,'LibSets constants'!$I$4:$L$1002,4,FALSE),""),"")</f>
        <v/>
      </c>
      <c r="AR325" s="3" t="str">
        <f>IF(G325&lt;&gt;"LIBSETS_SETTYPE_BATTLEGROUND",IF(G325&lt;&gt;"LIBSETS_SETTYPE_SPECIAL",IF(AS325&lt;&gt;"",VLOOKUP(AS325,'ESO zone constants'!$D$3:$H$4953,5,FALSE),""),""),"")</f>
        <v/>
      </c>
      <c r="AU325" s="3" t="str">
        <f>IF(AT325&lt;&gt;"",IF(AT325&lt;&gt;"LIBSETS_DROP_MECHANIC_MONSTER_NAME",VLOOKUP(AT325,'LibSets constants'!$I$4:$L$1002,3,FALSE),""),"")</f>
        <v/>
      </c>
      <c r="AV325" s="3" t="str">
        <f>IF(AT325&lt;&gt;"",IF(AT325&lt;&gt;"LIBSETS_DROP_MECHANIC_MONSTER_NAME",VLOOKUP(AT325,'LibSets constants'!$I$4:$L$1002,4,FALSE),""),"")</f>
        <v/>
      </c>
      <c r="AW325" s="21" t="str">
        <f t="shared" si="31"/>
        <v>[372] = {wayshrines={249,249,249,}, dlcId=DLC_ORSINIUM</v>
      </c>
      <c r="AX325" s="21" t="str">
        <f t="shared" si="32"/>
        <v>, zoneIds={677}, veteran=false</v>
      </c>
      <c r="AY325" s="21" t="str">
        <f t="shared" si="33"/>
        <v>, setType=LIBSETS_SETTYPE_ARENA</v>
      </c>
      <c r="AZ325" s="21" t="str">
        <f t="shared" si="34"/>
        <v>, dropMechanic={LIBSETS_DROP_MECHANIC_ARENA_STAGE_CHEST}},</v>
      </c>
      <c r="BA325" s="21" t="str">
        <f t="shared" si="35"/>
        <v xml:space="preserve"> --Thunderous Volley / Donnernde Salve   [Maelstrom Arena]</v>
      </c>
    </row>
    <row r="326" spans="1:53" x14ac:dyDescent="0.25">
      <c r="A326" s="12">
        <v>373</v>
      </c>
      <c r="B326" t="s">
        <v>1327</v>
      </c>
      <c r="C326" t="s">
        <v>1328</v>
      </c>
      <c r="D326" s="3">
        <f t="shared" si="30"/>
        <v>373</v>
      </c>
      <c r="G326" s="8" t="s">
        <v>1590</v>
      </c>
      <c r="I326" t="s">
        <v>97</v>
      </c>
      <c r="J326" t="s">
        <v>97</v>
      </c>
      <c r="K326">
        <v>249</v>
      </c>
      <c r="L326">
        <v>249</v>
      </c>
      <c r="M326">
        <v>249</v>
      </c>
      <c r="N326">
        <v>0</v>
      </c>
      <c r="O326" s="66" t="s">
        <v>457</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constants'!$B$4:$C$1002,2,FALSE),"")</f>
        <v>Orsinium</v>
      </c>
      <c r="U326" s="33" t="s">
        <v>1680</v>
      </c>
      <c r="V326" s="3" t="str">
        <f>IF(U326&lt;&gt;"",IF(U326&lt;&gt;"LIBSETS_DROP_MECHANIC_MONSTER_NAME",VLOOKUP(U326,'LibSets constants'!$I$4:$L$1002,3,FALSE),""),"")</f>
        <v>Arena stage chest</v>
      </c>
      <c r="W326" s="3" t="str">
        <f>IF(U326&lt;&gt;"",IF(U326&lt;&gt;"LIBSETS_DROP_MECHANIC_MONSTER_NAME",VLOOKUP(U326,'LibSets constants'!$I$4:$L$1002,4,FALSE),""),"")</f>
        <v>Arena-Phasen Schatztruhe</v>
      </c>
      <c r="X326" s="3" t="str">
        <f>IF(G326&lt;&gt;"LIBSETS_SETTYPE_BATTLEGROUND",IF(G326&lt;&gt;"LIBSETS_SETTYPE_SPECIAL",IF(Y326&lt;&gt;"",VLOOKUP(Y326,'ESO zone constants'!$D$3:$H$4953,5,FALSE),""),""),"")</f>
        <v/>
      </c>
      <c r="Y326" t="str">
        <f>IF(AND(O326&lt;&gt;"",NOT(ISERROR(O326))),"",IF(AND(L326&lt;&gt;"",L326&gt;0,NOT(ISERROR(L326))),VLOOKUP(L326,'ESO dumped WayshrineInfo'!$K$3:$N$9999,4,FALSE),""))</f>
        <v/>
      </c>
      <c r="AA326" s="3" t="str">
        <f>IF(Z326&lt;&gt;"",IF(Z326&lt;&gt;"LIBSETS_DROP_MECHANIC_MONSTER_NAME",VLOOKUP(Z326,'LibSets constants'!$I$4:$L$1002,3,FALSE),""),"")</f>
        <v/>
      </c>
      <c r="AB326" s="3" t="str">
        <f>IF(Z326&lt;&gt;"",IF(Z326&lt;&gt;"LIBSETS_DROP_MECHANIC_MONSTER_NAME",VLOOKUP(Z326,'LibSets constants'!$I$4:$L$1002,4,FALSE),""),"")</f>
        <v/>
      </c>
      <c r="AC326" s="3" t="str">
        <f>IF(G326&lt;&gt;"LIBSETS_SETTYPE_BATTLEGROUND",IF(G326&lt;&gt;"LIBSETS_SETTYPE_SPECIAL",IF(AD326&lt;&gt;"",VLOOKUP(AD326,'ESO zone constants'!$D$3:$H$4953,5,FALSE),""),""),"")</f>
        <v/>
      </c>
      <c r="AD326" t="str">
        <f>IF(AND(O326&lt;&gt;"",NOT(ISERROR(O326))),"",IF(AND(M326&lt;&gt;"",M326&gt;0,NOT(ISERROR(M326))),VLOOKUP(M326,'ESO dumped WayshrineInfo'!$K$3:$N$9999,4,FALSE),""))</f>
        <v/>
      </c>
      <c r="AF326" s="3" t="str">
        <f>IF(AE326&lt;&gt;"",IF(AE326&lt;&gt;"LIBSETS_DROP_MECHANIC_MONSTER_NAME",VLOOKUP(AE326,'LibSets constants'!$I$4:$L$1002,3,FALSE),""),"")</f>
        <v/>
      </c>
      <c r="AG326" s="3" t="str">
        <f>IF(AE326&lt;&gt;"",IF(AE326&lt;&gt;"LIBSETS_DROP_MECHANIC_MONSTER_NAME",VLOOKUP(AE326,'LibSets constants'!$I$4:$L$1002,4,FALSE),""),"")</f>
        <v/>
      </c>
      <c r="AH326" s="3" t="str">
        <f>IF(G326&lt;&gt;"LIBSETS_SETTYPE_BATTLEGROUND",IF(G326&lt;&gt;"LIBSETS_SETTYPE_SPECIAL",IF(AI326&lt;&gt;"",VLOOKUP(AI326,'ESO zone constants'!$D$3:$H$4953,5,FALSE),""),""),"")</f>
        <v/>
      </c>
      <c r="AK326" s="3" t="str">
        <f>IF(AJ326&lt;&gt;"",IF(AJ326&lt;&gt;"LIBSETS_DROP_MECHANIC_MONSTER_NAME",VLOOKUP(AJ326,'LibSets constants'!$I$4:$L$1002,3,FALSE),""),"")</f>
        <v/>
      </c>
      <c r="AL326" s="3" t="str">
        <f>IF(AJ326&lt;&gt;"",IF(AJ326&lt;&gt;"LIBSETS_DROP_MECHANIC_MONSTER_NAME",VLOOKUP(AJ326,'LibSets constants'!$I$4:$L$1002,4,FALSE),""),"")</f>
        <v/>
      </c>
      <c r="AM326" s="3" t="str">
        <f>IF(G326&lt;&gt;"LIBSETS_SETTYPE_BATTLEGROUND",IF(G326&lt;&gt;"LIBSETS_SETTYPE_SPECIAL",IF(AN326&lt;&gt;"",VLOOKUP(AN326,'ESO zone constants'!$D$3:$H$4953,5,FALSE),""),""),"")</f>
        <v/>
      </c>
      <c r="AP326" s="3" t="str">
        <f>IF(AO326&lt;&gt;"",IF(AO326&lt;&gt;"LIBSETS_DROP_MECHANIC_MONSTER_NAME",VLOOKUP(AO326,'LibSets constants'!$I$4:$L$1002,3,FALSE),""),"")</f>
        <v/>
      </c>
      <c r="AQ326" s="3" t="str">
        <f>IF(AO326&lt;&gt;"",IF(AO326&lt;&gt;"LIBSETS_DROP_MECHANIC_MONSTER_NAME",VLOOKUP(AO326,'LibSets constants'!$I$4:$L$1002,4,FALSE),""),"")</f>
        <v/>
      </c>
      <c r="AR326" s="3" t="str">
        <f>IF(G326&lt;&gt;"LIBSETS_SETTYPE_BATTLEGROUND",IF(G326&lt;&gt;"LIBSETS_SETTYPE_SPECIAL",IF(AS326&lt;&gt;"",VLOOKUP(AS326,'ESO zone constants'!$D$3:$H$4953,5,FALSE),""),""),"")</f>
        <v/>
      </c>
      <c r="AU326" s="3" t="str">
        <f>IF(AT326&lt;&gt;"",IF(AT326&lt;&gt;"LIBSETS_DROP_MECHANIC_MONSTER_NAME",VLOOKUP(AT326,'LibSets constants'!$I$4:$L$1002,3,FALSE),""),"")</f>
        <v/>
      </c>
      <c r="AV326" s="3" t="str">
        <f>IF(AT326&lt;&gt;"",IF(AT326&lt;&gt;"LIBSETS_DROP_MECHANIC_MONSTER_NAME",VLOOKUP(AT326,'LibSets constants'!$I$4:$L$1002,4,FALSE),""),"")</f>
        <v/>
      </c>
      <c r="AW326" s="21" t="str">
        <f t="shared" si="31"/>
        <v>[373] = {wayshrines={249,249,249,}, dlcId=DLC_ORSINIUM</v>
      </c>
      <c r="AX326" s="21" t="str">
        <f t="shared" si="32"/>
        <v>, zoneIds={677}, veteran=false</v>
      </c>
      <c r="AY326" s="21" t="str">
        <f t="shared" si="33"/>
        <v>, setType=LIBSETS_SETTYPE_ARENA</v>
      </c>
      <c r="AZ326" s="21" t="str">
        <f t="shared" si="34"/>
        <v>, dropMechanic={LIBSETS_DROP_MECHANIC_ARENA_STAGE_CHEST}},</v>
      </c>
      <c r="BA326" s="21" t="str">
        <f t="shared" si="35"/>
        <v xml:space="preserve"> --Crushing Wall / Zermalmende Mauer   [Maelstrom Arena]</v>
      </c>
    </row>
    <row r="327" spans="1:53" x14ac:dyDescent="0.25">
      <c r="A327" s="12">
        <v>374</v>
      </c>
      <c r="B327" t="s">
        <v>1329</v>
      </c>
      <c r="C327" t="s">
        <v>1330</v>
      </c>
      <c r="D327" s="3">
        <f t="shared" si="30"/>
        <v>374</v>
      </c>
      <c r="G327" s="8" t="s">
        <v>1590</v>
      </c>
      <c r="I327" t="s">
        <v>97</v>
      </c>
      <c r="J327" t="s">
        <v>97</v>
      </c>
      <c r="K327">
        <v>249</v>
      </c>
      <c r="L327">
        <v>249</v>
      </c>
      <c r="M327">
        <v>249</v>
      </c>
      <c r="N327">
        <v>0</v>
      </c>
      <c r="O327" s="66" t="s">
        <v>457</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constants'!$B$4:$C$1002,2,FALSE),"")</f>
        <v>Orsinium</v>
      </c>
      <c r="U327" s="33" t="s">
        <v>1680</v>
      </c>
      <c r="V327" s="3" t="str">
        <f>IF(U327&lt;&gt;"",IF(U327&lt;&gt;"LIBSETS_DROP_MECHANIC_MONSTER_NAME",VLOOKUP(U327,'LibSets constants'!$I$4:$L$1002,3,FALSE),""),"")</f>
        <v>Arena stage chest</v>
      </c>
      <c r="W327" s="3" t="str">
        <f>IF(U327&lt;&gt;"",IF(U327&lt;&gt;"LIBSETS_DROP_MECHANIC_MONSTER_NAME",VLOOKUP(U327,'LibSets constants'!$I$4:$L$1002,4,FALSE),""),"")</f>
        <v>Arena-Phasen Schatztruhe</v>
      </c>
      <c r="X327" s="3" t="str">
        <f>IF(G327&lt;&gt;"LIBSETS_SETTYPE_BATTLEGROUND",IF(G327&lt;&gt;"LIBSETS_SETTYPE_SPECIAL",IF(Y327&lt;&gt;"",VLOOKUP(Y327,'ESO zone constants'!$D$3:$H$4953,5,FALSE),""),""),"")</f>
        <v/>
      </c>
      <c r="Y327" t="str">
        <f>IF(AND(O327&lt;&gt;"",NOT(ISERROR(O327))),"",IF(AND(L327&lt;&gt;"",L327&gt;0,NOT(ISERROR(L327))),VLOOKUP(L327,'ESO dumped WayshrineInfo'!$K$3:$N$9999,4,FALSE),""))</f>
        <v/>
      </c>
      <c r="AA327" s="3" t="str">
        <f>IF(Z327&lt;&gt;"",IF(Z327&lt;&gt;"LIBSETS_DROP_MECHANIC_MONSTER_NAME",VLOOKUP(Z327,'LibSets constants'!$I$4:$L$1002,3,FALSE),""),"")</f>
        <v/>
      </c>
      <c r="AB327" s="3" t="str">
        <f>IF(Z327&lt;&gt;"",IF(Z327&lt;&gt;"LIBSETS_DROP_MECHANIC_MONSTER_NAME",VLOOKUP(Z327,'LibSets constants'!$I$4:$L$1002,4,FALSE),""),"")</f>
        <v/>
      </c>
      <c r="AC327" s="3" t="str">
        <f>IF(G327&lt;&gt;"LIBSETS_SETTYPE_BATTLEGROUND",IF(G327&lt;&gt;"LIBSETS_SETTYPE_SPECIAL",IF(AD327&lt;&gt;"",VLOOKUP(AD327,'ESO zone constants'!$D$3:$H$4953,5,FALSE),""),""),"")</f>
        <v/>
      </c>
      <c r="AD327" t="str">
        <f>IF(AND(O327&lt;&gt;"",NOT(ISERROR(O327))),"",IF(AND(M327&lt;&gt;"",M327&gt;0,NOT(ISERROR(M327))),VLOOKUP(M327,'ESO dumped WayshrineInfo'!$K$3:$N$9999,4,FALSE),""))</f>
        <v/>
      </c>
      <c r="AF327" s="3" t="str">
        <f>IF(AE327&lt;&gt;"",IF(AE327&lt;&gt;"LIBSETS_DROP_MECHANIC_MONSTER_NAME",VLOOKUP(AE327,'LibSets constants'!$I$4:$L$1002,3,FALSE),""),"")</f>
        <v/>
      </c>
      <c r="AG327" s="3" t="str">
        <f>IF(AE327&lt;&gt;"",IF(AE327&lt;&gt;"LIBSETS_DROP_MECHANIC_MONSTER_NAME",VLOOKUP(AE327,'LibSets constants'!$I$4:$L$1002,4,FALSE),""),"")</f>
        <v/>
      </c>
      <c r="AH327" s="3" t="str">
        <f>IF(G327&lt;&gt;"LIBSETS_SETTYPE_BATTLEGROUND",IF(G327&lt;&gt;"LIBSETS_SETTYPE_SPECIAL",IF(AI327&lt;&gt;"",VLOOKUP(AI327,'ESO zone constants'!$D$3:$H$4953,5,FALSE),""),""),"")</f>
        <v/>
      </c>
      <c r="AK327" s="3" t="str">
        <f>IF(AJ327&lt;&gt;"",IF(AJ327&lt;&gt;"LIBSETS_DROP_MECHANIC_MONSTER_NAME",VLOOKUP(AJ327,'LibSets constants'!$I$4:$L$1002,3,FALSE),""),"")</f>
        <v/>
      </c>
      <c r="AL327" s="3" t="str">
        <f>IF(AJ327&lt;&gt;"",IF(AJ327&lt;&gt;"LIBSETS_DROP_MECHANIC_MONSTER_NAME",VLOOKUP(AJ327,'LibSets constants'!$I$4:$L$1002,4,FALSE),""),"")</f>
        <v/>
      </c>
      <c r="AM327" s="3" t="str">
        <f>IF(G327&lt;&gt;"LIBSETS_SETTYPE_BATTLEGROUND",IF(G327&lt;&gt;"LIBSETS_SETTYPE_SPECIAL",IF(AN327&lt;&gt;"",VLOOKUP(AN327,'ESO zone constants'!$D$3:$H$4953,5,FALSE),""),""),"")</f>
        <v/>
      </c>
      <c r="AP327" s="3" t="str">
        <f>IF(AO327&lt;&gt;"",IF(AO327&lt;&gt;"LIBSETS_DROP_MECHANIC_MONSTER_NAME",VLOOKUP(AO327,'LibSets constants'!$I$4:$L$1002,3,FALSE),""),"")</f>
        <v/>
      </c>
      <c r="AQ327" s="3" t="str">
        <f>IF(AO327&lt;&gt;"",IF(AO327&lt;&gt;"LIBSETS_DROP_MECHANIC_MONSTER_NAME",VLOOKUP(AO327,'LibSets constants'!$I$4:$L$1002,4,FALSE),""),"")</f>
        <v/>
      </c>
      <c r="AR327" s="3" t="str">
        <f>IF(G327&lt;&gt;"LIBSETS_SETTYPE_BATTLEGROUND",IF(G327&lt;&gt;"LIBSETS_SETTYPE_SPECIAL",IF(AS327&lt;&gt;"",VLOOKUP(AS327,'ESO zone constants'!$D$3:$H$4953,5,FALSE),""),""),"")</f>
        <v/>
      </c>
      <c r="AU327" s="3" t="str">
        <f>IF(AT327&lt;&gt;"",IF(AT327&lt;&gt;"LIBSETS_DROP_MECHANIC_MONSTER_NAME",VLOOKUP(AT327,'LibSets constants'!$I$4:$L$1002,3,FALSE),""),"")</f>
        <v/>
      </c>
      <c r="AV327" s="3" t="str">
        <f>IF(AT327&lt;&gt;"",IF(AT327&lt;&gt;"LIBSETS_DROP_MECHANIC_MONSTER_NAME",VLOOKUP(AT327,'LibSets constants'!$I$4:$L$1002,4,FALSE),""),"")</f>
        <v/>
      </c>
      <c r="AW327" s="21" t="str">
        <f t="shared" si="31"/>
        <v>[374] = {wayshrines={249,249,249,}, dlcId=DLC_ORSINIUM</v>
      </c>
      <c r="AX327" s="21" t="str">
        <f t="shared" si="32"/>
        <v>, zoneIds={677}, veteran=false</v>
      </c>
      <c r="AY327" s="21" t="str">
        <f t="shared" si="33"/>
        <v>, setType=LIBSETS_SETTYPE_ARENA</v>
      </c>
      <c r="AZ327" s="21" t="str">
        <f t="shared" si="34"/>
        <v>, dropMechanic={LIBSETS_DROP_MECHANIC_ARENA_STAGE_CHEST}},</v>
      </c>
      <c r="BA327" s="21" t="str">
        <f t="shared" si="35"/>
        <v xml:space="preserve"> --Precise Regeneration / Präzise Regeneration   [Maelstrom Arena]</v>
      </c>
    </row>
    <row r="328" spans="1:53" x14ac:dyDescent="0.25">
      <c r="A328" s="12">
        <v>380</v>
      </c>
      <c r="B328" t="s">
        <v>1331</v>
      </c>
      <c r="C328" t="s">
        <v>1332</v>
      </c>
      <c r="D328" s="3">
        <f t="shared" si="30"/>
        <v>380</v>
      </c>
      <c r="E328" t="s">
        <v>1583</v>
      </c>
      <c r="F328" t="s">
        <v>1535</v>
      </c>
      <c r="G328" s="8" t="s">
        <v>1600</v>
      </c>
      <c r="I328" t="s">
        <v>97</v>
      </c>
      <c r="J328" t="s">
        <v>97</v>
      </c>
      <c r="K328">
        <v>-1</v>
      </c>
      <c r="L328">
        <v>-1</v>
      </c>
      <c r="M328">
        <v>-1</v>
      </c>
      <c r="N328">
        <v>0</v>
      </c>
      <c r="O328" s="66" t="s">
        <v>1637</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constants'!$B$4:$C$1002,2,FALSE),"")</f>
        <v/>
      </c>
      <c r="U328" s="33" t="s">
        <v>1743</v>
      </c>
      <c r="V328" s="43" t="str">
        <f>IF(U328&lt;&gt;"",IF(U328&lt;&gt;"LIBSETS_DROP_MECHANIC_MONSTER_NAME",VLOOKUP(U328,'LibSets constants'!$I$4:$L$1002,3,FALSE),""),"")</f>
        <v>Level up reward</v>
      </c>
      <c r="W328" s="43" t="str">
        <f>IF(U328&lt;&gt;"",IF(U328&lt;&gt;"LIBSETS_DROP_MECHANIC_MONSTER_NAME",VLOOKUP(U328,'LibSets constants'!$I$4:$L$1002,4,FALSE),""),"")</f>
        <v>Level Aufstieg Belohnung</v>
      </c>
      <c r="X328" s="3" t="str">
        <f>IF(G328&lt;&gt;"LIBSETS_SETTYPE_BATTLEGROUND",IF(G328&lt;&gt;"LIBSETS_SETTYPE_SPECIAL",IF(Y328&lt;&gt;"",VLOOKUP(Y328,'ESO zone constants'!$D$3:$H$4953,5,FALSE),""),""),"")</f>
        <v/>
      </c>
      <c r="Y328" t="str">
        <f>IF(AND(O328&lt;&gt;"",NOT(ISERROR(O328))),"",IF(AND(L328&lt;&gt;"",L328&gt;0,NOT(ISERROR(L328))),VLOOKUP(L328,'ESO dumped WayshrineInfo'!$K$3:$N$9999,4,FALSE),""))</f>
        <v/>
      </c>
      <c r="Z328" s="44"/>
      <c r="AA328" s="43" t="str">
        <f>IF(Z328&lt;&gt;"",IF(Z328&lt;&gt;"LIBSETS_DROP_MECHANIC_MONSTER_NAME",VLOOKUP(Z328,'LibSets constants'!$I$4:$L$1002,3,FALSE),""),"")</f>
        <v/>
      </c>
      <c r="AB328" s="43" t="str">
        <f>IF(Z328&lt;&gt;"",IF(Z328&lt;&gt;"LIBSETS_DROP_MECHANIC_MONSTER_NAME",VLOOKUP(Z328,'LibSets constants'!$I$4:$L$1002,4,FALSE),""),"")</f>
        <v/>
      </c>
      <c r="AC328" s="3" t="str">
        <f>IF(G328&lt;&gt;"LIBSETS_SETTYPE_BATTLEGROUND",IF(G328&lt;&gt;"LIBSETS_SETTYPE_SPECIAL",IF(AD328&lt;&gt;"",VLOOKUP(AD328,'ESO zone constants'!$D$3:$H$4953,5,FALSE),""),""),"")</f>
        <v/>
      </c>
      <c r="AD328" t="str">
        <f>IF(AND(O328&lt;&gt;"",NOT(ISERROR(O328))),"",IF(AND(M328&lt;&gt;"",M328&gt;0,NOT(ISERROR(M328))),VLOOKUP(M328,'ESO dumped WayshrineInfo'!$K$3:$N$9999,4,FALSE),""))</f>
        <v/>
      </c>
      <c r="AE328" s="44"/>
      <c r="AF328" s="43" t="str">
        <f>IF(AE328&lt;&gt;"",IF(AE328&lt;&gt;"LIBSETS_DROP_MECHANIC_MONSTER_NAME",VLOOKUP(AE328,'LibSets constants'!$I$4:$L$1002,3,FALSE),""),"")</f>
        <v/>
      </c>
      <c r="AG328" s="43" t="str">
        <f>IF(AE328&lt;&gt;"",IF(AE328&lt;&gt;"LIBSETS_DROP_MECHANIC_MONSTER_NAME",VLOOKUP(AE328,'LibSets constants'!$I$4:$L$1002,4,FALSE),""),"")</f>
        <v/>
      </c>
      <c r="AH328" s="3" t="str">
        <f>IF(G328&lt;&gt;"LIBSETS_SETTYPE_BATTLEGROUND",IF(G328&lt;&gt;"LIBSETS_SETTYPE_SPECIAL",IF(AI328&lt;&gt;"",VLOOKUP(AI328,'ESO zone constants'!$D$3:$H$4953,5,FALSE),""),""),"")</f>
        <v/>
      </c>
      <c r="AJ328" s="44"/>
      <c r="AK328" s="43" t="str">
        <f>IF(AJ328&lt;&gt;"",IF(AJ328&lt;&gt;"LIBSETS_DROP_MECHANIC_MONSTER_NAME",VLOOKUP(AJ328,'LibSets constants'!$I$4:$L$1002,3,FALSE),""),"")</f>
        <v/>
      </c>
      <c r="AL328" s="43" t="str">
        <f>IF(AJ328&lt;&gt;"",IF(AJ328&lt;&gt;"LIBSETS_DROP_MECHANIC_MONSTER_NAME",VLOOKUP(AJ328,'LibSets constants'!$I$4:$L$1002,4,FALSE),""),"")</f>
        <v/>
      </c>
      <c r="AM328" s="3" t="str">
        <f>IF(G328&lt;&gt;"LIBSETS_SETTYPE_BATTLEGROUND",IF(G328&lt;&gt;"LIBSETS_SETTYPE_SPECIAL",IF(AN328&lt;&gt;"",VLOOKUP(AN328,'ESO zone constants'!$D$3:$H$4953,5,FALSE),""),""),"")</f>
        <v/>
      </c>
      <c r="AO328" s="44"/>
      <c r="AP328" s="43" t="str">
        <f>IF(AO328&lt;&gt;"",IF(AO328&lt;&gt;"LIBSETS_DROP_MECHANIC_MONSTER_NAME",VLOOKUP(AO328,'LibSets constants'!$I$4:$L$1002,3,FALSE),""),"")</f>
        <v/>
      </c>
      <c r="AQ328" s="43" t="str">
        <f>IF(AO328&lt;&gt;"",IF(AO328&lt;&gt;"LIBSETS_DROP_MECHANIC_MONSTER_NAME",VLOOKUP(AO328,'LibSets constants'!$I$4:$L$1002,4,FALSE),""),"")</f>
        <v/>
      </c>
      <c r="AR328" s="3" t="str">
        <f>IF(G328&lt;&gt;"LIBSETS_SETTYPE_BATTLEGROUND",IF(G328&lt;&gt;"LIBSETS_SETTYPE_SPECIAL",IF(AS328&lt;&gt;"",VLOOKUP(AS328,'ESO zone constants'!$D$3:$H$4953,5,FALSE),""),""),"")</f>
        <v/>
      </c>
      <c r="AT328" s="44"/>
      <c r="AU328" s="43" t="str">
        <f>IF(AT328&lt;&gt;"",IF(AT328&lt;&gt;"LIBSETS_DROP_MECHANIC_MONSTER_NAME",VLOOKUP(AT328,'LibSets constants'!$I$4:$L$1002,3,FALSE),""),"")</f>
        <v/>
      </c>
      <c r="AV328" s="43" t="str">
        <f>IF(AT328&lt;&gt;"",IF(AT328&lt;&gt;"LIBSETS_DROP_MECHANIC_MONSTER_NAME",VLOOKUP(AT328,'LibSets constants'!$I$4:$L$1002,4,FALSE),""),"")</f>
        <v/>
      </c>
      <c r="AW328" s="21" t="str">
        <f t="shared" si="31"/>
        <v>[380] = {wayshrines={-1,-1,-1,}, dlcId=DLC_BASE_GAME</v>
      </c>
      <c r="AX328" s="21" t="str">
        <f t="shared" si="32"/>
        <v>, veteran=false</v>
      </c>
      <c r="AY328" s="21" t="str">
        <f t="shared" si="33"/>
        <v>, setType=LIBSETS_SETTYPE_SPECIAL</v>
      </c>
      <c r="AZ328" s="21" t="str">
        <f t="shared" si="34"/>
        <v>, dropMechanic={LIBSETS_DROP_MECHANIC_LEVEL_UP_REWARD}},</v>
      </c>
      <c r="BA328" s="21" t="str">
        <f t="shared" si="35"/>
        <v xml:space="preserve"> --Prophet's / Prophet   [!Level up advisor]</v>
      </c>
    </row>
    <row r="329" spans="1:53" x14ac:dyDescent="0.25">
      <c r="A329" s="12">
        <v>381</v>
      </c>
      <c r="B329" t="s">
        <v>1333</v>
      </c>
      <c r="C329" t="s">
        <v>1334</v>
      </c>
      <c r="D329" s="3">
        <f t="shared" si="30"/>
        <v>381</v>
      </c>
      <c r="E329" s="42" t="s">
        <v>1583</v>
      </c>
      <c r="F329" t="s">
        <v>1535</v>
      </c>
      <c r="G329" s="8" t="s">
        <v>1600</v>
      </c>
      <c r="I329" t="s">
        <v>97</v>
      </c>
      <c r="J329" t="s">
        <v>97</v>
      </c>
      <c r="K329">
        <v>-1</v>
      </c>
      <c r="L329">
        <v>-1</v>
      </c>
      <c r="M329">
        <v>-1</v>
      </c>
      <c r="N329">
        <v>0</v>
      </c>
      <c r="O329" s="66" t="s">
        <v>1637</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constants'!$B$4:$C$1002,2,FALSE),"")</f>
        <v/>
      </c>
      <c r="U329" s="33" t="s">
        <v>1743</v>
      </c>
      <c r="V329" s="43" t="str">
        <f>IF(U329&lt;&gt;"",IF(U329&lt;&gt;"LIBSETS_DROP_MECHANIC_MONSTER_NAME",VLOOKUP(U329,'LibSets constants'!$I$4:$L$1002,3,FALSE),""),"")</f>
        <v>Level up reward</v>
      </c>
      <c r="W329" s="43" t="str">
        <f>IF(U329&lt;&gt;"",IF(U329&lt;&gt;"LIBSETS_DROP_MECHANIC_MONSTER_NAME",VLOOKUP(U329,'LibSets constants'!$I$4:$L$1002,4,FALSE),""),"")</f>
        <v>Level Aufstieg Belohnung</v>
      </c>
      <c r="X329" s="3" t="str">
        <f>IF(G329&lt;&gt;"LIBSETS_SETTYPE_BATTLEGROUND",IF(G329&lt;&gt;"LIBSETS_SETTYPE_SPECIAL",IF(Y329&lt;&gt;"",VLOOKUP(Y329,'ESO zone constants'!$D$3:$H$4953,5,FALSE),""),""),"")</f>
        <v/>
      </c>
      <c r="Y329" t="str">
        <f>IF(AND(O329&lt;&gt;"",NOT(ISERROR(O329))),"",IF(AND(L329&lt;&gt;"",L329&gt;0,NOT(ISERROR(L329))),VLOOKUP(L329,'ESO dumped WayshrineInfo'!$K$3:$N$9999,4,FALSE),""))</f>
        <v/>
      </c>
      <c r="Z329" s="44"/>
      <c r="AA329" s="43" t="str">
        <f>IF(Z329&lt;&gt;"",IF(Z329&lt;&gt;"LIBSETS_DROP_MECHANIC_MONSTER_NAME",VLOOKUP(Z329,'LibSets constants'!$I$4:$L$1002,3,FALSE),""),"")</f>
        <v/>
      </c>
      <c r="AB329" s="43" t="str">
        <f>IF(Z329&lt;&gt;"",IF(Z329&lt;&gt;"LIBSETS_DROP_MECHANIC_MONSTER_NAME",VLOOKUP(Z329,'LibSets constants'!$I$4:$L$1002,4,FALSE),""),"")</f>
        <v/>
      </c>
      <c r="AC329" s="3" t="str">
        <f>IF(G329&lt;&gt;"LIBSETS_SETTYPE_BATTLEGROUND",IF(G329&lt;&gt;"LIBSETS_SETTYPE_SPECIAL",IF(AD329&lt;&gt;"",VLOOKUP(AD329,'ESO zone constants'!$D$3:$H$4953,5,FALSE),""),""),"")</f>
        <v/>
      </c>
      <c r="AD329" t="str">
        <f>IF(AND(O329&lt;&gt;"",NOT(ISERROR(O329))),"",IF(AND(M329&lt;&gt;"",M329&gt;0,NOT(ISERROR(M329))),VLOOKUP(M329,'ESO dumped WayshrineInfo'!$K$3:$N$9999,4,FALSE),""))</f>
        <v/>
      </c>
      <c r="AE329" s="44"/>
      <c r="AF329" s="43" t="str">
        <f>IF(AE329&lt;&gt;"",IF(AE329&lt;&gt;"LIBSETS_DROP_MECHANIC_MONSTER_NAME",VLOOKUP(AE329,'LibSets constants'!$I$4:$L$1002,3,FALSE),""),"")</f>
        <v/>
      </c>
      <c r="AG329" s="43" t="str">
        <f>IF(AE329&lt;&gt;"",IF(AE329&lt;&gt;"LIBSETS_DROP_MECHANIC_MONSTER_NAME",VLOOKUP(AE329,'LibSets constants'!$I$4:$L$1002,4,FALSE),""),"")</f>
        <v/>
      </c>
      <c r="AH329" s="3" t="str">
        <f>IF(G329&lt;&gt;"LIBSETS_SETTYPE_BATTLEGROUND",IF(G329&lt;&gt;"LIBSETS_SETTYPE_SPECIAL",IF(AI329&lt;&gt;"",VLOOKUP(AI329,'ESO zone constants'!$D$3:$H$4953,5,FALSE),""),""),"")</f>
        <v/>
      </c>
      <c r="AJ329" s="44"/>
      <c r="AK329" s="43" t="str">
        <f>IF(AJ329&lt;&gt;"",IF(AJ329&lt;&gt;"LIBSETS_DROP_MECHANIC_MONSTER_NAME",VLOOKUP(AJ329,'LibSets constants'!$I$4:$L$1002,3,FALSE),""),"")</f>
        <v/>
      </c>
      <c r="AL329" s="43" t="str">
        <f>IF(AJ329&lt;&gt;"",IF(AJ329&lt;&gt;"LIBSETS_DROP_MECHANIC_MONSTER_NAME",VLOOKUP(AJ329,'LibSets constants'!$I$4:$L$1002,4,FALSE),""),"")</f>
        <v/>
      </c>
      <c r="AM329" s="3" t="str">
        <f>IF(G329&lt;&gt;"LIBSETS_SETTYPE_BATTLEGROUND",IF(G329&lt;&gt;"LIBSETS_SETTYPE_SPECIAL",IF(AN329&lt;&gt;"",VLOOKUP(AN329,'ESO zone constants'!$D$3:$H$4953,5,FALSE),""),""),"")</f>
        <v/>
      </c>
      <c r="AO329" s="44"/>
      <c r="AP329" s="43" t="str">
        <f>IF(AO329&lt;&gt;"",IF(AO329&lt;&gt;"LIBSETS_DROP_MECHANIC_MONSTER_NAME",VLOOKUP(AO329,'LibSets constants'!$I$4:$L$1002,3,FALSE),""),"")</f>
        <v/>
      </c>
      <c r="AQ329" s="43" t="str">
        <f>IF(AO329&lt;&gt;"",IF(AO329&lt;&gt;"LIBSETS_DROP_MECHANIC_MONSTER_NAME",VLOOKUP(AO329,'LibSets constants'!$I$4:$L$1002,4,FALSE),""),"")</f>
        <v/>
      </c>
      <c r="AR329" s="3" t="str">
        <f>IF(G329&lt;&gt;"LIBSETS_SETTYPE_BATTLEGROUND",IF(G329&lt;&gt;"LIBSETS_SETTYPE_SPECIAL",IF(AS329&lt;&gt;"",VLOOKUP(AS329,'ESO zone constants'!$D$3:$H$4953,5,FALSE),""),""),"")</f>
        <v/>
      </c>
      <c r="AT329" s="44"/>
      <c r="AU329" s="43" t="str">
        <f>IF(AT329&lt;&gt;"",IF(AT329&lt;&gt;"LIBSETS_DROP_MECHANIC_MONSTER_NAME",VLOOKUP(AT329,'LibSets constants'!$I$4:$L$1002,3,FALSE),""),"")</f>
        <v/>
      </c>
      <c r="AV329" s="43" t="str">
        <f>IF(AT329&lt;&gt;"",IF(AT329&lt;&gt;"LIBSETS_DROP_MECHANIC_MONSTER_NAME",VLOOKUP(AT329,'LibSets constants'!$I$4:$L$1002,4,FALSE),""),"")</f>
        <v/>
      </c>
      <c r="AW329" s="21" t="str">
        <f t="shared" si="31"/>
        <v>[381] = {wayshrines={-1,-1,-1,}, dlcId=DLC_BASE_GAME</v>
      </c>
      <c r="AX329" s="21" t="str">
        <f t="shared" si="32"/>
        <v>, veteran=false</v>
      </c>
      <c r="AY329" s="21" t="str">
        <f t="shared" si="33"/>
        <v>, setType=LIBSETS_SETTYPE_SPECIAL</v>
      </c>
      <c r="AZ329" s="21" t="str">
        <f t="shared" si="34"/>
        <v>, dropMechanic={LIBSETS_DROP_MECHANIC_LEVEL_UP_REWARD}},</v>
      </c>
      <c r="BA329" s="21" t="str">
        <f t="shared" si="35"/>
        <v xml:space="preserve"> --Broken Soul / Zerbrochene Seele   [!Level up advisor]</v>
      </c>
    </row>
    <row r="330" spans="1:53" x14ac:dyDescent="0.25">
      <c r="A330" s="12">
        <v>382</v>
      </c>
      <c r="B330" t="s">
        <v>1335</v>
      </c>
      <c r="C330" t="s">
        <v>1336</v>
      </c>
      <c r="D330" s="3">
        <f t="shared" si="30"/>
        <v>382</v>
      </c>
      <c r="G330" s="8" t="s">
        <v>1598</v>
      </c>
      <c r="I330" t="s">
        <v>97</v>
      </c>
      <c r="J330" t="s">
        <v>97</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constants'!$B$4:$C$1002,2,FALSE),"")</f>
        <v>Summerset</v>
      </c>
      <c r="U330" s="33" t="s">
        <v>1684</v>
      </c>
      <c r="V330" s="43" t="str">
        <f>IF(U330&lt;&gt;"",IF(U330&lt;&gt;"LIBSETS_DROP_MECHANIC_MONSTER_NAME",VLOOKUP(U330,'LibSets constants'!$I$4:$L$1002,3,FALSE),""),"")</f>
        <v>Delve bosses have a chance to drop a waist or feet.</v>
      </c>
      <c r="W330" s="43" t="str">
        <f>IF(U330&lt;&gt;"",IF(U330&lt;&gt;"LIBSETS_DROP_MECHANIC_MONSTER_NAME",VLOOKUP(U330,'LibSets constants'!$I$4:$L$1002,4,FALSE),""),"")</f>
        <v>Bosse in Gewölben haben die Chance, eine Taille oder Füße fallen zu lassen.</v>
      </c>
      <c r="X330" s="3" t="str">
        <f>IF(G330&lt;&gt;"LIBSETS_SETTYPE_BATTLEGROUND",IF(G330&lt;&gt;"LIBSETS_SETTYPE_SPECIAL",IF(Y330&lt;&gt;"",VLOOKUP(Y330,'ESO zone constants'!$D$3:$H$4953,5,FALSE),""),""),"")</f>
        <v/>
      </c>
      <c r="Y330" t="str">
        <f>IF(AND(O330&lt;&gt;"",NOT(ISERROR(O330))),"",IF(AND(L330&lt;&gt;"",L330&gt;0,NOT(ISERROR(L330))),VLOOKUP(L330,'ESO dumped WayshrineInfo'!$K$3:$N$9999,4,FALSE),""))</f>
        <v/>
      </c>
      <c r="Z330" s="44" t="s">
        <v>1685</v>
      </c>
      <c r="AA330" s="43" t="str">
        <f>IF(Z330&lt;&gt;"",IF(Z330&lt;&gt;"LIBSETS_DROP_MECHANIC_MONSTER_NAME",VLOOKUP(Z330,'LibSets constants'!$I$4:$L$1002,3,FALSE),""),"")</f>
        <v>Overland group bosses have a 100% chance to drop head, chest, legs, or weapon.</v>
      </c>
      <c r="AB330" s="43" t="str">
        <f>IF(Z330&lt;&gt;"",IF(Z330&lt;&gt;"LIBSETS_DROP_MECHANIC_MONSTER_NAME",VLOOKUP(Z330,'LibSets constants'!$I$4:$L$1002,4,FALSE),""),"")</f>
        <v>Überland Gruppenbosse haben eine Chance von 100%, Kopf, Brust, Beine oder Waffen fallen zu lassen.</v>
      </c>
      <c r="AC330" s="3" t="str">
        <f>IF(G330&lt;&gt;"LIBSETS_SETTYPE_BATTLEGROUND",IF(G330&lt;&gt;"LIBSETS_SETTYPE_SPECIAL",IF(AD330&lt;&gt;"",VLOOKUP(AD330,'ESO zone constants'!$D$3:$H$4953,5,FALSE),""),""),"")</f>
        <v/>
      </c>
      <c r="AD330" t="str">
        <f>IF(AND(O330&lt;&gt;"",NOT(ISERROR(O330))),"",IF(AND(M330&lt;&gt;"",M330&gt;0,NOT(ISERROR(M330))),VLOOKUP(M330,'ESO dumped WayshrineInfo'!$K$3:$N$9999,4,FALSE),""))</f>
        <v/>
      </c>
      <c r="AE330" s="44" t="s">
        <v>1686</v>
      </c>
      <c r="AF330" s="43" t="str">
        <f>IF(AE330&lt;&gt;"",IF(AE330&lt;&gt;"LIBSETS_DROP_MECHANIC_MONSTER_NAME",VLOOKUP(AE330,'LibSets constants'!$I$4:$L$1002,3,FALSE),""),"")</f>
        <v>Public dungeon bosses have a chance to drop a shoulder, hand, or weapon.</v>
      </c>
      <c r="AG330" s="43" t="str">
        <f>IF(AE330&lt;&gt;"",IF(AE330&lt;&gt;"LIBSETS_DROP_MECHANIC_MONSTER_NAME",VLOOKUP(AE330,'LibSets constants'!$I$4:$L$1002,4,FALSE),""),"")</f>
        <v>Öffentliche Dungeon-Bosse haben die Möglichkeit, eine Schulter, Handschuhe oder eine Waffe fallen zu lassen.</v>
      </c>
      <c r="AH330" s="3" t="str">
        <f>IF(G330&lt;&gt;"LIBSETS_SETTYPE_BATTLEGROUND",IF(G330&lt;&gt;"LIBSETS_SETTYPE_SPECIAL",IF(AI330&lt;&gt;"",VLOOKUP(AI330,'ESO zone constants'!$D$3:$H$4953,5,FALSE),""),""),"")</f>
        <v/>
      </c>
      <c r="AJ330" s="44" t="s">
        <v>1687</v>
      </c>
      <c r="AK330" s="43" t="str">
        <f>IF(AJ330&lt;&gt;"",IF(AJ330&lt;&gt;"LIBSETS_DROP_MECHANIC_MONSTER_NAME",VLOOKUP(AJ330,'LibSets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3" t="str">
        <f>IF(AJ330&lt;&gt;"",IF(AJ330&lt;&gt;"LIBSETS_DROP_MECHANIC_MONSTER_NAME",VLOOKUP(AJ330,'LibSets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constants'!$D$3:$H$4953,5,FALSE),""),""),"")</f>
        <v/>
      </c>
      <c r="AO330" s="44"/>
      <c r="AP330" s="43" t="str">
        <f>IF(AO330&lt;&gt;"",IF(AO330&lt;&gt;"LIBSETS_DROP_MECHANIC_MONSTER_NAME",VLOOKUP(AO330,'LibSets constants'!$I$4:$L$1002,3,FALSE),""),"")</f>
        <v/>
      </c>
      <c r="AQ330" s="43" t="str">
        <f>IF(AO330&lt;&gt;"",IF(AO330&lt;&gt;"LIBSETS_DROP_MECHANIC_MONSTER_NAME",VLOOKUP(AO330,'LibSets constants'!$I$4:$L$1002,4,FALSE),""),"")</f>
        <v/>
      </c>
      <c r="AR330" s="3" t="str">
        <f>IF(G330&lt;&gt;"LIBSETS_SETTYPE_BATTLEGROUND",IF(G330&lt;&gt;"LIBSETS_SETTYPE_SPECIAL",IF(AS330&lt;&gt;"",VLOOKUP(AS330,'ESO zone constants'!$D$3:$H$4953,5,FALSE),""),""),"")</f>
        <v/>
      </c>
      <c r="AT330" s="44"/>
      <c r="AU330" s="43" t="str">
        <f>IF(AT330&lt;&gt;"",IF(AT330&lt;&gt;"LIBSETS_DROP_MECHANIC_MONSTER_NAME",VLOOKUP(AT330,'LibSets constants'!$I$4:$L$1002,3,FALSE),""),"")</f>
        <v/>
      </c>
      <c r="AV330" s="43" t="str">
        <f>IF(AT330&lt;&gt;"",IF(AT330&lt;&gt;"LIBSETS_DROP_MECHANIC_MONSTER_NAME",VLOOKUP(AT330,'LibSets constants'!$I$4:$L$1002,4,FALSE),""),"")</f>
        <v/>
      </c>
      <c r="AW330" s="21" t="str">
        <f t="shared" si="31"/>
        <v>[382] = {wayshrines={-1,-1,-1,}, dlcId=DLC_SUMMERSET</v>
      </c>
      <c r="AX330" s="21" t="str">
        <f t="shared" si="32"/>
        <v>, zoneIds={1011}, veteran=false</v>
      </c>
      <c r="AY330" s="21" t="str">
        <f t="shared" si="33"/>
        <v>, setType=LIBSETS_SETTYPE_OVERLAND</v>
      </c>
      <c r="AZ330" s="21" t="str">
        <f t="shared" si="34"/>
        <v>, dropMechanic={LIBSETS_DROP_MECHANIC_OVERLAND_BOSS_DELVE,LIBSETS_DROP_MECHANIC_OVERLAND_WORLDBOSS,LIBSETS_DROP_MECHANIC_OVERLAND_BOSS_PUBLIC_DUNGEON,LIBSETS_DROP_MECHANIC_OVERLAND_CHEST}},</v>
      </c>
      <c r="BA330" s="21" t="str">
        <f t="shared" si="35"/>
        <v xml:space="preserve"> --Grace of Gloom / Anmut der Gräue   [Summerset]</v>
      </c>
    </row>
    <row r="331" spans="1:53" x14ac:dyDescent="0.25">
      <c r="A331" s="12">
        <v>383</v>
      </c>
      <c r="B331" t="s">
        <v>1337</v>
      </c>
      <c r="C331" t="s">
        <v>1338</v>
      </c>
      <c r="D331" s="3">
        <f t="shared" si="30"/>
        <v>383</v>
      </c>
      <c r="G331" s="8" t="s">
        <v>1598</v>
      </c>
      <c r="I331" t="s">
        <v>97</v>
      </c>
      <c r="J331" t="s">
        <v>97</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constants'!$B$4:$C$1002,2,FALSE),"")</f>
        <v>Summerset</v>
      </c>
      <c r="U331" s="33" t="s">
        <v>1684</v>
      </c>
      <c r="V331" s="43" t="str">
        <f>IF(U331&lt;&gt;"",IF(U331&lt;&gt;"LIBSETS_DROP_MECHANIC_MONSTER_NAME",VLOOKUP(U331,'LibSets constants'!$I$4:$L$1002,3,FALSE),""),"")</f>
        <v>Delve bosses have a chance to drop a waist or feet.</v>
      </c>
      <c r="W331" s="43" t="str">
        <f>IF(U331&lt;&gt;"",IF(U331&lt;&gt;"LIBSETS_DROP_MECHANIC_MONSTER_NAME",VLOOKUP(U331,'LibSets constants'!$I$4:$L$1002,4,FALSE),""),"")</f>
        <v>Bosse in Gewölben haben die Chance, eine Taille oder Füße fallen zu lassen.</v>
      </c>
      <c r="X331" s="3" t="str">
        <f>IF(G331&lt;&gt;"LIBSETS_SETTYPE_BATTLEGROUND",IF(G331&lt;&gt;"LIBSETS_SETTYPE_SPECIAL",IF(Y331&lt;&gt;"",VLOOKUP(Y331,'ESO zone constants'!$D$3:$H$4953,5,FALSE),""),""),"")</f>
        <v/>
      </c>
      <c r="Y331" t="str">
        <f>IF(AND(O331&lt;&gt;"",NOT(ISERROR(O331))),"",IF(AND(L331&lt;&gt;"",L331&gt;0,NOT(ISERROR(L331))),VLOOKUP(L331,'ESO dumped WayshrineInfo'!$K$3:$N$9999,4,FALSE),""))</f>
        <v/>
      </c>
      <c r="Z331" s="44" t="s">
        <v>1685</v>
      </c>
      <c r="AA331" s="43" t="str">
        <f>IF(Z331&lt;&gt;"",IF(Z331&lt;&gt;"LIBSETS_DROP_MECHANIC_MONSTER_NAME",VLOOKUP(Z331,'LibSets constants'!$I$4:$L$1002,3,FALSE),""),"")</f>
        <v>Overland group bosses have a 100% chance to drop head, chest, legs, or weapon.</v>
      </c>
      <c r="AB331" s="43" t="str">
        <f>IF(Z331&lt;&gt;"",IF(Z331&lt;&gt;"LIBSETS_DROP_MECHANIC_MONSTER_NAME",VLOOKUP(Z331,'LibSets constants'!$I$4:$L$1002,4,FALSE),""),"")</f>
        <v>Überland Gruppenbosse haben eine Chance von 100%, Kopf, Brust, Beine oder Waffen fallen zu lassen.</v>
      </c>
      <c r="AC331" s="3" t="str">
        <f>IF(G331&lt;&gt;"LIBSETS_SETTYPE_BATTLEGROUND",IF(G331&lt;&gt;"LIBSETS_SETTYPE_SPECIAL",IF(AD331&lt;&gt;"",VLOOKUP(AD331,'ESO zone constants'!$D$3:$H$4953,5,FALSE),""),""),"")</f>
        <v/>
      </c>
      <c r="AD331" t="str">
        <f>IF(AND(O331&lt;&gt;"",NOT(ISERROR(O331))),"",IF(AND(M331&lt;&gt;"",M331&gt;0,NOT(ISERROR(M331))),VLOOKUP(M331,'ESO dumped WayshrineInfo'!$K$3:$N$9999,4,FALSE),""))</f>
        <v/>
      </c>
      <c r="AE331" s="44" t="s">
        <v>1686</v>
      </c>
      <c r="AF331" s="43" t="str">
        <f>IF(AE331&lt;&gt;"",IF(AE331&lt;&gt;"LIBSETS_DROP_MECHANIC_MONSTER_NAME",VLOOKUP(AE331,'LibSets constants'!$I$4:$L$1002,3,FALSE),""),"")</f>
        <v>Public dungeon bosses have a chance to drop a shoulder, hand, or weapon.</v>
      </c>
      <c r="AG331" s="43" t="str">
        <f>IF(AE331&lt;&gt;"",IF(AE331&lt;&gt;"LIBSETS_DROP_MECHANIC_MONSTER_NAME",VLOOKUP(AE331,'LibSets constants'!$I$4:$L$1002,4,FALSE),""),"")</f>
        <v>Öffentliche Dungeon-Bosse haben die Möglichkeit, eine Schulter, Handschuhe oder eine Waffe fallen zu lassen.</v>
      </c>
      <c r="AH331" s="3" t="str">
        <f>IF(G331&lt;&gt;"LIBSETS_SETTYPE_BATTLEGROUND",IF(G331&lt;&gt;"LIBSETS_SETTYPE_SPECIAL",IF(AI331&lt;&gt;"",VLOOKUP(AI331,'ESO zone constants'!$D$3:$H$4953,5,FALSE),""),""),"")</f>
        <v/>
      </c>
      <c r="AJ331" s="44" t="s">
        <v>1687</v>
      </c>
      <c r="AK331" s="43" t="str">
        <f>IF(AJ331&lt;&gt;"",IF(AJ331&lt;&gt;"LIBSETS_DROP_MECHANIC_MONSTER_NAME",VLOOKUP(AJ331,'LibSets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3" t="str">
        <f>IF(AJ331&lt;&gt;"",IF(AJ331&lt;&gt;"LIBSETS_DROP_MECHANIC_MONSTER_NAME",VLOOKUP(AJ331,'LibSets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constants'!$D$3:$H$4953,5,FALSE),""),""),"")</f>
        <v/>
      </c>
      <c r="AO331" s="44"/>
      <c r="AP331" s="43" t="str">
        <f>IF(AO331&lt;&gt;"",IF(AO331&lt;&gt;"LIBSETS_DROP_MECHANIC_MONSTER_NAME",VLOOKUP(AO331,'LibSets constants'!$I$4:$L$1002,3,FALSE),""),"")</f>
        <v/>
      </c>
      <c r="AQ331" s="43" t="str">
        <f>IF(AO331&lt;&gt;"",IF(AO331&lt;&gt;"LIBSETS_DROP_MECHANIC_MONSTER_NAME",VLOOKUP(AO331,'LibSets constants'!$I$4:$L$1002,4,FALSE),""),"")</f>
        <v/>
      </c>
      <c r="AR331" s="3" t="str">
        <f>IF(G331&lt;&gt;"LIBSETS_SETTYPE_BATTLEGROUND",IF(G331&lt;&gt;"LIBSETS_SETTYPE_SPECIAL",IF(AS331&lt;&gt;"",VLOOKUP(AS331,'ESO zone constants'!$D$3:$H$4953,5,FALSE),""),""),"")</f>
        <v/>
      </c>
      <c r="AT331" s="44"/>
      <c r="AU331" s="43" t="str">
        <f>IF(AT331&lt;&gt;"",IF(AT331&lt;&gt;"LIBSETS_DROP_MECHANIC_MONSTER_NAME",VLOOKUP(AT331,'LibSets constants'!$I$4:$L$1002,3,FALSE),""),"")</f>
        <v/>
      </c>
      <c r="AV331" s="43" t="str">
        <f>IF(AT331&lt;&gt;"",IF(AT331&lt;&gt;"LIBSETS_DROP_MECHANIC_MONSTER_NAME",VLOOKUP(AT331,'LibSets constants'!$I$4:$L$1002,4,FALSE),""),"")</f>
        <v/>
      </c>
      <c r="AW331" s="21" t="str">
        <f t="shared" si="31"/>
        <v>[383] = {wayshrines={-1,-1,-1,}, dlcId=DLC_SUMMERSET</v>
      </c>
      <c r="AX331" s="21" t="str">
        <f t="shared" si="32"/>
        <v>, zoneIds={1011}, veteran=false</v>
      </c>
      <c r="AY331" s="21" t="str">
        <f t="shared" si="33"/>
        <v>, setType=LIBSETS_SETTYPE_OVERLAND</v>
      </c>
      <c r="AZ331" s="21" t="str">
        <f t="shared" si="34"/>
        <v>, dropMechanic={LIBSETS_DROP_MECHANIC_OVERLAND_BOSS_DELVE,LIBSETS_DROP_MECHANIC_OVERLAND_WORLDBOSS,LIBSETS_DROP_MECHANIC_OVERLAND_BOSS_PUBLIC_DUNGEON,LIBSETS_DROP_MECHANIC_OVERLAND_CHEST}},</v>
      </c>
      <c r="BA331" s="21" t="str">
        <f t="shared" si="35"/>
        <v xml:space="preserve"> --Gryphon's Ferocity / Wildheit des Greifen   [Summerset]</v>
      </c>
    </row>
    <row r="332" spans="1:53" x14ac:dyDescent="0.25">
      <c r="A332" s="12">
        <v>384</v>
      </c>
      <c r="B332" t="s">
        <v>1339</v>
      </c>
      <c r="C332" t="s">
        <v>1340</v>
      </c>
      <c r="D332" s="3">
        <f t="shared" si="30"/>
        <v>384</v>
      </c>
      <c r="G332" s="8" t="s">
        <v>1598</v>
      </c>
      <c r="I332" t="s">
        <v>97</v>
      </c>
      <c r="J332" t="s">
        <v>97</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constants'!$B$4:$C$1002,2,FALSE),"")</f>
        <v>Summerset</v>
      </c>
      <c r="U332" s="33" t="s">
        <v>1684</v>
      </c>
      <c r="V332" s="43" t="str">
        <f>IF(U332&lt;&gt;"",IF(U332&lt;&gt;"LIBSETS_DROP_MECHANIC_MONSTER_NAME",VLOOKUP(U332,'LibSets constants'!$I$4:$L$1002,3,FALSE),""),"")</f>
        <v>Delve bosses have a chance to drop a waist or feet.</v>
      </c>
      <c r="W332" s="43" t="str">
        <f>IF(U332&lt;&gt;"",IF(U332&lt;&gt;"LIBSETS_DROP_MECHANIC_MONSTER_NAME",VLOOKUP(U332,'LibSets constants'!$I$4:$L$1002,4,FALSE),""),"")</f>
        <v>Bosse in Gewölben haben die Chance, eine Taille oder Füße fallen zu lassen.</v>
      </c>
      <c r="X332" s="3" t="str">
        <f>IF(G332&lt;&gt;"LIBSETS_SETTYPE_BATTLEGROUND",IF(G332&lt;&gt;"LIBSETS_SETTYPE_SPECIAL",IF(Y332&lt;&gt;"",VLOOKUP(Y332,'ESO zone constants'!$D$3:$H$4953,5,FALSE),""),""),"")</f>
        <v/>
      </c>
      <c r="Y332" t="str">
        <f>IF(AND(O332&lt;&gt;"",NOT(ISERROR(O332))),"",IF(AND(L332&lt;&gt;"",L332&gt;0,NOT(ISERROR(L332))),VLOOKUP(L332,'ESO dumped WayshrineInfo'!$K$3:$N$9999,4,FALSE),""))</f>
        <v/>
      </c>
      <c r="Z332" s="44" t="s">
        <v>1685</v>
      </c>
      <c r="AA332" s="43" t="str">
        <f>IF(Z332&lt;&gt;"",IF(Z332&lt;&gt;"LIBSETS_DROP_MECHANIC_MONSTER_NAME",VLOOKUP(Z332,'LibSets constants'!$I$4:$L$1002,3,FALSE),""),"")</f>
        <v>Overland group bosses have a 100% chance to drop head, chest, legs, or weapon.</v>
      </c>
      <c r="AB332" s="43" t="str">
        <f>IF(Z332&lt;&gt;"",IF(Z332&lt;&gt;"LIBSETS_DROP_MECHANIC_MONSTER_NAME",VLOOKUP(Z332,'LibSets constants'!$I$4:$L$1002,4,FALSE),""),"")</f>
        <v>Überland Gruppenbosse haben eine Chance von 100%, Kopf, Brust, Beine oder Waffen fallen zu lassen.</v>
      </c>
      <c r="AC332" s="3" t="str">
        <f>IF(G332&lt;&gt;"LIBSETS_SETTYPE_BATTLEGROUND",IF(G332&lt;&gt;"LIBSETS_SETTYPE_SPECIAL",IF(AD332&lt;&gt;"",VLOOKUP(AD332,'ESO zone constants'!$D$3:$H$4953,5,FALSE),""),""),"")</f>
        <v/>
      </c>
      <c r="AD332" t="str">
        <f>IF(AND(O332&lt;&gt;"",NOT(ISERROR(O332))),"",IF(AND(M332&lt;&gt;"",M332&gt;0,NOT(ISERROR(M332))),VLOOKUP(M332,'ESO dumped WayshrineInfo'!$K$3:$N$9999,4,FALSE),""))</f>
        <v/>
      </c>
      <c r="AE332" s="44" t="s">
        <v>1686</v>
      </c>
      <c r="AF332" s="43" t="str">
        <f>IF(AE332&lt;&gt;"",IF(AE332&lt;&gt;"LIBSETS_DROP_MECHANIC_MONSTER_NAME",VLOOKUP(AE332,'LibSets constants'!$I$4:$L$1002,3,FALSE),""),"")</f>
        <v>Public dungeon bosses have a chance to drop a shoulder, hand, or weapon.</v>
      </c>
      <c r="AG332" s="43" t="str">
        <f>IF(AE332&lt;&gt;"",IF(AE332&lt;&gt;"LIBSETS_DROP_MECHANIC_MONSTER_NAME",VLOOKUP(AE332,'LibSets constants'!$I$4:$L$1002,4,FALSE),""),"")</f>
        <v>Öffentliche Dungeon-Bosse haben die Möglichkeit, eine Schulter, Handschuhe oder eine Waffe fallen zu lassen.</v>
      </c>
      <c r="AH332" s="3" t="str">
        <f>IF(G332&lt;&gt;"LIBSETS_SETTYPE_BATTLEGROUND",IF(G332&lt;&gt;"LIBSETS_SETTYPE_SPECIAL",IF(AI332&lt;&gt;"",VLOOKUP(AI332,'ESO zone constants'!$D$3:$H$4953,5,FALSE),""),""),"")</f>
        <v/>
      </c>
      <c r="AJ332" s="44" t="s">
        <v>1687</v>
      </c>
      <c r="AK332" s="43" t="str">
        <f>IF(AJ332&lt;&gt;"",IF(AJ332&lt;&gt;"LIBSETS_DROP_MECHANIC_MONSTER_NAME",VLOOKUP(AJ332,'LibSets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3" t="str">
        <f>IF(AJ332&lt;&gt;"",IF(AJ332&lt;&gt;"LIBSETS_DROP_MECHANIC_MONSTER_NAME",VLOOKUP(AJ332,'LibSets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constants'!$D$3:$H$4953,5,FALSE),""),""),"")</f>
        <v/>
      </c>
      <c r="AO332" s="44"/>
      <c r="AP332" s="43" t="str">
        <f>IF(AO332&lt;&gt;"",IF(AO332&lt;&gt;"LIBSETS_DROP_MECHANIC_MONSTER_NAME",VLOOKUP(AO332,'LibSets constants'!$I$4:$L$1002,3,FALSE),""),"")</f>
        <v/>
      </c>
      <c r="AQ332" s="43" t="str">
        <f>IF(AO332&lt;&gt;"",IF(AO332&lt;&gt;"LIBSETS_DROP_MECHANIC_MONSTER_NAME",VLOOKUP(AO332,'LibSets constants'!$I$4:$L$1002,4,FALSE),""),"")</f>
        <v/>
      </c>
      <c r="AR332" s="3" t="str">
        <f>IF(G332&lt;&gt;"LIBSETS_SETTYPE_BATTLEGROUND",IF(G332&lt;&gt;"LIBSETS_SETTYPE_SPECIAL",IF(AS332&lt;&gt;"",VLOOKUP(AS332,'ESO zone constants'!$D$3:$H$4953,5,FALSE),""),""),"")</f>
        <v/>
      </c>
      <c r="AT332" s="44"/>
      <c r="AU332" s="43" t="str">
        <f>IF(AT332&lt;&gt;"",IF(AT332&lt;&gt;"LIBSETS_DROP_MECHANIC_MONSTER_NAME",VLOOKUP(AT332,'LibSets constants'!$I$4:$L$1002,3,FALSE),""),"")</f>
        <v/>
      </c>
      <c r="AV332" s="43" t="str">
        <f>IF(AT332&lt;&gt;"",IF(AT332&lt;&gt;"LIBSETS_DROP_MECHANIC_MONSTER_NAME",VLOOKUP(AT332,'LibSets constants'!$I$4:$L$1002,4,FALSE),""),"")</f>
        <v/>
      </c>
      <c r="AW332" s="21" t="str">
        <f t="shared" si="31"/>
        <v>[384] = {wayshrines={-1,-1,-1,}, dlcId=DLC_SUMMERSET</v>
      </c>
      <c r="AX332" s="21" t="str">
        <f t="shared" si="32"/>
        <v>, zoneIds={1011}, veteran=false</v>
      </c>
      <c r="AY332" s="21" t="str">
        <f t="shared" si="33"/>
        <v>, setType=LIBSETS_SETTYPE_OVERLAND</v>
      </c>
      <c r="AZ332" s="21" t="str">
        <f t="shared" si="34"/>
        <v>, dropMechanic={LIBSETS_DROP_MECHANIC_OVERLAND_BOSS_DELVE,LIBSETS_DROP_MECHANIC_OVERLAND_WORLDBOSS,LIBSETS_DROP_MECHANIC_OVERLAND_BOSS_PUBLIC_DUNGEON,LIBSETS_DROP_MECHANIC_OVERLAND_CHEST}},</v>
      </c>
      <c r="BA332" s="21" t="str">
        <f t="shared" si="35"/>
        <v xml:space="preserve"> --Wisdom of Vanus / Weisheit von Vanus   [Summerset]</v>
      </c>
    </row>
    <row r="333" spans="1:53" x14ac:dyDescent="0.25">
      <c r="A333" s="5">
        <v>385</v>
      </c>
      <c r="B333" t="s">
        <v>1341</v>
      </c>
      <c r="C333" t="s">
        <v>1342</v>
      </c>
      <c r="D333" s="3">
        <f t="shared" si="30"/>
        <v>385</v>
      </c>
      <c r="G333" s="8" t="s">
        <v>1592</v>
      </c>
      <c r="I333" t="s">
        <v>97</v>
      </c>
      <c r="J333" t="s">
        <v>97</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constants'!$B$4:$C$1002,2,FALSE),"")</f>
        <v>Summerset</v>
      </c>
      <c r="V333" s="3" t="str">
        <f>IF(U333&lt;&gt;"",IF(U333&lt;&gt;"LIBSETS_DROP_MECHANIC_MONSTER_NAME",VLOOKUP(U333,'LibSets constants'!$I$4:$L$1002,3,FALSE),""),"")</f>
        <v/>
      </c>
      <c r="W333" s="3" t="str">
        <f>IF(U333&lt;&gt;"",IF(U333&lt;&gt;"LIBSETS_DROP_MECHANIC_MONSTER_NAME",VLOOKUP(U333,'LibSets constants'!$I$4:$L$1002,4,FALSE),""),"")</f>
        <v/>
      </c>
      <c r="X333" s="3">
        <f>IF(G333&lt;&gt;"LIBSETS_SETTYPE_BATTLEGROUND",IF(G333&lt;&gt;"LIBSETS_SETTYPE_SPECIAL",IF(Y333&lt;&gt;"",VLOOKUP(Y333,'ESO zone constants'!$D$3:$H$4953,5,FALSE),""),""),"")</f>
        <v>1011</v>
      </c>
      <c r="Y333" t="str">
        <f>IF(AND(O333&lt;&gt;"",NOT(ISERROR(O333))),"",IF(AND(L333&lt;&gt;"",L333&gt;0,NOT(ISERROR(L333))),VLOOKUP(L333,'ESO dumped WayshrineInfo'!$K$3:$N$9999,4,FALSE),""))</f>
        <v>Summerset</v>
      </c>
      <c r="AA333" s="3" t="str">
        <f>IF(Z333&lt;&gt;"",IF(Z333&lt;&gt;"LIBSETS_DROP_MECHANIC_MONSTER_NAME",VLOOKUP(Z333,'LibSets constants'!$I$4:$L$1002,3,FALSE),""),"")</f>
        <v/>
      </c>
      <c r="AB333" s="3" t="str">
        <f>IF(Z333&lt;&gt;"",IF(Z333&lt;&gt;"LIBSETS_DROP_MECHANIC_MONSTER_NAME",VLOOKUP(Z333,'LibSets constants'!$I$4:$L$1002,4,FALSE),""),"")</f>
        <v/>
      </c>
      <c r="AC333" s="3">
        <f>IF(G333&lt;&gt;"LIBSETS_SETTYPE_BATTLEGROUND",IF(G333&lt;&gt;"LIBSETS_SETTYPE_SPECIAL",IF(AD333&lt;&gt;"",VLOOKUP(AD333,'ESO zone constants'!$D$3:$H$4953,5,FALSE),""),""),"")</f>
        <v>1011</v>
      </c>
      <c r="AD333" t="str">
        <f>IF(AND(O333&lt;&gt;"",NOT(ISERROR(O333))),"",IF(AND(M333&lt;&gt;"",M333&gt;0,NOT(ISERROR(M333))),VLOOKUP(M333,'ESO dumped WayshrineInfo'!$K$3:$N$9999,4,FALSE),""))</f>
        <v>Summerset</v>
      </c>
      <c r="AF333" s="3" t="str">
        <f>IF(AE333&lt;&gt;"",IF(AE333&lt;&gt;"LIBSETS_DROP_MECHANIC_MONSTER_NAME",VLOOKUP(AE333,'LibSets constants'!$I$4:$L$1002,3,FALSE),""),"")</f>
        <v/>
      </c>
      <c r="AG333" s="3" t="str">
        <f>IF(AE333&lt;&gt;"",IF(AE333&lt;&gt;"LIBSETS_DROP_MECHANIC_MONSTER_NAME",VLOOKUP(AE333,'LibSets constants'!$I$4:$L$1002,4,FALSE),""),"")</f>
        <v/>
      </c>
      <c r="AH333" s="3" t="str">
        <f>IF(G333&lt;&gt;"LIBSETS_SETTYPE_BATTLEGROUND",IF(G333&lt;&gt;"LIBSETS_SETTYPE_SPECIAL",IF(AI333&lt;&gt;"",VLOOKUP(AI333,'ESO zone constants'!$D$3:$H$4953,5,FALSE),""),""),"")</f>
        <v/>
      </c>
      <c r="AK333" s="3" t="str">
        <f>IF(AJ333&lt;&gt;"",IF(AJ333&lt;&gt;"LIBSETS_DROP_MECHANIC_MONSTER_NAME",VLOOKUP(AJ333,'LibSets constants'!$I$4:$L$1002,3,FALSE),""),"")</f>
        <v/>
      </c>
      <c r="AL333" s="3" t="str">
        <f>IF(AJ333&lt;&gt;"",IF(AJ333&lt;&gt;"LIBSETS_DROP_MECHANIC_MONSTER_NAME",VLOOKUP(AJ333,'LibSets constants'!$I$4:$L$1002,4,FALSE),""),"")</f>
        <v/>
      </c>
      <c r="AM333" s="3" t="str">
        <f>IF(G333&lt;&gt;"LIBSETS_SETTYPE_BATTLEGROUND",IF(G333&lt;&gt;"LIBSETS_SETTYPE_SPECIAL",IF(AN333&lt;&gt;"",VLOOKUP(AN333,'ESO zone constants'!$D$3:$H$4953,5,FALSE),""),""),"")</f>
        <v/>
      </c>
      <c r="AP333" s="3" t="str">
        <f>IF(AO333&lt;&gt;"",IF(AO333&lt;&gt;"LIBSETS_DROP_MECHANIC_MONSTER_NAME",VLOOKUP(AO333,'LibSets constants'!$I$4:$L$1002,3,FALSE),""),"")</f>
        <v/>
      </c>
      <c r="AQ333" s="3" t="str">
        <f>IF(AO333&lt;&gt;"",IF(AO333&lt;&gt;"LIBSETS_DROP_MECHANIC_MONSTER_NAME",VLOOKUP(AO333,'LibSets constants'!$I$4:$L$1002,4,FALSE),""),"")</f>
        <v/>
      </c>
      <c r="AR333" s="3" t="str">
        <f>IF(G333&lt;&gt;"LIBSETS_SETTYPE_BATTLEGROUND",IF(G333&lt;&gt;"LIBSETS_SETTYPE_SPECIAL",IF(AS333&lt;&gt;"",VLOOKUP(AS333,'ESO zone constants'!$D$3:$H$4953,5,FALSE),""),""),"")</f>
        <v/>
      </c>
      <c r="AU333" s="3" t="str">
        <f>IF(AT333&lt;&gt;"",IF(AT333&lt;&gt;"LIBSETS_DROP_MECHANIC_MONSTER_NAME",VLOOKUP(AT333,'LibSets constants'!$I$4:$L$1002,3,FALSE),""),"")</f>
        <v/>
      </c>
      <c r="AV333" s="3" t="str">
        <f>IF(AT333&lt;&gt;"",IF(AT333&lt;&gt;"LIBSETS_DROP_MECHANIC_MONSTER_NAME",VLOOKUP(AT333,'LibSets constants'!$I$4:$L$1002,4,FALSE),""),"")</f>
        <v/>
      </c>
      <c r="AW333" s="21" t="str">
        <f t="shared" si="31"/>
        <v>[385] = {wayshrines={359,359,359,}, traitsNeeded=3, dlcId=DLC_SUMMERSET</v>
      </c>
      <c r="AX333" s="21" t="str">
        <f t="shared" si="32"/>
        <v>, zoneIds={1011,1011,1011}, veteran=false</v>
      </c>
      <c r="AY333" s="21" t="str">
        <f t="shared" si="33"/>
        <v>, setType=LIBSETS_SETTYPE_CRAFTED</v>
      </c>
      <c r="AZ333" s="21" t="str">
        <f t="shared" si="34"/>
        <v>},</v>
      </c>
      <c r="BA333" s="21" t="str">
        <f t="shared" si="35"/>
        <v xml:space="preserve"> --Adept Rider / Versierter Reiter   [Summerset, Summerset, Summerset]</v>
      </c>
    </row>
    <row r="334" spans="1:53" x14ac:dyDescent="0.25">
      <c r="A334" s="5">
        <v>386</v>
      </c>
      <c r="B334" t="s">
        <v>1343</v>
      </c>
      <c r="C334" t="s">
        <v>1344</v>
      </c>
      <c r="D334" s="3">
        <f t="shared" si="30"/>
        <v>386</v>
      </c>
      <c r="G334" s="8" t="s">
        <v>1592</v>
      </c>
      <c r="I334" t="s">
        <v>97</v>
      </c>
      <c r="J334" t="s">
        <v>97</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constants'!$B$4:$C$1002,2,FALSE),"")</f>
        <v>Summerset</v>
      </c>
      <c r="V334" s="43" t="str">
        <f>IF(U334&lt;&gt;"",IF(U334&lt;&gt;"LIBSETS_DROP_MECHANIC_MONSTER_NAME",VLOOKUP(U334,'LibSets constants'!$I$4:$L$1002,3,FALSE),""),"")</f>
        <v/>
      </c>
      <c r="W334" s="3" t="str">
        <f>IF(U334&lt;&gt;"",IF(U334&lt;&gt;"LIBSETS_DROP_MECHANIC_MONSTER_NAME",VLOOKUP(U334,'LibSets constants'!$I$4:$L$1002,4,FALSE),""),"")</f>
        <v/>
      </c>
      <c r="X334" s="3">
        <f>IF(G334&lt;&gt;"LIBSETS_SETTYPE_BATTLEGROUND",IF(G334&lt;&gt;"LIBSETS_SETTYPE_SPECIAL",IF(Y334&lt;&gt;"",VLOOKUP(Y334,'ESO zone constants'!$D$3:$H$4953,5,FALSE),""),""),"")</f>
        <v>1027</v>
      </c>
      <c r="Y334" t="str">
        <f>IF(AND(O334&lt;&gt;"",NOT(ISERROR(O334))),"",IF(AND(L334&lt;&gt;"",L334&gt;0,NOT(ISERROR(L334))),VLOOKUP(L334,'ESO dumped WayshrineInfo'!$K$3:$N$9999,4,FALSE),""))</f>
        <v>Artaeum</v>
      </c>
      <c r="AA334" s="3" t="str">
        <f>IF(Z334&lt;&gt;"",IF(Z334&lt;&gt;"LIBSETS_DROP_MECHANIC_MONSTER_NAME",VLOOKUP(Z334,'LibSets constants'!$I$4:$L$1002,3,FALSE),""),"")</f>
        <v/>
      </c>
      <c r="AB334" s="3" t="str">
        <f>IF(Z334&lt;&gt;"",IF(Z334&lt;&gt;"LIBSETS_DROP_MECHANIC_MONSTER_NAME",VLOOKUP(Z334,'LibSets constants'!$I$4:$L$1002,4,FALSE),""),"")</f>
        <v/>
      </c>
      <c r="AC334" s="3">
        <f>IF(G334&lt;&gt;"LIBSETS_SETTYPE_BATTLEGROUND",IF(G334&lt;&gt;"LIBSETS_SETTYPE_SPECIAL",IF(AD334&lt;&gt;"",VLOOKUP(AD334,'ESO zone constants'!$D$3:$H$4953,5,FALSE),""),""),"")</f>
        <v>1027</v>
      </c>
      <c r="AD334" t="str">
        <f>IF(AND(O334&lt;&gt;"",NOT(ISERROR(O334))),"",IF(AND(M334&lt;&gt;"",M334&gt;0,NOT(ISERROR(M334))),VLOOKUP(M334,'ESO dumped WayshrineInfo'!$K$3:$N$9999,4,FALSE),""))</f>
        <v>Artaeum</v>
      </c>
      <c r="AF334" s="3" t="str">
        <f>IF(AE334&lt;&gt;"",IF(AE334&lt;&gt;"LIBSETS_DROP_MECHANIC_MONSTER_NAME",VLOOKUP(AE334,'LibSets constants'!$I$4:$L$1002,3,FALSE),""),"")</f>
        <v/>
      </c>
      <c r="AG334" s="3" t="str">
        <f>IF(AE334&lt;&gt;"",IF(AE334&lt;&gt;"LIBSETS_DROP_MECHANIC_MONSTER_NAME",VLOOKUP(AE334,'LibSets constants'!$I$4:$L$1002,4,FALSE),""),"")</f>
        <v/>
      </c>
      <c r="AH334" s="3" t="str">
        <f>IF(G334&lt;&gt;"LIBSETS_SETTYPE_BATTLEGROUND",IF(G334&lt;&gt;"LIBSETS_SETTYPE_SPECIAL",IF(AI334&lt;&gt;"",VLOOKUP(AI334,'ESO zone constants'!$D$3:$H$4953,5,FALSE),""),""),"")</f>
        <v/>
      </c>
      <c r="AK334" s="3" t="str">
        <f>IF(AJ334&lt;&gt;"",IF(AJ334&lt;&gt;"LIBSETS_DROP_MECHANIC_MONSTER_NAME",VLOOKUP(AJ334,'LibSets constants'!$I$4:$L$1002,3,FALSE),""),"")</f>
        <v/>
      </c>
      <c r="AL334" s="3" t="str">
        <f>IF(AJ334&lt;&gt;"",IF(AJ334&lt;&gt;"LIBSETS_DROP_MECHANIC_MONSTER_NAME",VLOOKUP(AJ334,'LibSets constants'!$I$4:$L$1002,4,FALSE),""),"")</f>
        <v/>
      </c>
      <c r="AM334" s="3" t="str">
        <f>IF(G334&lt;&gt;"LIBSETS_SETTYPE_BATTLEGROUND",IF(G334&lt;&gt;"LIBSETS_SETTYPE_SPECIAL",IF(AN334&lt;&gt;"",VLOOKUP(AN334,'ESO zone constants'!$D$3:$H$4953,5,FALSE),""),""),"")</f>
        <v/>
      </c>
      <c r="AP334" s="3" t="str">
        <f>IF(AO334&lt;&gt;"",IF(AO334&lt;&gt;"LIBSETS_DROP_MECHANIC_MONSTER_NAME",VLOOKUP(AO334,'LibSets constants'!$I$4:$L$1002,3,FALSE),""),"")</f>
        <v/>
      </c>
      <c r="AQ334" s="3" t="str">
        <f>IF(AO334&lt;&gt;"",IF(AO334&lt;&gt;"LIBSETS_DROP_MECHANIC_MONSTER_NAME",VLOOKUP(AO334,'LibSets constants'!$I$4:$L$1002,4,FALSE),""),"")</f>
        <v/>
      </c>
      <c r="AR334" s="3" t="str">
        <f>IF(G334&lt;&gt;"LIBSETS_SETTYPE_BATTLEGROUND",IF(G334&lt;&gt;"LIBSETS_SETTYPE_SPECIAL",IF(AS334&lt;&gt;"",VLOOKUP(AS334,'ESO zone constants'!$D$3:$H$4953,5,FALSE),""),""),"")</f>
        <v/>
      </c>
      <c r="AU334" s="3" t="str">
        <f>IF(AT334&lt;&gt;"",IF(AT334&lt;&gt;"LIBSETS_DROP_MECHANIC_MONSTER_NAME",VLOOKUP(AT334,'LibSets constants'!$I$4:$L$1002,3,FALSE),""),"")</f>
        <v/>
      </c>
      <c r="AV334" s="3" t="str">
        <f>IF(AT334&lt;&gt;"",IF(AT334&lt;&gt;"LIBSETS_DROP_MECHANIC_MONSTER_NAME",VLOOKUP(AT334,'LibSets constants'!$I$4:$L$1002,4,FALSE),""),"")</f>
        <v/>
      </c>
      <c r="AW334" s="21" t="str">
        <f t="shared" si="31"/>
        <v>[386] = {wayshrines={360,360,360,}, traitsNeeded=6, dlcId=DLC_SUMMERSET</v>
      </c>
      <c r="AX334" s="21" t="str">
        <f t="shared" si="32"/>
        <v>, zoneIds={1027,1027,1027}, veteran=false</v>
      </c>
      <c r="AY334" s="21" t="str">
        <f t="shared" si="33"/>
        <v>, setType=LIBSETS_SETTYPE_CRAFTED</v>
      </c>
      <c r="AZ334" s="21" t="str">
        <f t="shared" si="34"/>
        <v>},</v>
      </c>
      <c r="BA334" s="21" t="str">
        <f t="shared" si="35"/>
        <v xml:space="preserve"> --Sload's Semblance / Kreckenantlitz   [Artaeum, Artaeum, Artaeum]</v>
      </c>
    </row>
    <row r="335" spans="1:53" x14ac:dyDescent="0.25">
      <c r="A335" s="5">
        <v>387</v>
      </c>
      <c r="B335" t="s">
        <v>1345</v>
      </c>
      <c r="C335" t="s">
        <v>1346</v>
      </c>
      <c r="D335" s="3">
        <f t="shared" si="30"/>
        <v>387</v>
      </c>
      <c r="G335" s="8" t="s">
        <v>1592</v>
      </c>
      <c r="I335" t="s">
        <v>97</v>
      </c>
      <c r="J335" t="s">
        <v>97</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constants'!$B$4:$C$1002,2,FALSE),"")</f>
        <v>Summerset</v>
      </c>
      <c r="V335" s="3" t="str">
        <f>IF(U335&lt;&gt;"",IF(U335&lt;&gt;"LIBSETS_DROP_MECHANIC_MONSTER_NAME",VLOOKUP(U335,'LibSets constants'!$I$4:$L$1002,3,FALSE),""),"")</f>
        <v/>
      </c>
      <c r="W335" s="3" t="str">
        <f>IF(U335&lt;&gt;"",IF(U335&lt;&gt;"LIBSETS_DROP_MECHANIC_MONSTER_NAME",VLOOKUP(U335,'LibSets constants'!$I$4:$L$1002,4,FALSE),""),"")</f>
        <v/>
      </c>
      <c r="X335" s="3">
        <f>IF(G335&lt;&gt;"LIBSETS_SETTYPE_BATTLEGROUND",IF(G335&lt;&gt;"LIBSETS_SETTYPE_SPECIAL",IF(Y335&lt;&gt;"",VLOOKUP(Y335,'ESO zone constants'!$D$3:$H$4953,5,FALSE),""),""),"")</f>
        <v>1011</v>
      </c>
      <c r="Y335" t="str">
        <f>IF(AND(O335&lt;&gt;"",NOT(ISERROR(O335))),"",IF(AND(L335&lt;&gt;"",L335&gt;0,NOT(ISERROR(L335))),VLOOKUP(L335,'ESO dumped WayshrineInfo'!$K$3:$N$9999,4,FALSE),""))</f>
        <v>Summerset</v>
      </c>
      <c r="AA335" s="3" t="str">
        <f>IF(Z335&lt;&gt;"",IF(Z335&lt;&gt;"LIBSETS_DROP_MECHANIC_MONSTER_NAME",VLOOKUP(Z335,'LibSets constants'!$I$4:$L$1002,3,FALSE),""),"")</f>
        <v/>
      </c>
      <c r="AB335" s="3" t="str">
        <f>IF(Z335&lt;&gt;"",IF(Z335&lt;&gt;"LIBSETS_DROP_MECHANIC_MONSTER_NAME",VLOOKUP(Z335,'LibSets constants'!$I$4:$L$1002,4,FALSE),""),"")</f>
        <v/>
      </c>
      <c r="AC335" s="3">
        <f>IF(G335&lt;&gt;"LIBSETS_SETTYPE_BATTLEGROUND",IF(G335&lt;&gt;"LIBSETS_SETTYPE_SPECIAL",IF(AD335&lt;&gt;"",VLOOKUP(AD335,'ESO zone constants'!$D$3:$H$4953,5,FALSE),""),""),"")</f>
        <v>1011</v>
      </c>
      <c r="AD335" t="str">
        <f>IF(AND(O335&lt;&gt;"",NOT(ISERROR(O335))),"",IF(AND(M335&lt;&gt;"",M335&gt;0,NOT(ISERROR(M335))),VLOOKUP(M335,'ESO dumped WayshrineInfo'!$K$3:$N$9999,4,FALSE),""))</f>
        <v>Summerset</v>
      </c>
      <c r="AF335" s="3" t="str">
        <f>IF(AE335&lt;&gt;"",IF(AE335&lt;&gt;"LIBSETS_DROP_MECHANIC_MONSTER_NAME",VLOOKUP(AE335,'LibSets constants'!$I$4:$L$1002,3,FALSE),""),"")</f>
        <v/>
      </c>
      <c r="AG335" s="3" t="str">
        <f>IF(AE335&lt;&gt;"",IF(AE335&lt;&gt;"LIBSETS_DROP_MECHANIC_MONSTER_NAME",VLOOKUP(AE335,'LibSets constants'!$I$4:$L$1002,4,FALSE),""),"")</f>
        <v/>
      </c>
      <c r="AH335" s="3" t="str">
        <f>IF(G335&lt;&gt;"LIBSETS_SETTYPE_BATTLEGROUND",IF(G335&lt;&gt;"LIBSETS_SETTYPE_SPECIAL",IF(AI335&lt;&gt;"",VLOOKUP(AI335,'ESO zone constants'!$D$3:$H$4953,5,FALSE),""),""),"")</f>
        <v/>
      </c>
      <c r="AK335" s="3" t="str">
        <f>IF(AJ335&lt;&gt;"",IF(AJ335&lt;&gt;"LIBSETS_DROP_MECHANIC_MONSTER_NAME",VLOOKUP(AJ335,'LibSets constants'!$I$4:$L$1002,3,FALSE),""),"")</f>
        <v/>
      </c>
      <c r="AL335" s="3" t="str">
        <f>IF(AJ335&lt;&gt;"",IF(AJ335&lt;&gt;"LIBSETS_DROP_MECHANIC_MONSTER_NAME",VLOOKUP(AJ335,'LibSets constants'!$I$4:$L$1002,4,FALSE),""),"")</f>
        <v/>
      </c>
      <c r="AM335" s="3" t="str">
        <f>IF(G335&lt;&gt;"LIBSETS_SETTYPE_BATTLEGROUND",IF(G335&lt;&gt;"LIBSETS_SETTYPE_SPECIAL",IF(AN335&lt;&gt;"",VLOOKUP(AN335,'ESO zone constants'!$D$3:$H$4953,5,FALSE),""),""),"")</f>
        <v/>
      </c>
      <c r="AP335" s="3" t="str">
        <f>IF(AO335&lt;&gt;"",IF(AO335&lt;&gt;"LIBSETS_DROP_MECHANIC_MONSTER_NAME",VLOOKUP(AO335,'LibSets constants'!$I$4:$L$1002,3,FALSE),""),"")</f>
        <v/>
      </c>
      <c r="AQ335" s="3" t="str">
        <f>IF(AO335&lt;&gt;"",IF(AO335&lt;&gt;"LIBSETS_DROP_MECHANIC_MONSTER_NAME",VLOOKUP(AO335,'LibSets constants'!$I$4:$L$1002,4,FALSE),""),"")</f>
        <v/>
      </c>
      <c r="AR335" s="3" t="str">
        <f>IF(G335&lt;&gt;"LIBSETS_SETTYPE_BATTLEGROUND",IF(G335&lt;&gt;"LIBSETS_SETTYPE_SPECIAL",IF(AS335&lt;&gt;"",VLOOKUP(AS335,'ESO zone constants'!$D$3:$H$4953,5,FALSE),""),""),"")</f>
        <v/>
      </c>
      <c r="AU335" s="3" t="str">
        <f>IF(AT335&lt;&gt;"",IF(AT335&lt;&gt;"LIBSETS_DROP_MECHANIC_MONSTER_NAME",VLOOKUP(AT335,'LibSets constants'!$I$4:$L$1002,3,FALSE),""),"")</f>
        <v/>
      </c>
      <c r="AV335" s="3" t="str">
        <f>IF(AT335&lt;&gt;"",IF(AT335&lt;&gt;"LIBSETS_DROP_MECHANIC_MONSTER_NAME",VLOOKUP(AT335,'LibSets constants'!$I$4:$L$1002,4,FALSE),""),"")</f>
        <v/>
      </c>
      <c r="AW335" s="21" t="str">
        <f t="shared" si="31"/>
        <v>[387] = {wayshrines={354,354,354,}, traitsNeeded=9, dlcId=DLC_SUMMERSET</v>
      </c>
      <c r="AX335" s="21" t="str">
        <f t="shared" si="32"/>
        <v>, zoneIds={1011,1011,1011}, veteran=false</v>
      </c>
      <c r="AY335" s="21" t="str">
        <f t="shared" si="33"/>
        <v>, setType=LIBSETS_SETTYPE_CRAFTED</v>
      </c>
      <c r="AZ335" s="21" t="str">
        <f t="shared" si="34"/>
        <v>},</v>
      </c>
      <c r="BA335" s="21" t="str">
        <f t="shared" si="35"/>
        <v xml:space="preserve"> --Nocturnal's Favor / Nocturnals Gunst   [Summerset, Summerset, Summerset]</v>
      </c>
    </row>
    <row r="336" spans="1:53" x14ac:dyDescent="0.25">
      <c r="A336" s="12">
        <v>388</v>
      </c>
      <c r="B336" t="s">
        <v>1347</v>
      </c>
      <c r="C336" t="s">
        <v>1348</v>
      </c>
      <c r="D336" s="3">
        <f t="shared" si="30"/>
        <v>388</v>
      </c>
      <c r="G336" s="8" t="s">
        <v>1599</v>
      </c>
      <c r="I336" t="s">
        <v>97</v>
      </c>
      <c r="J336" t="s">
        <v>97</v>
      </c>
      <c r="K336">
        <v>364</v>
      </c>
      <c r="L336">
        <v>364</v>
      </c>
      <c r="M336">
        <v>364</v>
      </c>
      <c r="N336">
        <v>0</v>
      </c>
      <c r="O336" s="66" t="s">
        <v>706</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constants'!$B$4:$C$1002,2,FALSE),"")</f>
        <v>Summerset</v>
      </c>
      <c r="U336" s="33" t="s">
        <v>1668</v>
      </c>
      <c r="V336" s="39"/>
      <c r="W336" s="39"/>
      <c r="X336" s="3" t="str">
        <f>IF(G336&lt;&gt;"LIBSETS_SETTYPE_BATTLEGROUND",IF(G336&lt;&gt;"LIBSETS_SETTYPE_SPECIAL",IF(Y336&lt;&gt;"",VLOOKUP(Y336,'ESO zone constants'!$D$3:$H$4953,5,FALSE),""),""),"")</f>
        <v/>
      </c>
      <c r="Y336" t="str">
        <f>IF(AND(O336&lt;&gt;"",NOT(ISERROR(O336))),"",IF(AND(L336&lt;&gt;"",L336&gt;0,NOT(ISERROR(L336))),VLOOKUP(L336,'ESO dumped WayshrineInfo'!$K$3:$N$9999,4,FALSE),""))</f>
        <v/>
      </c>
      <c r="Z336" s="39"/>
      <c r="AA336" s="39"/>
      <c r="AB336" s="39"/>
      <c r="AC336" s="3" t="str">
        <f>IF(G336&lt;&gt;"LIBSETS_SETTYPE_BATTLEGROUND",IF(G336&lt;&gt;"LIBSETS_SETTYPE_SPECIAL",IF(AD336&lt;&gt;"",VLOOKUP(AD336,'ESO zone constants'!$D$3:$H$4953,5,FALSE),""),""),"")</f>
        <v/>
      </c>
      <c r="AD336" t="str">
        <f>IF(AND(O336&lt;&gt;"",NOT(ISERROR(O336))),"",IF(AND(M336&lt;&gt;"",M336&gt;0,NOT(ISERROR(M336))),VLOOKUP(M336,'ESO dumped WayshrineInfo'!$K$3:$N$9999,4,FALSE),""))</f>
        <v/>
      </c>
      <c r="AE336" s="39"/>
      <c r="AF336" s="39"/>
      <c r="AG336" s="39"/>
      <c r="AH336" s="3" t="str">
        <f>IF(G336&lt;&gt;"LIBSETS_SETTYPE_BATTLEGROUND",IF(G336&lt;&gt;"LIBSETS_SETTYPE_SPECIAL",IF(AI336&lt;&gt;"",VLOOKUP(AI336,'ESO zone constants'!$D$3:$H$4953,5,FALSE),""),""),"")</f>
        <v/>
      </c>
      <c r="AJ336" s="39"/>
      <c r="AK336" s="39"/>
      <c r="AL336" s="39"/>
      <c r="AM336" s="3" t="str">
        <f>IF(G336&lt;&gt;"LIBSETS_SETTYPE_BATTLEGROUND",IF(G336&lt;&gt;"LIBSETS_SETTYPE_SPECIAL",IF(AN336&lt;&gt;"",VLOOKUP(AN336,'ESO zone constants'!$D$3:$H$4953,5,FALSE),""),""),"")</f>
        <v/>
      </c>
      <c r="AO336" s="39"/>
      <c r="AP336" s="39"/>
      <c r="AQ336" s="39"/>
      <c r="AR336" s="3" t="str">
        <f>IF(G336&lt;&gt;"LIBSETS_SETTYPE_BATTLEGROUND",IF(G336&lt;&gt;"LIBSETS_SETTYPE_SPECIAL",IF(AS336&lt;&gt;"",VLOOKUP(AS336,'ESO zone constants'!$D$3:$H$4953,5,FALSE),""),""),"")</f>
        <v/>
      </c>
      <c r="AT336" s="39"/>
      <c r="AU336" s="39"/>
      <c r="AV336" s="39"/>
      <c r="AW336" s="21" t="str">
        <f t="shared" si="31"/>
        <v>[388] = {wayshrines={364,364,364,}, dlcId=DLC_SUMMERSET</v>
      </c>
      <c r="AX336" s="21" t="str">
        <f t="shared" si="32"/>
        <v>, zoneIds={1051}, veteran=false</v>
      </c>
      <c r="AY336" s="21" t="str">
        <f t="shared" si="33"/>
        <v>, setType=LIBSETS_SETTYPE_TRIAL</v>
      </c>
      <c r="AZ336" s="21" t="str">
        <f t="shared" si="34"/>
        <v>, dropMechanic={LIBSETS_DROP_MECHANIC_MONSTER_NAME}, dropMechanicNames={}},</v>
      </c>
      <c r="BA336" s="21" t="str">
        <f t="shared" si="35"/>
        <v xml:space="preserve"> --Aegis of Galenwe / Ägis von Galenwe   [Cloudrest]</v>
      </c>
    </row>
    <row r="337" spans="1:53" x14ac:dyDescent="0.25">
      <c r="A337" s="12">
        <v>389</v>
      </c>
      <c r="B337" t="s">
        <v>1349</v>
      </c>
      <c r="C337" t="s">
        <v>1350</v>
      </c>
      <c r="D337" s="3">
        <f t="shared" si="30"/>
        <v>389</v>
      </c>
      <c r="G337" s="8" t="s">
        <v>1599</v>
      </c>
      <c r="I337" t="s">
        <v>97</v>
      </c>
      <c r="J337" t="s">
        <v>97</v>
      </c>
      <c r="K337">
        <v>364</v>
      </c>
      <c r="L337">
        <v>364</v>
      </c>
      <c r="M337">
        <v>364</v>
      </c>
      <c r="N337">
        <v>0</v>
      </c>
      <c r="O337" s="66" t="s">
        <v>706</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constants'!$B$4:$C$1002,2,FALSE),"")</f>
        <v>Summerset</v>
      </c>
      <c r="U337" s="33" t="s">
        <v>1668</v>
      </c>
      <c r="V337" s="39"/>
      <c r="W337" s="39"/>
      <c r="X337" s="3" t="str">
        <f>IF(G337&lt;&gt;"LIBSETS_SETTYPE_BATTLEGROUND",IF(G337&lt;&gt;"LIBSETS_SETTYPE_SPECIAL",IF(Y337&lt;&gt;"",VLOOKUP(Y337,'ESO zone constants'!$D$3:$H$4953,5,FALSE),""),""),"")</f>
        <v/>
      </c>
      <c r="Y337" t="str">
        <f>IF(AND(O337&lt;&gt;"",NOT(ISERROR(O337))),"",IF(AND(L337&lt;&gt;"",L337&gt;0,NOT(ISERROR(L337))),VLOOKUP(L337,'ESO dumped WayshrineInfo'!$K$3:$N$9999,4,FALSE),""))</f>
        <v/>
      </c>
      <c r="Z337" s="39"/>
      <c r="AA337" s="39"/>
      <c r="AB337" s="39"/>
      <c r="AC337" s="3" t="str">
        <f>IF(G337&lt;&gt;"LIBSETS_SETTYPE_BATTLEGROUND",IF(G337&lt;&gt;"LIBSETS_SETTYPE_SPECIAL",IF(AD337&lt;&gt;"",VLOOKUP(AD337,'ESO zone constants'!$D$3:$H$4953,5,FALSE),""),""),"")</f>
        <v/>
      </c>
      <c r="AD337" t="str">
        <f>IF(AND(O337&lt;&gt;"",NOT(ISERROR(O337))),"",IF(AND(M337&lt;&gt;"",M337&gt;0,NOT(ISERROR(M337))),VLOOKUP(M337,'ESO dumped WayshrineInfo'!$K$3:$N$9999,4,FALSE),""))</f>
        <v/>
      </c>
      <c r="AE337" s="39"/>
      <c r="AF337" s="39"/>
      <c r="AG337" s="39"/>
      <c r="AH337" s="3" t="str">
        <f>IF(G337&lt;&gt;"LIBSETS_SETTYPE_BATTLEGROUND",IF(G337&lt;&gt;"LIBSETS_SETTYPE_SPECIAL",IF(AI337&lt;&gt;"",VLOOKUP(AI337,'ESO zone constants'!$D$3:$H$4953,5,FALSE),""),""),"")</f>
        <v/>
      </c>
      <c r="AJ337" s="39"/>
      <c r="AK337" s="39"/>
      <c r="AL337" s="39"/>
      <c r="AM337" s="3" t="str">
        <f>IF(G337&lt;&gt;"LIBSETS_SETTYPE_BATTLEGROUND",IF(G337&lt;&gt;"LIBSETS_SETTYPE_SPECIAL",IF(AN337&lt;&gt;"",VLOOKUP(AN337,'ESO zone constants'!$D$3:$H$4953,5,FALSE),""),""),"")</f>
        <v/>
      </c>
      <c r="AO337" s="39"/>
      <c r="AP337" s="39"/>
      <c r="AQ337" s="39"/>
      <c r="AR337" s="3" t="str">
        <f>IF(G337&lt;&gt;"LIBSETS_SETTYPE_BATTLEGROUND",IF(G337&lt;&gt;"LIBSETS_SETTYPE_SPECIAL",IF(AS337&lt;&gt;"",VLOOKUP(AS337,'ESO zone constants'!$D$3:$H$4953,5,FALSE),""),""),"")</f>
        <v/>
      </c>
      <c r="AT337" s="39"/>
      <c r="AU337" s="39"/>
      <c r="AV337" s="39"/>
      <c r="AW337" s="21" t="str">
        <f t="shared" si="31"/>
        <v>[389] = {wayshrines={364,364,364,}, dlcId=DLC_SUMMERSET</v>
      </c>
      <c r="AX337" s="21" t="str">
        <f t="shared" si="32"/>
        <v>, zoneIds={1051}, veteran=false</v>
      </c>
      <c r="AY337" s="21" t="str">
        <f t="shared" si="33"/>
        <v>, setType=LIBSETS_SETTYPE_TRIAL</v>
      </c>
      <c r="AZ337" s="21" t="str">
        <f t="shared" si="34"/>
        <v>, dropMechanic={LIBSETS_DROP_MECHANIC_MONSTER_NAME}, dropMechanicNames={}},</v>
      </c>
      <c r="BA337" s="21" t="str">
        <f t="shared" si="35"/>
        <v xml:space="preserve"> --Arms of Relequen / Waffen von Relequen   [Cloudrest]</v>
      </c>
    </row>
    <row r="338" spans="1:53" x14ac:dyDescent="0.25">
      <c r="A338" s="12">
        <v>390</v>
      </c>
      <c r="B338" t="s">
        <v>1351</v>
      </c>
      <c r="C338" t="s">
        <v>1352</v>
      </c>
      <c r="D338" s="3">
        <f t="shared" si="30"/>
        <v>390</v>
      </c>
      <c r="G338" s="8" t="s">
        <v>1599</v>
      </c>
      <c r="I338" t="s">
        <v>97</v>
      </c>
      <c r="J338" t="s">
        <v>97</v>
      </c>
      <c r="K338">
        <v>364</v>
      </c>
      <c r="L338">
        <v>364</v>
      </c>
      <c r="M338">
        <v>364</v>
      </c>
      <c r="N338">
        <v>0</v>
      </c>
      <c r="O338" s="66" t="s">
        <v>706</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constants'!$B$4:$C$1002,2,FALSE),"")</f>
        <v>Summerset</v>
      </c>
      <c r="U338" s="33" t="s">
        <v>1668</v>
      </c>
      <c r="V338" s="39"/>
      <c r="W338" s="39"/>
      <c r="X338" s="3" t="str">
        <f>IF(G338&lt;&gt;"LIBSETS_SETTYPE_BATTLEGROUND",IF(G338&lt;&gt;"LIBSETS_SETTYPE_SPECIAL",IF(Y338&lt;&gt;"",VLOOKUP(Y338,'ESO zone constants'!$D$3:$H$4953,5,FALSE),""),""),"")</f>
        <v/>
      </c>
      <c r="Y338" t="str">
        <f>IF(AND(O338&lt;&gt;"",NOT(ISERROR(O338))),"",IF(AND(L338&lt;&gt;"",L338&gt;0,NOT(ISERROR(L338))),VLOOKUP(L338,'ESO dumped WayshrineInfo'!$K$3:$N$9999,4,FALSE),""))</f>
        <v/>
      </c>
      <c r="Z338" s="39"/>
      <c r="AA338" s="39"/>
      <c r="AB338" s="39"/>
      <c r="AC338" s="3" t="str">
        <f>IF(G338&lt;&gt;"LIBSETS_SETTYPE_BATTLEGROUND",IF(G338&lt;&gt;"LIBSETS_SETTYPE_SPECIAL",IF(AD338&lt;&gt;"",VLOOKUP(AD338,'ESO zone constants'!$D$3:$H$4953,5,FALSE),""),""),"")</f>
        <v/>
      </c>
      <c r="AD338" t="str">
        <f>IF(AND(O338&lt;&gt;"",NOT(ISERROR(O338))),"",IF(AND(M338&lt;&gt;"",M338&gt;0,NOT(ISERROR(M338))),VLOOKUP(M338,'ESO dumped WayshrineInfo'!$K$3:$N$9999,4,FALSE),""))</f>
        <v/>
      </c>
      <c r="AE338" s="39"/>
      <c r="AF338" s="39"/>
      <c r="AG338" s="39"/>
      <c r="AH338" s="3" t="str">
        <f>IF(G338&lt;&gt;"LIBSETS_SETTYPE_BATTLEGROUND",IF(G338&lt;&gt;"LIBSETS_SETTYPE_SPECIAL",IF(AI338&lt;&gt;"",VLOOKUP(AI338,'ESO zone constants'!$D$3:$H$4953,5,FALSE),""),""),"")</f>
        <v/>
      </c>
      <c r="AJ338" s="39"/>
      <c r="AK338" s="39"/>
      <c r="AL338" s="39"/>
      <c r="AM338" s="3" t="str">
        <f>IF(G338&lt;&gt;"LIBSETS_SETTYPE_BATTLEGROUND",IF(G338&lt;&gt;"LIBSETS_SETTYPE_SPECIAL",IF(AN338&lt;&gt;"",VLOOKUP(AN338,'ESO zone constants'!$D$3:$H$4953,5,FALSE),""),""),"")</f>
        <v/>
      </c>
      <c r="AO338" s="39"/>
      <c r="AP338" s="39"/>
      <c r="AQ338" s="39"/>
      <c r="AR338" s="3" t="str">
        <f>IF(G338&lt;&gt;"LIBSETS_SETTYPE_BATTLEGROUND",IF(G338&lt;&gt;"LIBSETS_SETTYPE_SPECIAL",IF(AS338&lt;&gt;"",VLOOKUP(AS338,'ESO zone constants'!$D$3:$H$4953,5,FALSE),""),""),"")</f>
        <v/>
      </c>
      <c r="AT338" s="39"/>
      <c r="AU338" s="39"/>
      <c r="AV338" s="39"/>
      <c r="AW338" s="21" t="str">
        <f t="shared" si="31"/>
        <v>[390] = {wayshrines={364,364,364,}, dlcId=DLC_SUMMERSET</v>
      </c>
      <c r="AX338" s="21" t="str">
        <f t="shared" si="32"/>
        <v>, zoneIds={1051}, veteran=false</v>
      </c>
      <c r="AY338" s="21" t="str">
        <f t="shared" si="33"/>
        <v>, setType=LIBSETS_SETTYPE_TRIAL</v>
      </c>
      <c r="AZ338" s="21" t="str">
        <f t="shared" si="34"/>
        <v>, dropMechanic={LIBSETS_DROP_MECHANIC_MONSTER_NAME}, dropMechanicNames={}},</v>
      </c>
      <c r="BA338" s="21" t="str">
        <f t="shared" si="35"/>
        <v xml:space="preserve"> --Mantle of Siroria / Mantel von Siroria   [Cloudrest]</v>
      </c>
    </row>
    <row r="339" spans="1:53" x14ac:dyDescent="0.25">
      <c r="A339" s="12">
        <v>391</v>
      </c>
      <c r="B339" t="s">
        <v>1353</v>
      </c>
      <c r="C339" t="s">
        <v>1354</v>
      </c>
      <c r="D339" s="3">
        <f t="shared" si="30"/>
        <v>391</v>
      </c>
      <c r="G339" s="8" t="s">
        <v>1599</v>
      </c>
      <c r="I339" t="s">
        <v>97</v>
      </c>
      <c r="J339" t="s">
        <v>97</v>
      </c>
      <c r="K339">
        <v>364</v>
      </c>
      <c r="L339">
        <v>364</v>
      </c>
      <c r="M339">
        <v>364</v>
      </c>
      <c r="N339">
        <v>0</v>
      </c>
      <c r="O339" s="66" t="s">
        <v>706</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constants'!$B$4:$C$1002,2,FALSE),"")</f>
        <v>Summerset</v>
      </c>
      <c r="U339" s="33" t="s">
        <v>1668</v>
      </c>
      <c r="V339" s="39"/>
      <c r="W339" s="39"/>
      <c r="X339" s="3" t="str">
        <f>IF(G339&lt;&gt;"LIBSETS_SETTYPE_BATTLEGROUND",IF(G339&lt;&gt;"LIBSETS_SETTYPE_SPECIAL",IF(Y339&lt;&gt;"",VLOOKUP(Y339,'ESO zone constants'!$D$3:$H$4953,5,FALSE),""),""),"")</f>
        <v/>
      </c>
      <c r="Y339" t="str">
        <f>IF(AND(O339&lt;&gt;"",NOT(ISERROR(O339))),"",IF(AND(L339&lt;&gt;"",L339&gt;0,NOT(ISERROR(L339))),VLOOKUP(L339,'ESO dumped WayshrineInfo'!$K$3:$N$9999,4,FALSE),""))</f>
        <v/>
      </c>
      <c r="Z339" s="39"/>
      <c r="AA339" s="39"/>
      <c r="AB339" s="39"/>
      <c r="AC339" s="3" t="str">
        <f>IF(G339&lt;&gt;"LIBSETS_SETTYPE_BATTLEGROUND",IF(G339&lt;&gt;"LIBSETS_SETTYPE_SPECIAL",IF(AD339&lt;&gt;"",VLOOKUP(AD339,'ESO zone constants'!$D$3:$H$4953,5,FALSE),""),""),"")</f>
        <v/>
      </c>
      <c r="AD339" t="str">
        <f>IF(AND(O339&lt;&gt;"",NOT(ISERROR(O339))),"",IF(AND(M339&lt;&gt;"",M339&gt;0,NOT(ISERROR(M339))),VLOOKUP(M339,'ESO dumped WayshrineInfo'!$K$3:$N$9999,4,FALSE),""))</f>
        <v/>
      </c>
      <c r="AE339" s="39"/>
      <c r="AF339" s="39"/>
      <c r="AG339" s="39"/>
      <c r="AH339" s="3" t="str">
        <f>IF(G339&lt;&gt;"LIBSETS_SETTYPE_BATTLEGROUND",IF(G339&lt;&gt;"LIBSETS_SETTYPE_SPECIAL",IF(AI339&lt;&gt;"",VLOOKUP(AI339,'ESO zone constants'!$D$3:$H$4953,5,FALSE),""),""),"")</f>
        <v/>
      </c>
      <c r="AJ339" s="39"/>
      <c r="AK339" s="39"/>
      <c r="AL339" s="39"/>
      <c r="AM339" s="3" t="str">
        <f>IF(G339&lt;&gt;"LIBSETS_SETTYPE_BATTLEGROUND",IF(G339&lt;&gt;"LIBSETS_SETTYPE_SPECIAL",IF(AN339&lt;&gt;"",VLOOKUP(AN339,'ESO zone constants'!$D$3:$H$4953,5,FALSE),""),""),"")</f>
        <v/>
      </c>
      <c r="AO339" s="39"/>
      <c r="AP339" s="39"/>
      <c r="AQ339" s="39"/>
      <c r="AR339" s="3" t="str">
        <f>IF(G339&lt;&gt;"LIBSETS_SETTYPE_BATTLEGROUND",IF(G339&lt;&gt;"LIBSETS_SETTYPE_SPECIAL",IF(AS339&lt;&gt;"",VLOOKUP(AS339,'ESO zone constants'!$D$3:$H$4953,5,FALSE),""),""),"")</f>
        <v/>
      </c>
      <c r="AT339" s="39"/>
      <c r="AU339" s="39"/>
      <c r="AV339" s="39"/>
      <c r="AW339" s="21" t="str">
        <f t="shared" si="31"/>
        <v>[391] = {wayshrines={364,364,364,}, dlcId=DLC_SUMMERSET</v>
      </c>
      <c r="AX339" s="21" t="str">
        <f t="shared" si="32"/>
        <v>, zoneIds={1051}, veteran=false</v>
      </c>
      <c r="AY339" s="21" t="str">
        <f t="shared" si="33"/>
        <v>, setType=LIBSETS_SETTYPE_TRIAL</v>
      </c>
      <c r="AZ339" s="21" t="str">
        <f t="shared" si="34"/>
        <v>, dropMechanic={LIBSETS_DROP_MECHANIC_MONSTER_NAME}, dropMechanicNames={}},</v>
      </c>
      <c r="BA339" s="21" t="str">
        <f t="shared" si="35"/>
        <v xml:space="preserve"> --Vestment of Olorime / Gewandung von Olorime   [Cloudrest]</v>
      </c>
    </row>
    <row r="340" spans="1:53" x14ac:dyDescent="0.25">
      <c r="A340" s="12">
        <v>392</v>
      </c>
      <c r="B340" t="s">
        <v>1355</v>
      </c>
      <c r="C340" t="s">
        <v>1356</v>
      </c>
      <c r="D340" s="3">
        <f t="shared" si="30"/>
        <v>392</v>
      </c>
      <c r="G340" s="8" t="s">
        <v>1599</v>
      </c>
      <c r="I340" t="s">
        <v>98</v>
      </c>
      <c r="J340" t="s">
        <v>97</v>
      </c>
      <c r="K340">
        <v>364</v>
      </c>
      <c r="L340">
        <v>364</v>
      </c>
      <c r="M340">
        <v>364</v>
      </c>
      <c r="N340">
        <v>0</v>
      </c>
      <c r="O340" s="66" t="s">
        <v>706</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constants'!$B$4:$C$1002,2,FALSE),"")</f>
        <v>Summerset</v>
      </c>
      <c r="U340" s="33" t="s">
        <v>1668</v>
      </c>
      <c r="V340" s="39"/>
      <c r="W340" s="39"/>
      <c r="X340" s="3" t="str">
        <f>IF(G340&lt;&gt;"LIBSETS_SETTYPE_BATTLEGROUND",IF(G340&lt;&gt;"LIBSETS_SETTYPE_SPECIAL",IF(Y340&lt;&gt;"",VLOOKUP(Y340,'ESO zone constants'!$D$3:$H$4953,5,FALSE),""),""),"")</f>
        <v/>
      </c>
      <c r="Y340" t="str">
        <f>IF(AND(O340&lt;&gt;"",NOT(ISERROR(O340))),"",IF(AND(L340&lt;&gt;"",L340&gt;0,NOT(ISERROR(L340))),VLOOKUP(L340,'ESO dumped WayshrineInfo'!$K$3:$N$9999,4,FALSE),""))</f>
        <v/>
      </c>
      <c r="Z340" s="39"/>
      <c r="AA340" s="39"/>
      <c r="AB340" s="39"/>
      <c r="AC340" s="3" t="str">
        <f>IF(G340&lt;&gt;"LIBSETS_SETTYPE_BATTLEGROUND",IF(G340&lt;&gt;"LIBSETS_SETTYPE_SPECIAL",IF(AD340&lt;&gt;"",VLOOKUP(AD340,'ESO zone constants'!$D$3:$H$4953,5,FALSE),""),""),"")</f>
        <v/>
      </c>
      <c r="AD340" t="str">
        <f>IF(AND(O340&lt;&gt;"",NOT(ISERROR(O340))),"",IF(AND(M340&lt;&gt;"",M340&gt;0,NOT(ISERROR(M340))),VLOOKUP(M340,'ESO dumped WayshrineInfo'!$K$3:$N$9999,4,FALSE),""))</f>
        <v/>
      </c>
      <c r="AE340" s="39"/>
      <c r="AF340" s="39"/>
      <c r="AG340" s="39"/>
      <c r="AH340" s="3" t="str">
        <f>IF(G340&lt;&gt;"LIBSETS_SETTYPE_BATTLEGROUND",IF(G340&lt;&gt;"LIBSETS_SETTYPE_SPECIAL",IF(AI340&lt;&gt;"",VLOOKUP(AI340,'ESO zone constants'!$D$3:$H$4953,5,FALSE),""),""),"")</f>
        <v/>
      </c>
      <c r="AJ340" s="39"/>
      <c r="AK340" s="39"/>
      <c r="AL340" s="39"/>
      <c r="AM340" s="3" t="str">
        <f>IF(G340&lt;&gt;"LIBSETS_SETTYPE_BATTLEGROUND",IF(G340&lt;&gt;"LIBSETS_SETTYPE_SPECIAL",IF(AN340&lt;&gt;"",VLOOKUP(AN340,'ESO zone constants'!$D$3:$H$4953,5,FALSE),""),""),"")</f>
        <v/>
      </c>
      <c r="AO340" s="39"/>
      <c r="AP340" s="39"/>
      <c r="AQ340" s="39"/>
      <c r="AR340" s="3" t="str">
        <f>IF(G340&lt;&gt;"LIBSETS_SETTYPE_BATTLEGROUND",IF(G340&lt;&gt;"LIBSETS_SETTYPE_SPECIAL",IF(AS340&lt;&gt;"",VLOOKUP(AS340,'ESO zone constants'!$D$3:$H$4953,5,FALSE),""),""),"")</f>
        <v/>
      </c>
      <c r="AT340" s="39"/>
      <c r="AU340" s="39"/>
      <c r="AV340" s="39"/>
      <c r="AW340" s="21" t="str">
        <f t="shared" si="31"/>
        <v>[392] = {wayshrines={364,364,364,}, dlcId=DLC_SUMMERSET</v>
      </c>
      <c r="AX340" s="21" t="str">
        <f t="shared" si="32"/>
        <v>, zoneIds={1051}, veteran=true</v>
      </c>
      <c r="AY340" s="21" t="str">
        <f t="shared" si="33"/>
        <v>, setType=LIBSETS_SETTYPE_TRIAL</v>
      </c>
      <c r="AZ340" s="21" t="str">
        <f t="shared" si="34"/>
        <v>, dropMechanic={LIBSETS_DROP_MECHANIC_MONSTER_NAME}, dropMechanicNames={}},</v>
      </c>
      <c r="BA340" s="21" t="str">
        <f t="shared" si="35"/>
        <v xml:space="preserve"> --Perfect Aegis of Galenwe / Perfekte Ägis von Galenwe   [Cloudrest]</v>
      </c>
    </row>
    <row r="341" spans="1:53" x14ac:dyDescent="0.25">
      <c r="A341" s="46">
        <v>393</v>
      </c>
      <c r="B341" t="s">
        <v>1357</v>
      </c>
      <c r="C341" t="s">
        <v>1358</v>
      </c>
      <c r="D341" s="3">
        <f t="shared" si="30"/>
        <v>393</v>
      </c>
      <c r="G341" s="8" t="s">
        <v>1599</v>
      </c>
      <c r="I341" t="s">
        <v>98</v>
      </c>
      <c r="J341" t="s">
        <v>97</v>
      </c>
      <c r="K341">
        <v>364</v>
      </c>
      <c r="L341">
        <v>364</v>
      </c>
      <c r="M341">
        <v>364</v>
      </c>
      <c r="N341">
        <v>0</v>
      </c>
      <c r="O341" s="66" t="s">
        <v>706</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constants'!$B$4:$C$1002,2,FALSE),"")</f>
        <v>Summerset</v>
      </c>
      <c r="U341" s="33" t="s">
        <v>1668</v>
      </c>
      <c r="V341" s="39"/>
      <c r="W341" s="39"/>
      <c r="X341" s="3" t="str">
        <f>IF(G341&lt;&gt;"LIBSETS_SETTYPE_BATTLEGROUND",IF(G341&lt;&gt;"LIBSETS_SETTYPE_SPECIAL",IF(Y341&lt;&gt;"",VLOOKUP(Y341,'ESO zone constants'!$D$3:$H$4953,5,FALSE),""),""),"")</f>
        <v/>
      </c>
      <c r="Y341" t="str">
        <f>IF(AND(O341&lt;&gt;"",NOT(ISERROR(O341))),"",IF(AND(L341&lt;&gt;"",L341&gt;0,NOT(ISERROR(L341))),VLOOKUP(L341,'ESO dumped WayshrineInfo'!$K$3:$N$9999,4,FALSE),""))</f>
        <v/>
      </c>
      <c r="Z341" s="39"/>
      <c r="AA341" s="39"/>
      <c r="AB341" s="39"/>
      <c r="AC341" s="3" t="str">
        <f>IF(G341&lt;&gt;"LIBSETS_SETTYPE_BATTLEGROUND",IF(G341&lt;&gt;"LIBSETS_SETTYPE_SPECIAL",IF(AD341&lt;&gt;"",VLOOKUP(AD341,'ESO zone constants'!$D$3:$H$4953,5,FALSE),""),""),"")</f>
        <v/>
      </c>
      <c r="AD341" t="str">
        <f>IF(AND(O341&lt;&gt;"",NOT(ISERROR(O341))),"",IF(AND(M341&lt;&gt;"",M341&gt;0,NOT(ISERROR(M341))),VLOOKUP(M341,'ESO dumped WayshrineInfo'!$K$3:$N$9999,4,FALSE),""))</f>
        <v/>
      </c>
      <c r="AE341" s="39"/>
      <c r="AF341" s="39"/>
      <c r="AG341" s="39"/>
      <c r="AH341" s="3" t="str">
        <f>IF(G341&lt;&gt;"LIBSETS_SETTYPE_BATTLEGROUND",IF(G341&lt;&gt;"LIBSETS_SETTYPE_SPECIAL",IF(AI341&lt;&gt;"",VLOOKUP(AI341,'ESO zone constants'!$D$3:$H$4953,5,FALSE),""),""),"")</f>
        <v/>
      </c>
      <c r="AJ341" s="39"/>
      <c r="AK341" s="39"/>
      <c r="AL341" s="39"/>
      <c r="AM341" s="3" t="str">
        <f>IF(G341&lt;&gt;"LIBSETS_SETTYPE_BATTLEGROUND",IF(G341&lt;&gt;"LIBSETS_SETTYPE_SPECIAL",IF(AN341&lt;&gt;"",VLOOKUP(AN341,'ESO zone constants'!$D$3:$H$4953,5,FALSE),""),""),"")</f>
        <v/>
      </c>
      <c r="AO341" s="39"/>
      <c r="AP341" s="39"/>
      <c r="AQ341" s="39"/>
      <c r="AR341" s="3" t="str">
        <f>IF(G341&lt;&gt;"LIBSETS_SETTYPE_BATTLEGROUND",IF(G341&lt;&gt;"LIBSETS_SETTYPE_SPECIAL",IF(AS341&lt;&gt;"",VLOOKUP(AS341,'ESO zone constants'!$D$3:$H$4953,5,FALSE),""),""),"")</f>
        <v/>
      </c>
      <c r="AT341" s="39"/>
      <c r="AU341" s="39"/>
      <c r="AV341" s="39"/>
      <c r="AW341" s="21" t="str">
        <f t="shared" si="31"/>
        <v>[393] = {wayshrines={364,364,364,}, dlcId=DLC_SUMMERSET</v>
      </c>
      <c r="AX341" s="21" t="str">
        <f t="shared" si="32"/>
        <v>, zoneIds={1051}, veteran=true</v>
      </c>
      <c r="AY341" s="21" t="str">
        <f t="shared" si="33"/>
        <v>, setType=LIBSETS_SETTYPE_TRIAL</v>
      </c>
      <c r="AZ341" s="21" t="str">
        <f t="shared" si="34"/>
        <v>, dropMechanic={LIBSETS_DROP_MECHANIC_MONSTER_NAME}, dropMechanicNames={}},</v>
      </c>
      <c r="BA341" s="21" t="str">
        <f t="shared" si="35"/>
        <v xml:space="preserve"> --Perfect Arms of Relequen / Perfekte Waffen von Relequen   [Cloudrest]</v>
      </c>
    </row>
    <row r="342" spans="1:53" x14ac:dyDescent="0.25">
      <c r="A342" s="12">
        <v>394</v>
      </c>
      <c r="B342" t="s">
        <v>1359</v>
      </c>
      <c r="C342" t="s">
        <v>1360</v>
      </c>
      <c r="D342" s="3">
        <f t="shared" si="30"/>
        <v>394</v>
      </c>
      <c r="G342" s="8" t="s">
        <v>1599</v>
      </c>
      <c r="I342" t="s">
        <v>98</v>
      </c>
      <c r="J342" t="s">
        <v>97</v>
      </c>
      <c r="K342">
        <v>364</v>
      </c>
      <c r="L342">
        <v>364</v>
      </c>
      <c r="M342">
        <v>364</v>
      </c>
      <c r="N342">
        <v>0</v>
      </c>
      <c r="O342" s="66" t="s">
        <v>706</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constants'!$B$4:$C$1002,2,FALSE),"")</f>
        <v>Summerset</v>
      </c>
      <c r="U342" s="33" t="s">
        <v>1668</v>
      </c>
      <c r="V342" s="39"/>
      <c r="W342" s="39"/>
      <c r="X342" s="3" t="str">
        <f>IF(G342&lt;&gt;"LIBSETS_SETTYPE_BATTLEGROUND",IF(G342&lt;&gt;"LIBSETS_SETTYPE_SPECIAL",IF(Y342&lt;&gt;"",VLOOKUP(Y342,'ESO zone constants'!$D$3:$H$4953,5,FALSE),""),""),"")</f>
        <v/>
      </c>
      <c r="Y342" t="str">
        <f>IF(AND(O342&lt;&gt;"",NOT(ISERROR(O342))),"",IF(AND(L342&lt;&gt;"",L342&gt;0,NOT(ISERROR(L342))),VLOOKUP(L342,'ESO dumped WayshrineInfo'!$K$3:$N$9999,4,FALSE),""))</f>
        <v/>
      </c>
      <c r="Z342" s="39"/>
      <c r="AA342" s="39"/>
      <c r="AB342" s="39"/>
      <c r="AC342" s="3" t="str">
        <f>IF(G342&lt;&gt;"LIBSETS_SETTYPE_BATTLEGROUND",IF(G342&lt;&gt;"LIBSETS_SETTYPE_SPECIAL",IF(AD342&lt;&gt;"",VLOOKUP(AD342,'ESO zone constants'!$D$3:$H$4953,5,FALSE),""),""),"")</f>
        <v/>
      </c>
      <c r="AD342" t="str">
        <f>IF(AND(O342&lt;&gt;"",NOT(ISERROR(O342))),"",IF(AND(M342&lt;&gt;"",M342&gt;0,NOT(ISERROR(M342))),VLOOKUP(M342,'ESO dumped WayshrineInfo'!$K$3:$N$9999,4,FALSE),""))</f>
        <v/>
      </c>
      <c r="AE342" s="39"/>
      <c r="AF342" s="39"/>
      <c r="AG342" s="39"/>
      <c r="AH342" s="3" t="str">
        <f>IF(G342&lt;&gt;"LIBSETS_SETTYPE_BATTLEGROUND",IF(G342&lt;&gt;"LIBSETS_SETTYPE_SPECIAL",IF(AI342&lt;&gt;"",VLOOKUP(AI342,'ESO zone constants'!$D$3:$H$4953,5,FALSE),""),""),"")</f>
        <v/>
      </c>
      <c r="AJ342" s="39"/>
      <c r="AK342" s="39"/>
      <c r="AL342" s="39"/>
      <c r="AM342" s="3" t="str">
        <f>IF(G342&lt;&gt;"LIBSETS_SETTYPE_BATTLEGROUND",IF(G342&lt;&gt;"LIBSETS_SETTYPE_SPECIAL",IF(AN342&lt;&gt;"",VLOOKUP(AN342,'ESO zone constants'!$D$3:$H$4953,5,FALSE),""),""),"")</f>
        <v/>
      </c>
      <c r="AO342" s="39"/>
      <c r="AP342" s="39"/>
      <c r="AQ342" s="39"/>
      <c r="AR342" s="3" t="str">
        <f>IF(G342&lt;&gt;"LIBSETS_SETTYPE_BATTLEGROUND",IF(G342&lt;&gt;"LIBSETS_SETTYPE_SPECIAL",IF(AS342&lt;&gt;"",VLOOKUP(AS342,'ESO zone constants'!$D$3:$H$4953,5,FALSE),""),""),"")</f>
        <v/>
      </c>
      <c r="AT342" s="39"/>
      <c r="AU342" s="39"/>
      <c r="AV342" s="39"/>
      <c r="AW342" s="21" t="str">
        <f t="shared" si="31"/>
        <v>[394] = {wayshrines={364,364,364,}, dlcId=DLC_SUMMERSET</v>
      </c>
      <c r="AX342" s="21" t="str">
        <f t="shared" si="32"/>
        <v>, zoneIds={1051}, veteran=true</v>
      </c>
      <c r="AY342" s="21" t="str">
        <f t="shared" si="33"/>
        <v>, setType=LIBSETS_SETTYPE_TRIAL</v>
      </c>
      <c r="AZ342" s="21" t="str">
        <f t="shared" si="34"/>
        <v>, dropMechanic={LIBSETS_DROP_MECHANIC_MONSTER_NAME}, dropMechanicNames={}},</v>
      </c>
      <c r="BA342" s="21" t="str">
        <f t="shared" si="35"/>
        <v xml:space="preserve"> --Perfect Mantle of Siroria / Perfekter Mantel von Siroria   [Cloudrest]</v>
      </c>
    </row>
    <row r="343" spans="1:53" x14ac:dyDescent="0.25">
      <c r="A343" s="12">
        <v>395</v>
      </c>
      <c r="B343" t="s">
        <v>1361</v>
      </c>
      <c r="C343" t="s">
        <v>1362</v>
      </c>
      <c r="D343" s="3">
        <f t="shared" si="30"/>
        <v>395</v>
      </c>
      <c r="G343" s="8" t="s">
        <v>1599</v>
      </c>
      <c r="I343" t="s">
        <v>98</v>
      </c>
      <c r="J343" t="s">
        <v>97</v>
      </c>
      <c r="K343">
        <v>364</v>
      </c>
      <c r="L343">
        <v>364</v>
      </c>
      <c r="M343">
        <v>364</v>
      </c>
      <c r="N343">
        <v>0</v>
      </c>
      <c r="O343" s="66" t="s">
        <v>706</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constants'!$B$4:$C$1002,2,FALSE),"")</f>
        <v>Summerset</v>
      </c>
      <c r="U343" s="33" t="s">
        <v>1668</v>
      </c>
      <c r="V343" s="39"/>
      <c r="W343" s="39"/>
      <c r="X343" s="3" t="str">
        <f>IF(G343&lt;&gt;"LIBSETS_SETTYPE_BATTLEGROUND",IF(G343&lt;&gt;"LIBSETS_SETTYPE_SPECIAL",IF(Y343&lt;&gt;"",VLOOKUP(Y343,'ESO zone constants'!$D$3:$H$4953,5,FALSE),""),""),"")</f>
        <v/>
      </c>
      <c r="Y343" t="str">
        <f>IF(AND(O343&lt;&gt;"",NOT(ISERROR(O343))),"",IF(AND(L343&lt;&gt;"",L343&gt;0,NOT(ISERROR(L343))),VLOOKUP(L343,'ESO dumped WayshrineInfo'!$K$3:$N$9999,4,FALSE),""))</f>
        <v/>
      </c>
      <c r="Z343" s="39"/>
      <c r="AA343" s="39"/>
      <c r="AB343" s="39"/>
      <c r="AC343" s="3" t="str">
        <f>IF(G343&lt;&gt;"LIBSETS_SETTYPE_BATTLEGROUND",IF(G343&lt;&gt;"LIBSETS_SETTYPE_SPECIAL",IF(AD343&lt;&gt;"",VLOOKUP(AD343,'ESO zone constants'!$D$3:$H$4953,5,FALSE),""),""),"")</f>
        <v/>
      </c>
      <c r="AD343" t="str">
        <f>IF(AND(O343&lt;&gt;"",NOT(ISERROR(O343))),"",IF(AND(M343&lt;&gt;"",M343&gt;0,NOT(ISERROR(M343))),VLOOKUP(M343,'ESO dumped WayshrineInfo'!$K$3:$N$9999,4,FALSE),""))</f>
        <v/>
      </c>
      <c r="AE343" s="39"/>
      <c r="AF343" s="39"/>
      <c r="AG343" s="39"/>
      <c r="AH343" s="3" t="str">
        <f>IF(G343&lt;&gt;"LIBSETS_SETTYPE_BATTLEGROUND",IF(G343&lt;&gt;"LIBSETS_SETTYPE_SPECIAL",IF(AI343&lt;&gt;"",VLOOKUP(AI343,'ESO zone constants'!$D$3:$H$4953,5,FALSE),""),""),"")</f>
        <v/>
      </c>
      <c r="AJ343" s="39"/>
      <c r="AK343" s="39"/>
      <c r="AL343" s="39"/>
      <c r="AM343" s="3" t="str">
        <f>IF(G343&lt;&gt;"LIBSETS_SETTYPE_BATTLEGROUND",IF(G343&lt;&gt;"LIBSETS_SETTYPE_SPECIAL",IF(AN343&lt;&gt;"",VLOOKUP(AN343,'ESO zone constants'!$D$3:$H$4953,5,FALSE),""),""),"")</f>
        <v/>
      </c>
      <c r="AO343" s="39"/>
      <c r="AP343" s="39"/>
      <c r="AQ343" s="39"/>
      <c r="AR343" s="3" t="str">
        <f>IF(G343&lt;&gt;"LIBSETS_SETTYPE_BATTLEGROUND",IF(G343&lt;&gt;"LIBSETS_SETTYPE_SPECIAL",IF(AS343&lt;&gt;"",VLOOKUP(AS343,'ESO zone constants'!$D$3:$H$4953,5,FALSE),""),""),"")</f>
        <v/>
      </c>
      <c r="AT343" s="39"/>
      <c r="AU343" s="39"/>
      <c r="AV343" s="39"/>
      <c r="AW343" s="21" t="str">
        <f t="shared" si="31"/>
        <v>[395] = {wayshrines={364,364,364,}, dlcId=DLC_SUMMERSET</v>
      </c>
      <c r="AX343" s="21" t="str">
        <f t="shared" si="32"/>
        <v>, zoneIds={1051}, veteran=true</v>
      </c>
      <c r="AY343" s="21" t="str">
        <f t="shared" si="33"/>
        <v>, setType=LIBSETS_SETTYPE_TRIAL</v>
      </c>
      <c r="AZ343" s="21" t="str">
        <f t="shared" si="34"/>
        <v>, dropMechanic={LIBSETS_DROP_MECHANIC_MONSTER_NAME}, dropMechanicNames={}},</v>
      </c>
      <c r="BA343" s="21" t="str">
        <f t="shared" si="35"/>
        <v xml:space="preserve"> --Perfect Vestment of Olorime / Perfekte Gewandung von Olorime   [Cloudrest]</v>
      </c>
    </row>
    <row r="344" spans="1:53" x14ac:dyDescent="0.25">
      <c r="A344" s="5">
        <v>397</v>
      </c>
      <c r="B344" t="s">
        <v>0</v>
      </c>
      <c r="C344" t="s">
        <v>0</v>
      </c>
      <c r="D344" s="3">
        <f t="shared" si="30"/>
        <v>397</v>
      </c>
      <c r="G344" s="8" t="s">
        <v>1597</v>
      </c>
      <c r="H344">
        <v>3</v>
      </c>
      <c r="I344" t="s">
        <v>1584</v>
      </c>
      <c r="J344" t="s">
        <v>97</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constants'!$B$4:$C$1002,2,FALSE),"")</f>
        <v>Wolfhunter</v>
      </c>
      <c r="U344" s="33" t="s">
        <v>1668</v>
      </c>
      <c r="V344" s="39" t="s">
        <v>0</v>
      </c>
      <c r="W344" s="39" t="s">
        <v>0</v>
      </c>
      <c r="X344" s="3" t="str">
        <f>IF(G344&lt;&gt;"LIBSETS_SETTYPE_BATTLEGROUND",IF(G344&lt;&gt;"LIBSETS_SETTYPE_SPECIAL",IF(Y344&lt;&gt;"",VLOOKUP(Y344,'ESO zone constants'!$D$3:$H$4953,5,FALSE),""),""),"")</f>
        <v/>
      </c>
      <c r="Y344" t="str">
        <f>IF(AND(O344&lt;&gt;"",NOT(ISERROR(O344))),"",IF(AND(L344&lt;&gt;"",L344&gt;0,NOT(ISERROR(L344))),VLOOKUP(L344,'ESO dumped WayshrineInfo'!$K$3:$N$9999,4,FALSE),""))</f>
        <v/>
      </c>
      <c r="Z344" s="39"/>
      <c r="AA344" s="39"/>
      <c r="AB344" s="39"/>
      <c r="AC344" s="3" t="str">
        <f>IF(G344&lt;&gt;"LIBSETS_SETTYPE_BATTLEGROUND",IF(G344&lt;&gt;"LIBSETS_SETTYPE_SPECIAL",IF(AD344&lt;&gt;"",VLOOKUP(AD344,'ESO zone constants'!$D$3:$H$4953,5,FALSE),""),""),"")</f>
        <v/>
      </c>
      <c r="AD344" t="str">
        <f>IF(AND(O344&lt;&gt;"",NOT(ISERROR(O344))),"",IF(AND(M344&lt;&gt;"",M344&gt;0,NOT(ISERROR(M344))),VLOOKUP(M344,'ESO dumped WayshrineInfo'!$K$3:$N$9999,4,FALSE),""))</f>
        <v/>
      </c>
      <c r="AE344" s="39"/>
      <c r="AF344" s="39"/>
      <c r="AG344" s="39"/>
      <c r="AH344" s="3" t="str">
        <f>IF(G344&lt;&gt;"LIBSETS_SETTYPE_BATTLEGROUND",IF(G344&lt;&gt;"LIBSETS_SETTYPE_SPECIAL",IF(AI344&lt;&gt;"",VLOOKUP(AI344,'ESO zone constants'!$D$3:$H$4953,5,FALSE),""),""),"")</f>
        <v/>
      </c>
      <c r="AJ344" s="39"/>
      <c r="AK344" s="39"/>
      <c r="AL344" s="39"/>
      <c r="AM344" s="3" t="str">
        <f>IF(G344&lt;&gt;"LIBSETS_SETTYPE_BATTLEGROUND",IF(G344&lt;&gt;"LIBSETS_SETTYPE_SPECIAL",IF(AN344&lt;&gt;"",VLOOKUP(AN344,'ESO zone constants'!$D$3:$H$4953,5,FALSE),""),""),"")</f>
        <v/>
      </c>
      <c r="AO344" s="39"/>
      <c r="AP344" s="39"/>
      <c r="AQ344" s="39"/>
      <c r="AR344" s="3" t="str">
        <f>IF(G344&lt;&gt;"LIBSETS_SETTYPE_BATTLEGROUND",IF(G344&lt;&gt;"LIBSETS_SETTYPE_SPECIAL",IF(AS344&lt;&gt;"",VLOOKUP(AS344,'ESO zone constants'!$D$3:$H$4953,5,FALSE),""),""),"")</f>
        <v/>
      </c>
      <c r="AT344" s="39"/>
      <c r="AU344" s="39"/>
      <c r="AV344" s="39"/>
      <c r="AW344" s="21" t="str">
        <f t="shared" si="31"/>
        <v>[397] = {wayshrines={370,370,370,}, dlcId=DLC_WOLFHUNTER</v>
      </c>
      <c r="AX344" s="21" t="str">
        <f t="shared" si="32"/>
        <v>, zoneIds={1055}, veteran={[EQUIP_TYPE_HEAD]=true, [EQUIP_TYPE_SHOULDERS]=false}</v>
      </c>
      <c r="AY344" s="21" t="str">
        <f t="shared" si="33"/>
        <v>, setType=LIBSETS_SETTYPE_MONSTER</v>
      </c>
      <c r="AZ344" s="21" t="str">
        <f t="shared" si="34"/>
        <v>, dropMechanic={LIBSETS_DROP_MECHANIC_MONSTER_NAME}, dropMechanicNames={['en']='Balorgh', ['de']='Balorgh'}},</v>
      </c>
      <c r="BA344" s="21" t="str">
        <f t="shared" si="35"/>
        <v xml:space="preserve"> --Balorgh / Balorgh   [March of Sacrifices]</v>
      </c>
    </row>
    <row r="345" spans="1:53" x14ac:dyDescent="0.25">
      <c r="A345" s="5">
        <v>398</v>
      </c>
      <c r="B345" t="s">
        <v>33</v>
      </c>
      <c r="C345" t="s">
        <v>33</v>
      </c>
      <c r="D345" s="3">
        <f t="shared" si="30"/>
        <v>398</v>
      </c>
      <c r="G345" s="8" t="s">
        <v>1597</v>
      </c>
      <c r="H345">
        <v>3</v>
      </c>
      <c r="I345" t="s">
        <v>1584</v>
      </c>
      <c r="J345" t="s">
        <v>97</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constants'!$B$4:$C$1002,2,FALSE),"")</f>
        <v>Wolfhunter</v>
      </c>
      <c r="U345" s="33" t="s">
        <v>1668</v>
      </c>
      <c r="V345" s="39" t="s">
        <v>33</v>
      </c>
      <c r="W345" s="39" t="s">
        <v>33</v>
      </c>
      <c r="X345" s="3" t="str">
        <f>IF(G345&lt;&gt;"LIBSETS_SETTYPE_BATTLEGROUND",IF(G345&lt;&gt;"LIBSETS_SETTYPE_SPECIAL",IF(Y345&lt;&gt;"",VLOOKUP(Y345,'ESO zone constants'!$D$3:$H$4953,5,FALSE),""),""),"")</f>
        <v/>
      </c>
      <c r="Y345" t="str">
        <f>IF(AND(O345&lt;&gt;"",NOT(ISERROR(O345))),"",IF(AND(L345&lt;&gt;"",L345&gt;0,NOT(ISERROR(L345))),VLOOKUP(L345,'ESO dumped WayshrineInfo'!$K$3:$N$9999,4,FALSE),""))</f>
        <v/>
      </c>
      <c r="Z345" s="39"/>
      <c r="AA345" s="39"/>
      <c r="AB345" s="39"/>
      <c r="AC345" s="3" t="str">
        <f>IF(G345&lt;&gt;"LIBSETS_SETTYPE_BATTLEGROUND",IF(G345&lt;&gt;"LIBSETS_SETTYPE_SPECIAL",IF(AD345&lt;&gt;"",VLOOKUP(AD345,'ESO zone constants'!$D$3:$H$4953,5,FALSE),""),""),"")</f>
        <v/>
      </c>
      <c r="AD345" t="str">
        <f>IF(AND(O345&lt;&gt;"",NOT(ISERROR(O345))),"",IF(AND(M345&lt;&gt;"",M345&gt;0,NOT(ISERROR(M345))),VLOOKUP(M345,'ESO dumped WayshrineInfo'!$K$3:$N$9999,4,FALSE),""))</f>
        <v/>
      </c>
      <c r="AE345" s="39"/>
      <c r="AF345" s="39"/>
      <c r="AG345" s="39"/>
      <c r="AH345" s="3" t="str">
        <f>IF(G345&lt;&gt;"LIBSETS_SETTYPE_BATTLEGROUND",IF(G345&lt;&gt;"LIBSETS_SETTYPE_SPECIAL",IF(AI345&lt;&gt;"",VLOOKUP(AI345,'ESO zone constants'!$D$3:$H$4953,5,FALSE),""),""),"")</f>
        <v/>
      </c>
      <c r="AJ345" s="39"/>
      <c r="AK345" s="39"/>
      <c r="AL345" s="39"/>
      <c r="AM345" s="3" t="str">
        <f>IF(G345&lt;&gt;"LIBSETS_SETTYPE_BATTLEGROUND",IF(G345&lt;&gt;"LIBSETS_SETTYPE_SPECIAL",IF(AN345&lt;&gt;"",VLOOKUP(AN345,'ESO zone constants'!$D$3:$H$4953,5,FALSE),""),""),"")</f>
        <v/>
      </c>
      <c r="AO345" s="39"/>
      <c r="AP345" s="39"/>
      <c r="AQ345" s="39"/>
      <c r="AR345" s="3" t="str">
        <f>IF(G345&lt;&gt;"LIBSETS_SETTYPE_BATTLEGROUND",IF(G345&lt;&gt;"LIBSETS_SETTYPE_SPECIAL",IF(AS345&lt;&gt;"",VLOOKUP(AS345,'ESO zone constants'!$D$3:$H$4953,5,FALSE),""),""),"")</f>
        <v/>
      </c>
      <c r="AT345" s="39"/>
      <c r="AU345" s="39"/>
      <c r="AV345" s="39"/>
      <c r="AW345" s="21" t="str">
        <f t="shared" si="31"/>
        <v>[398] = {wayshrines={371,371,371,}, dlcId=DLC_WOLFHUNTER</v>
      </c>
      <c r="AX345" s="21" t="str">
        <f t="shared" si="32"/>
        <v>, zoneIds={1052}, veteran={[EQUIP_TYPE_HEAD]=true, [EQUIP_TYPE_SHOULDERS]=false}</v>
      </c>
      <c r="AY345" s="21" t="str">
        <f t="shared" si="33"/>
        <v>, setType=LIBSETS_SETTYPE_MONSTER</v>
      </c>
      <c r="AZ345" s="21" t="str">
        <f t="shared" si="34"/>
        <v>, dropMechanic={LIBSETS_DROP_MECHANIC_MONSTER_NAME}, dropMechanicNames={['en']='Vykosa', ['de']='Vykosa'}},</v>
      </c>
      <c r="BA345" s="21" t="str">
        <f t="shared" si="35"/>
        <v xml:space="preserve"> --Vykosa / Vykosa   [Moon Hunter Keep]</v>
      </c>
    </row>
    <row r="346" spans="1:53" x14ac:dyDescent="0.25">
      <c r="A346" s="12">
        <v>399</v>
      </c>
      <c r="B346" t="s">
        <v>1363</v>
      </c>
      <c r="C346" t="s">
        <v>1364</v>
      </c>
      <c r="D346" s="3">
        <f t="shared" si="30"/>
        <v>399</v>
      </c>
      <c r="G346" s="8" t="s">
        <v>1595</v>
      </c>
      <c r="I346" t="s">
        <v>97</v>
      </c>
      <c r="J346" t="s">
        <v>97</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constants'!$B$4:$C$1002,2,FALSE),"")</f>
        <v>Wolfhunter</v>
      </c>
      <c r="V346" s="43" t="str">
        <f>IF(U346&lt;&gt;"",IF(U346&lt;&gt;"LIBSETS_DROP_MECHANIC_MONSTER_NAME",VLOOKUP(U346,'LibSets constants'!$I$4:$L$1002,3,FALSE),""),"")</f>
        <v/>
      </c>
      <c r="W346" s="43" t="str">
        <f>IF(U346&lt;&gt;"",IF(U346&lt;&gt;"LIBSETS_DROP_MECHANIC_MONSTER_NAME",VLOOKUP(U346,'LibSets constants'!$I$4:$L$1002,4,FALSE),""),"")</f>
        <v/>
      </c>
      <c r="X346" s="3" t="str">
        <f>IF(G346&lt;&gt;"LIBSETS_SETTYPE_BATTLEGROUND",IF(G346&lt;&gt;"LIBSETS_SETTYPE_SPECIAL",IF(Y346&lt;&gt;"",VLOOKUP(Y346,'ESO zone constants'!$D$3:$H$4953,5,FALSE),""),""),"")</f>
        <v/>
      </c>
      <c r="Y346" t="str">
        <f>IF(AND(O346&lt;&gt;"",NOT(ISERROR(O346))),"",IF(AND(L346&lt;&gt;"",L346&gt;0,NOT(ISERROR(L346))),VLOOKUP(L346,'ESO dumped WayshrineInfo'!$K$3:$N$9999,4,FALSE),""))</f>
        <v/>
      </c>
      <c r="Z346" s="44"/>
      <c r="AA346" s="43" t="str">
        <f>IF(Z346&lt;&gt;"",IF(Z346&lt;&gt;"LIBSETS_DROP_MECHANIC_MONSTER_NAME",VLOOKUP(Z346,'LibSets constants'!$I$4:$L$1002,3,FALSE),""),"")</f>
        <v/>
      </c>
      <c r="AB346" s="43" t="str">
        <f>IF(Z346&lt;&gt;"",IF(Z346&lt;&gt;"LIBSETS_DROP_MECHANIC_MONSTER_NAME",VLOOKUP(Z346,'LibSets constants'!$I$4:$L$1002,4,FALSE),""),"")</f>
        <v/>
      </c>
      <c r="AC346" s="3" t="str">
        <f>IF(G346&lt;&gt;"LIBSETS_SETTYPE_BATTLEGROUND",IF(G346&lt;&gt;"LIBSETS_SETTYPE_SPECIAL",IF(AD346&lt;&gt;"",VLOOKUP(AD346,'ESO zone constants'!$D$3:$H$4953,5,FALSE),""),""),"")</f>
        <v/>
      </c>
      <c r="AD346" t="str">
        <f>IF(AND(O346&lt;&gt;"",NOT(ISERROR(O346))),"",IF(AND(M346&lt;&gt;"",M346&gt;0,NOT(ISERROR(M346))),VLOOKUP(M346,'ESO dumped WayshrineInfo'!$K$3:$N$9999,4,FALSE),""))</f>
        <v/>
      </c>
      <c r="AE346" s="44"/>
      <c r="AF346" s="43" t="str">
        <f>IF(AE346&lt;&gt;"",IF(AE346&lt;&gt;"LIBSETS_DROP_MECHANIC_MONSTER_NAME",VLOOKUP(AE346,'LibSets constants'!$I$4:$L$1002,3,FALSE),""),"")</f>
        <v/>
      </c>
      <c r="AG346" s="43" t="str">
        <f>IF(AE346&lt;&gt;"",IF(AE346&lt;&gt;"LIBSETS_DROP_MECHANIC_MONSTER_NAME",VLOOKUP(AE346,'LibSets constants'!$I$4:$L$1002,4,FALSE),""),"")</f>
        <v/>
      </c>
      <c r="AH346" s="3" t="str">
        <f>IF(G346&lt;&gt;"LIBSETS_SETTYPE_BATTLEGROUND",IF(G346&lt;&gt;"LIBSETS_SETTYPE_SPECIAL",IF(AI346&lt;&gt;"",VLOOKUP(AI346,'ESO zone constants'!$D$3:$H$4953,5,FALSE),""),""),"")</f>
        <v/>
      </c>
      <c r="AJ346" s="44"/>
      <c r="AK346" s="43" t="str">
        <f>IF(AJ346&lt;&gt;"",IF(AJ346&lt;&gt;"LIBSETS_DROP_MECHANIC_MONSTER_NAME",VLOOKUP(AJ346,'LibSets constants'!$I$4:$L$1002,3,FALSE),""),"")</f>
        <v/>
      </c>
      <c r="AL346" s="43" t="str">
        <f>IF(AJ346&lt;&gt;"",IF(AJ346&lt;&gt;"LIBSETS_DROP_MECHANIC_MONSTER_NAME",VLOOKUP(AJ346,'LibSets constants'!$I$4:$L$1002,4,FALSE),""),"")</f>
        <v/>
      </c>
      <c r="AM346" s="3" t="str">
        <f>IF(G346&lt;&gt;"LIBSETS_SETTYPE_BATTLEGROUND",IF(G346&lt;&gt;"LIBSETS_SETTYPE_SPECIAL",IF(AN346&lt;&gt;"",VLOOKUP(AN346,'ESO zone constants'!$D$3:$H$4953,5,FALSE),""),""),"")</f>
        <v/>
      </c>
      <c r="AO346" s="44"/>
      <c r="AP346" s="43" t="str">
        <f>IF(AO346&lt;&gt;"",IF(AO346&lt;&gt;"LIBSETS_DROP_MECHANIC_MONSTER_NAME",VLOOKUP(AO346,'LibSets constants'!$I$4:$L$1002,3,FALSE),""),"")</f>
        <v/>
      </c>
      <c r="AQ346" s="43" t="str">
        <f>IF(AO346&lt;&gt;"",IF(AO346&lt;&gt;"LIBSETS_DROP_MECHANIC_MONSTER_NAME",VLOOKUP(AO346,'LibSets constants'!$I$4:$L$1002,4,FALSE),""),"")</f>
        <v/>
      </c>
      <c r="AR346" s="3" t="str">
        <f>IF(G346&lt;&gt;"LIBSETS_SETTYPE_BATTLEGROUND",IF(G346&lt;&gt;"LIBSETS_SETTYPE_SPECIAL",IF(AS346&lt;&gt;"",VLOOKUP(AS346,'ESO zone constants'!$D$3:$H$4953,5,FALSE),""),""),"")</f>
        <v/>
      </c>
      <c r="AT346" s="44"/>
      <c r="AU346" s="43" t="str">
        <f>IF(AT346&lt;&gt;"",IF(AT346&lt;&gt;"LIBSETS_DROP_MECHANIC_MONSTER_NAME",VLOOKUP(AT346,'LibSets constants'!$I$4:$L$1002,3,FALSE),""),"")</f>
        <v/>
      </c>
      <c r="AV346" s="43" t="str">
        <f>IF(AT346&lt;&gt;"",IF(AT346&lt;&gt;"LIBSETS_DROP_MECHANIC_MONSTER_NAME",VLOOKUP(AT346,'LibSets constants'!$I$4:$L$1002,4,FALSE),""),"")</f>
        <v/>
      </c>
      <c r="AW346" s="21" t="str">
        <f t="shared" si="31"/>
        <v>[399] = {wayshrines={370,370,370,}, dlcId=DLC_WOLFHUNTER</v>
      </c>
      <c r="AX346" s="21" t="str">
        <f t="shared" si="32"/>
        <v>, zoneIds={1055}, veteran=false</v>
      </c>
      <c r="AY346" s="21" t="str">
        <f t="shared" si="33"/>
        <v>, setType=LIBSETS_SETTYPE_DUNGEON</v>
      </c>
      <c r="AZ346" s="21" t="str">
        <f t="shared" si="34"/>
        <v>},</v>
      </c>
      <c r="BA346" s="21" t="str">
        <f t="shared" si="35"/>
        <v xml:space="preserve"> --Hanu's Compassion / Hanus Mitgefühl   [March of Sacrifices]</v>
      </c>
    </row>
    <row r="347" spans="1:53" x14ac:dyDescent="0.25">
      <c r="A347" s="12">
        <v>400</v>
      </c>
      <c r="B347" t="s">
        <v>1365</v>
      </c>
      <c r="C347" t="s">
        <v>1366</v>
      </c>
      <c r="D347" s="3">
        <f t="shared" si="30"/>
        <v>400</v>
      </c>
      <c r="E347" s="42"/>
      <c r="G347" s="8" t="s">
        <v>1595</v>
      </c>
      <c r="I347" t="s">
        <v>97</v>
      </c>
      <c r="J347" t="s">
        <v>97</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constants'!$B$4:$C$1002,2,FALSE),"")</f>
        <v>Wolfhunter</v>
      </c>
      <c r="V347" s="3" t="str">
        <f>IF(U347&lt;&gt;"",IF(U347&lt;&gt;"LIBSETS_DROP_MECHANIC_MONSTER_NAME",VLOOKUP(U347,'LibSets constants'!$I$4:$L$1002,3,FALSE),""),"")</f>
        <v/>
      </c>
      <c r="W347" s="3" t="str">
        <f>IF(U347&lt;&gt;"",IF(U347&lt;&gt;"LIBSETS_DROP_MECHANIC_MONSTER_NAME",VLOOKUP(U347,'LibSets constants'!$I$4:$L$1002,4,FALSE),""),"")</f>
        <v/>
      </c>
      <c r="X347" s="3" t="str">
        <f>IF(G347&lt;&gt;"LIBSETS_SETTYPE_BATTLEGROUND",IF(G347&lt;&gt;"LIBSETS_SETTYPE_SPECIAL",IF(Y347&lt;&gt;"",VLOOKUP(Y347,'ESO zone constants'!$D$3:$H$4953,5,FALSE),""),""),"")</f>
        <v/>
      </c>
      <c r="Y347" t="str">
        <f>IF(AND(O347&lt;&gt;"",NOT(ISERROR(O347))),"",IF(AND(L347&lt;&gt;"",L347&gt;0,NOT(ISERROR(L347))),VLOOKUP(L347,'ESO dumped WayshrineInfo'!$K$3:$N$9999,4,FALSE),""))</f>
        <v/>
      </c>
      <c r="AA347" s="3" t="str">
        <f>IF(Z347&lt;&gt;"",IF(Z347&lt;&gt;"LIBSETS_DROP_MECHANIC_MONSTER_NAME",VLOOKUP(Z347,'LibSets constants'!$I$4:$L$1002,3,FALSE),""),"")</f>
        <v/>
      </c>
      <c r="AB347" s="3" t="str">
        <f>IF(Z347&lt;&gt;"",IF(Z347&lt;&gt;"LIBSETS_DROP_MECHANIC_MONSTER_NAME",VLOOKUP(Z347,'LibSets constants'!$I$4:$L$1002,4,FALSE),""),"")</f>
        <v/>
      </c>
      <c r="AC347" s="3" t="str">
        <f>IF(G347&lt;&gt;"LIBSETS_SETTYPE_BATTLEGROUND",IF(G347&lt;&gt;"LIBSETS_SETTYPE_SPECIAL",IF(AD347&lt;&gt;"",VLOOKUP(AD347,'ESO zone constants'!$D$3:$H$4953,5,FALSE),""),""),"")</f>
        <v/>
      </c>
      <c r="AD347" t="str">
        <f>IF(AND(O347&lt;&gt;"",NOT(ISERROR(O347))),"",IF(AND(M347&lt;&gt;"",M347&gt;0,NOT(ISERROR(M347))),VLOOKUP(M347,'ESO dumped WayshrineInfo'!$K$3:$N$9999,4,FALSE),""))</f>
        <v/>
      </c>
      <c r="AF347" s="3" t="str">
        <f>IF(AE347&lt;&gt;"",IF(AE347&lt;&gt;"LIBSETS_DROP_MECHANIC_MONSTER_NAME",VLOOKUP(AE347,'LibSets constants'!$I$4:$L$1002,3,FALSE),""),"")</f>
        <v/>
      </c>
      <c r="AG347" s="3" t="str">
        <f>IF(AE347&lt;&gt;"",IF(AE347&lt;&gt;"LIBSETS_DROP_MECHANIC_MONSTER_NAME",VLOOKUP(AE347,'LibSets constants'!$I$4:$L$1002,4,FALSE),""),"")</f>
        <v/>
      </c>
      <c r="AH347" s="3" t="str">
        <f>IF(G347&lt;&gt;"LIBSETS_SETTYPE_BATTLEGROUND",IF(G347&lt;&gt;"LIBSETS_SETTYPE_SPECIAL",IF(AI347&lt;&gt;"",VLOOKUP(AI347,'ESO zone constants'!$D$3:$H$4953,5,FALSE),""),""),"")</f>
        <v/>
      </c>
      <c r="AK347" s="3" t="str">
        <f>IF(AJ347&lt;&gt;"",IF(AJ347&lt;&gt;"LIBSETS_DROP_MECHANIC_MONSTER_NAME",VLOOKUP(AJ347,'LibSets constants'!$I$4:$L$1002,3,FALSE),""),"")</f>
        <v/>
      </c>
      <c r="AL347" s="3" t="str">
        <f>IF(AJ347&lt;&gt;"",IF(AJ347&lt;&gt;"LIBSETS_DROP_MECHANIC_MONSTER_NAME",VLOOKUP(AJ347,'LibSets constants'!$I$4:$L$1002,4,FALSE),""),"")</f>
        <v/>
      </c>
      <c r="AM347" s="3" t="str">
        <f>IF(G347&lt;&gt;"LIBSETS_SETTYPE_BATTLEGROUND",IF(G347&lt;&gt;"LIBSETS_SETTYPE_SPECIAL",IF(AN347&lt;&gt;"",VLOOKUP(AN347,'ESO zone constants'!$D$3:$H$4953,5,FALSE),""),""),"")</f>
        <v/>
      </c>
      <c r="AP347" s="3" t="str">
        <f>IF(AO347&lt;&gt;"",IF(AO347&lt;&gt;"LIBSETS_DROP_MECHANIC_MONSTER_NAME",VLOOKUP(AO347,'LibSets constants'!$I$4:$L$1002,3,FALSE),""),"")</f>
        <v/>
      </c>
      <c r="AQ347" s="3" t="str">
        <f>IF(AO347&lt;&gt;"",IF(AO347&lt;&gt;"LIBSETS_DROP_MECHANIC_MONSTER_NAME",VLOOKUP(AO347,'LibSets constants'!$I$4:$L$1002,4,FALSE),""),"")</f>
        <v/>
      </c>
      <c r="AR347" s="3" t="str">
        <f>IF(G347&lt;&gt;"LIBSETS_SETTYPE_BATTLEGROUND",IF(G347&lt;&gt;"LIBSETS_SETTYPE_SPECIAL",IF(AS347&lt;&gt;"",VLOOKUP(AS347,'ESO zone constants'!$D$3:$H$4953,5,FALSE),""),""),"")</f>
        <v/>
      </c>
      <c r="AU347" s="3" t="str">
        <f>IF(AT347&lt;&gt;"",IF(AT347&lt;&gt;"LIBSETS_DROP_MECHANIC_MONSTER_NAME",VLOOKUP(AT347,'LibSets constants'!$I$4:$L$1002,3,FALSE),""),"")</f>
        <v/>
      </c>
      <c r="AV347" s="3" t="str">
        <f>IF(AT347&lt;&gt;"",IF(AT347&lt;&gt;"LIBSETS_DROP_MECHANIC_MONSTER_NAME",VLOOKUP(AT347,'LibSets constants'!$I$4:$L$1002,4,FALSE),""),"")</f>
        <v/>
      </c>
      <c r="AW347" s="21" t="str">
        <f t="shared" si="31"/>
        <v>[400] = {wayshrines={370,370,370,}, dlcId=DLC_WOLFHUNTER</v>
      </c>
      <c r="AX347" s="21" t="str">
        <f t="shared" si="32"/>
        <v>, zoneIds={1055}, veteran=false</v>
      </c>
      <c r="AY347" s="21" t="str">
        <f t="shared" si="33"/>
        <v>, setType=LIBSETS_SETTYPE_DUNGEON</v>
      </c>
      <c r="AZ347" s="21" t="str">
        <f t="shared" si="34"/>
        <v>},</v>
      </c>
      <c r="BA347" s="21" t="str">
        <f t="shared" si="35"/>
        <v xml:space="preserve"> --Blood Moon / Blutmond   [March of Sacrifices]</v>
      </c>
    </row>
    <row r="348" spans="1:53" x14ac:dyDescent="0.25">
      <c r="A348" s="12">
        <v>401</v>
      </c>
      <c r="B348" t="s">
        <v>1367</v>
      </c>
      <c r="C348" t="s">
        <v>1368</v>
      </c>
      <c r="D348" s="3">
        <f t="shared" si="30"/>
        <v>401</v>
      </c>
      <c r="G348" s="8" t="s">
        <v>1595</v>
      </c>
      <c r="I348" t="s">
        <v>97</v>
      </c>
      <c r="J348" t="s">
        <v>97</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constants'!$B$4:$C$1002,2,FALSE),"")</f>
        <v>Wolfhunter</v>
      </c>
      <c r="V348" s="3" t="str">
        <f>IF(U348&lt;&gt;"",IF(U348&lt;&gt;"LIBSETS_DROP_MECHANIC_MONSTER_NAME",VLOOKUP(U348,'LibSets constants'!$I$4:$L$1002,3,FALSE),""),"")</f>
        <v/>
      </c>
      <c r="W348" s="3" t="str">
        <f>IF(U348&lt;&gt;"",IF(U348&lt;&gt;"LIBSETS_DROP_MECHANIC_MONSTER_NAME",VLOOKUP(U348,'LibSets constants'!$I$4:$L$1002,4,FALSE),""),"")</f>
        <v/>
      </c>
      <c r="X348" s="3" t="str">
        <f>IF(G348&lt;&gt;"LIBSETS_SETTYPE_BATTLEGROUND",IF(G348&lt;&gt;"LIBSETS_SETTYPE_SPECIAL",IF(Y348&lt;&gt;"",VLOOKUP(Y348,'ESO zone constants'!$D$3:$H$4953,5,FALSE),""),""),"")</f>
        <v/>
      </c>
      <c r="Y348" t="str">
        <f>IF(AND(O348&lt;&gt;"",NOT(ISERROR(O348))),"",IF(AND(L348&lt;&gt;"",L348&gt;0,NOT(ISERROR(L348))),VLOOKUP(L348,'ESO dumped WayshrineInfo'!$K$3:$N$9999,4,FALSE),""))</f>
        <v/>
      </c>
      <c r="AA348" s="3" t="str">
        <f>IF(Z348&lt;&gt;"",IF(Z348&lt;&gt;"LIBSETS_DROP_MECHANIC_MONSTER_NAME",VLOOKUP(Z348,'LibSets constants'!$I$4:$L$1002,3,FALSE),""),"")</f>
        <v/>
      </c>
      <c r="AB348" s="3" t="str">
        <f>IF(Z348&lt;&gt;"",IF(Z348&lt;&gt;"LIBSETS_DROP_MECHANIC_MONSTER_NAME",VLOOKUP(Z348,'LibSets constants'!$I$4:$L$1002,4,FALSE),""),"")</f>
        <v/>
      </c>
      <c r="AC348" s="3" t="str">
        <f>IF(G348&lt;&gt;"LIBSETS_SETTYPE_BATTLEGROUND",IF(G348&lt;&gt;"LIBSETS_SETTYPE_SPECIAL",IF(AD348&lt;&gt;"",VLOOKUP(AD348,'ESO zone constants'!$D$3:$H$4953,5,FALSE),""),""),"")</f>
        <v/>
      </c>
      <c r="AD348" t="str">
        <f>IF(AND(O348&lt;&gt;"",NOT(ISERROR(O348))),"",IF(AND(M348&lt;&gt;"",M348&gt;0,NOT(ISERROR(M348))),VLOOKUP(M348,'ESO dumped WayshrineInfo'!$K$3:$N$9999,4,FALSE),""))</f>
        <v/>
      </c>
      <c r="AF348" s="3" t="str">
        <f>IF(AE348&lt;&gt;"",IF(AE348&lt;&gt;"LIBSETS_DROP_MECHANIC_MONSTER_NAME",VLOOKUP(AE348,'LibSets constants'!$I$4:$L$1002,3,FALSE),""),"")</f>
        <v/>
      </c>
      <c r="AG348" s="3" t="str">
        <f>IF(AE348&lt;&gt;"",IF(AE348&lt;&gt;"LIBSETS_DROP_MECHANIC_MONSTER_NAME",VLOOKUP(AE348,'LibSets constants'!$I$4:$L$1002,4,FALSE),""),"")</f>
        <v/>
      </c>
      <c r="AH348" s="3" t="str">
        <f>IF(G348&lt;&gt;"LIBSETS_SETTYPE_BATTLEGROUND",IF(G348&lt;&gt;"LIBSETS_SETTYPE_SPECIAL",IF(AI348&lt;&gt;"",VLOOKUP(AI348,'ESO zone constants'!$D$3:$H$4953,5,FALSE),""),""),"")</f>
        <v/>
      </c>
      <c r="AK348" s="3" t="str">
        <f>IF(AJ348&lt;&gt;"",IF(AJ348&lt;&gt;"LIBSETS_DROP_MECHANIC_MONSTER_NAME",VLOOKUP(AJ348,'LibSets constants'!$I$4:$L$1002,3,FALSE),""),"")</f>
        <v/>
      </c>
      <c r="AL348" s="3" t="str">
        <f>IF(AJ348&lt;&gt;"",IF(AJ348&lt;&gt;"LIBSETS_DROP_MECHANIC_MONSTER_NAME",VLOOKUP(AJ348,'LibSets constants'!$I$4:$L$1002,4,FALSE),""),"")</f>
        <v/>
      </c>
      <c r="AM348" s="3" t="str">
        <f>IF(G348&lt;&gt;"LIBSETS_SETTYPE_BATTLEGROUND",IF(G348&lt;&gt;"LIBSETS_SETTYPE_SPECIAL",IF(AN348&lt;&gt;"",VLOOKUP(AN348,'ESO zone constants'!$D$3:$H$4953,5,FALSE),""),""),"")</f>
        <v/>
      </c>
      <c r="AP348" s="3" t="str">
        <f>IF(AO348&lt;&gt;"",IF(AO348&lt;&gt;"LIBSETS_DROP_MECHANIC_MONSTER_NAME",VLOOKUP(AO348,'LibSets constants'!$I$4:$L$1002,3,FALSE),""),"")</f>
        <v/>
      </c>
      <c r="AQ348" s="3" t="str">
        <f>IF(AO348&lt;&gt;"",IF(AO348&lt;&gt;"LIBSETS_DROP_MECHANIC_MONSTER_NAME",VLOOKUP(AO348,'LibSets constants'!$I$4:$L$1002,4,FALSE),""),"")</f>
        <v/>
      </c>
      <c r="AR348" s="3" t="str">
        <f>IF(G348&lt;&gt;"LIBSETS_SETTYPE_BATTLEGROUND",IF(G348&lt;&gt;"LIBSETS_SETTYPE_SPECIAL",IF(AS348&lt;&gt;"",VLOOKUP(AS348,'ESO zone constants'!$D$3:$H$4953,5,FALSE),""),""),"")</f>
        <v/>
      </c>
      <c r="AU348" s="3" t="str">
        <f>IF(AT348&lt;&gt;"",IF(AT348&lt;&gt;"LIBSETS_DROP_MECHANIC_MONSTER_NAME",VLOOKUP(AT348,'LibSets constants'!$I$4:$L$1002,3,FALSE),""),"")</f>
        <v/>
      </c>
      <c r="AV348" s="3" t="str">
        <f>IF(AT348&lt;&gt;"",IF(AT348&lt;&gt;"LIBSETS_DROP_MECHANIC_MONSTER_NAME",VLOOKUP(AT348,'LibSets constants'!$I$4:$L$1002,4,FALSE),""),"")</f>
        <v/>
      </c>
      <c r="AW348" s="21" t="str">
        <f t="shared" si="31"/>
        <v>[401] = {wayshrines={370,370,370,}, dlcId=DLC_WOLFHUNTER</v>
      </c>
      <c r="AX348" s="21" t="str">
        <f t="shared" si="32"/>
        <v>, zoneIds={1055}, veteran=false</v>
      </c>
      <c r="AY348" s="21" t="str">
        <f t="shared" si="33"/>
        <v>, setType=LIBSETS_SETTYPE_DUNGEON</v>
      </c>
      <c r="AZ348" s="21" t="str">
        <f t="shared" si="34"/>
        <v>},</v>
      </c>
      <c r="BA348" s="21" t="str">
        <f t="shared" si="35"/>
        <v xml:space="preserve"> --Haven of Ursus / Zuflucht von Ursus   [March of Sacrifices]</v>
      </c>
    </row>
    <row r="349" spans="1:53" x14ac:dyDescent="0.25">
      <c r="A349" s="12">
        <v>402</v>
      </c>
      <c r="B349" t="s">
        <v>1369</v>
      </c>
      <c r="C349" t="s">
        <v>1370</v>
      </c>
      <c r="D349" s="3">
        <f t="shared" si="30"/>
        <v>402</v>
      </c>
      <c r="G349" s="8" t="s">
        <v>1595</v>
      </c>
      <c r="I349" t="s">
        <v>97</v>
      </c>
      <c r="J349" t="s">
        <v>97</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constants'!$B$4:$C$1002,2,FALSE),"")</f>
        <v>Wolfhunter</v>
      </c>
      <c r="V349" s="43" t="str">
        <f>IF(U349&lt;&gt;"",IF(U349&lt;&gt;"LIBSETS_DROP_MECHANIC_MONSTER_NAME",VLOOKUP(U349,'LibSets constants'!$I$4:$L$1002,3,FALSE),""),"")</f>
        <v/>
      </c>
      <c r="W349" s="3" t="str">
        <f>IF(U349&lt;&gt;"",IF(U349&lt;&gt;"LIBSETS_DROP_MECHANIC_MONSTER_NAME",VLOOKUP(U349,'LibSets constants'!$I$4:$L$1002,4,FALSE),""),"")</f>
        <v/>
      </c>
      <c r="X349" s="3" t="str">
        <f>IF(G349&lt;&gt;"LIBSETS_SETTYPE_BATTLEGROUND",IF(G349&lt;&gt;"LIBSETS_SETTYPE_SPECIAL",IF(Y349&lt;&gt;"",VLOOKUP(Y349,'ESO zone constants'!$D$3:$H$4953,5,FALSE),""),""),"")</f>
        <v/>
      </c>
      <c r="Y349" t="str">
        <f>IF(AND(O349&lt;&gt;"",NOT(ISERROR(O349))),"",IF(AND(L349&lt;&gt;"",L349&gt;0,NOT(ISERROR(L349))),VLOOKUP(L349,'ESO dumped WayshrineInfo'!$K$3:$N$9999,4,FALSE),""))</f>
        <v/>
      </c>
      <c r="Z349" s="44"/>
      <c r="AA349" s="43" t="str">
        <f>IF(Z349&lt;&gt;"",IF(Z349&lt;&gt;"LIBSETS_DROP_MECHANIC_MONSTER_NAME",VLOOKUP(Z349,'LibSets constants'!$I$4:$L$1002,3,FALSE),""),"")</f>
        <v/>
      </c>
      <c r="AB349" s="43" t="str">
        <f>IF(Z349&lt;&gt;"",IF(Z349&lt;&gt;"LIBSETS_DROP_MECHANIC_MONSTER_NAME",VLOOKUP(Z349,'LibSets constants'!$I$4:$L$1002,4,FALSE),""),"")</f>
        <v/>
      </c>
      <c r="AC349" s="3" t="str">
        <f>IF(G349&lt;&gt;"LIBSETS_SETTYPE_BATTLEGROUND",IF(G349&lt;&gt;"LIBSETS_SETTYPE_SPECIAL",IF(AD349&lt;&gt;"",VLOOKUP(AD349,'ESO zone constants'!$D$3:$H$4953,5,FALSE),""),""),"")</f>
        <v/>
      </c>
      <c r="AD349" t="str">
        <f>IF(AND(O349&lt;&gt;"",NOT(ISERROR(O349))),"",IF(AND(M349&lt;&gt;"",M349&gt;0,NOT(ISERROR(M349))),VLOOKUP(M349,'ESO dumped WayshrineInfo'!$K$3:$N$9999,4,FALSE),""))</f>
        <v/>
      </c>
      <c r="AE349" s="44"/>
      <c r="AF349" s="43" t="str">
        <f>IF(AE349&lt;&gt;"",IF(AE349&lt;&gt;"LIBSETS_DROP_MECHANIC_MONSTER_NAME",VLOOKUP(AE349,'LibSets constants'!$I$4:$L$1002,3,FALSE),""),"")</f>
        <v/>
      </c>
      <c r="AG349" s="43" t="str">
        <f>IF(AE349&lt;&gt;"",IF(AE349&lt;&gt;"LIBSETS_DROP_MECHANIC_MONSTER_NAME",VLOOKUP(AE349,'LibSets constants'!$I$4:$L$1002,4,FALSE),""),"")</f>
        <v/>
      </c>
      <c r="AH349" s="3" t="str">
        <f>IF(G349&lt;&gt;"LIBSETS_SETTYPE_BATTLEGROUND",IF(G349&lt;&gt;"LIBSETS_SETTYPE_SPECIAL",IF(AI349&lt;&gt;"",VLOOKUP(AI349,'ESO zone constants'!$D$3:$H$4953,5,FALSE),""),""),"")</f>
        <v/>
      </c>
      <c r="AJ349" s="44"/>
      <c r="AK349" s="43" t="str">
        <f>IF(AJ349&lt;&gt;"",IF(AJ349&lt;&gt;"LIBSETS_DROP_MECHANIC_MONSTER_NAME",VLOOKUP(AJ349,'LibSets constants'!$I$4:$L$1002,3,FALSE),""),"")</f>
        <v/>
      </c>
      <c r="AL349" s="43" t="str">
        <f>IF(AJ349&lt;&gt;"",IF(AJ349&lt;&gt;"LIBSETS_DROP_MECHANIC_MONSTER_NAME",VLOOKUP(AJ349,'LibSets constants'!$I$4:$L$1002,4,FALSE),""),"")</f>
        <v/>
      </c>
      <c r="AM349" s="3" t="str">
        <f>IF(G349&lt;&gt;"LIBSETS_SETTYPE_BATTLEGROUND",IF(G349&lt;&gt;"LIBSETS_SETTYPE_SPECIAL",IF(AN349&lt;&gt;"",VLOOKUP(AN349,'ESO zone constants'!$D$3:$H$4953,5,FALSE),""),""),"")</f>
        <v/>
      </c>
      <c r="AO349" s="44"/>
      <c r="AP349" s="43" t="str">
        <f>IF(AO349&lt;&gt;"",IF(AO349&lt;&gt;"LIBSETS_DROP_MECHANIC_MONSTER_NAME",VLOOKUP(AO349,'LibSets constants'!$I$4:$L$1002,3,FALSE),""),"")</f>
        <v/>
      </c>
      <c r="AQ349" s="43" t="str">
        <f>IF(AO349&lt;&gt;"",IF(AO349&lt;&gt;"LIBSETS_DROP_MECHANIC_MONSTER_NAME",VLOOKUP(AO349,'LibSets constants'!$I$4:$L$1002,4,FALSE),""),"")</f>
        <v/>
      </c>
      <c r="AR349" s="3" t="str">
        <f>IF(G349&lt;&gt;"LIBSETS_SETTYPE_BATTLEGROUND",IF(G349&lt;&gt;"LIBSETS_SETTYPE_SPECIAL",IF(AS349&lt;&gt;"",VLOOKUP(AS349,'ESO zone constants'!$D$3:$H$4953,5,FALSE),""),""),"")</f>
        <v/>
      </c>
      <c r="AT349" s="44"/>
      <c r="AU349" s="43" t="str">
        <f>IF(AT349&lt;&gt;"",IF(AT349&lt;&gt;"LIBSETS_DROP_MECHANIC_MONSTER_NAME",VLOOKUP(AT349,'LibSets constants'!$I$4:$L$1002,3,FALSE),""),"")</f>
        <v/>
      </c>
      <c r="AV349" s="43" t="str">
        <f>IF(AT349&lt;&gt;"",IF(AT349&lt;&gt;"LIBSETS_DROP_MECHANIC_MONSTER_NAME",VLOOKUP(AT349,'LibSets constants'!$I$4:$L$1002,4,FALSE),""),"")</f>
        <v/>
      </c>
      <c r="AW349" s="21" t="str">
        <f t="shared" si="31"/>
        <v>[402] = {wayshrines={371,371,371,}, dlcId=DLC_WOLFHUNTER</v>
      </c>
      <c r="AX349" s="21" t="str">
        <f t="shared" si="32"/>
        <v>, zoneIds={1052}, veteran=false</v>
      </c>
      <c r="AY349" s="21" t="str">
        <f t="shared" si="33"/>
        <v>, setType=LIBSETS_SETTYPE_DUNGEON</v>
      </c>
      <c r="AZ349" s="21" t="str">
        <f t="shared" si="34"/>
        <v>},</v>
      </c>
      <c r="BA349" s="21" t="str">
        <f t="shared" si="35"/>
        <v xml:space="preserve"> --Moon Hunter / Mondjäger   [Moon Hunter Keep]</v>
      </c>
    </row>
    <row r="350" spans="1:53" x14ac:dyDescent="0.25">
      <c r="A350" s="12">
        <v>403</v>
      </c>
      <c r="B350" t="s">
        <v>1371</v>
      </c>
      <c r="C350" t="s">
        <v>1372</v>
      </c>
      <c r="D350" s="3">
        <f t="shared" si="30"/>
        <v>403</v>
      </c>
      <c r="G350" s="8" t="s">
        <v>1595</v>
      </c>
      <c r="I350" t="s">
        <v>97</v>
      </c>
      <c r="J350" t="s">
        <v>97</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constants'!$B$4:$C$1002,2,FALSE),"")</f>
        <v>Wolfhunter</v>
      </c>
      <c r="V350" s="3" t="str">
        <f>IF(U350&lt;&gt;"",IF(U350&lt;&gt;"LIBSETS_DROP_MECHANIC_MONSTER_NAME",VLOOKUP(U350,'LibSets constants'!$I$4:$L$1002,3,FALSE),""),"")</f>
        <v/>
      </c>
      <c r="W350" s="3" t="str">
        <f>IF(U350&lt;&gt;"",IF(U350&lt;&gt;"LIBSETS_DROP_MECHANIC_MONSTER_NAME",VLOOKUP(U350,'LibSets constants'!$I$4:$L$1002,4,FALSE),""),"")</f>
        <v/>
      </c>
      <c r="X350" s="3" t="str">
        <f>IF(G350&lt;&gt;"LIBSETS_SETTYPE_BATTLEGROUND",IF(G350&lt;&gt;"LIBSETS_SETTYPE_SPECIAL",IF(Y350&lt;&gt;"",VLOOKUP(Y350,'ESO zone constants'!$D$3:$H$4953,5,FALSE),""),""),"")</f>
        <v/>
      </c>
      <c r="Y350" t="str">
        <f>IF(AND(O350&lt;&gt;"",NOT(ISERROR(O350))),"",IF(AND(L350&lt;&gt;"",L350&gt;0,NOT(ISERROR(L350))),VLOOKUP(L350,'ESO dumped WayshrineInfo'!$K$3:$N$9999,4,FALSE),""))</f>
        <v/>
      </c>
      <c r="AA350" s="3" t="str">
        <f>IF(Z350&lt;&gt;"",IF(Z350&lt;&gt;"LIBSETS_DROP_MECHANIC_MONSTER_NAME",VLOOKUP(Z350,'LibSets constants'!$I$4:$L$1002,3,FALSE),""),"")</f>
        <v/>
      </c>
      <c r="AB350" s="3" t="str">
        <f>IF(Z350&lt;&gt;"",IF(Z350&lt;&gt;"LIBSETS_DROP_MECHANIC_MONSTER_NAME",VLOOKUP(Z350,'LibSets constants'!$I$4:$L$1002,4,FALSE),""),"")</f>
        <v/>
      </c>
      <c r="AC350" s="3" t="str">
        <f>IF(G350&lt;&gt;"LIBSETS_SETTYPE_BATTLEGROUND",IF(G350&lt;&gt;"LIBSETS_SETTYPE_SPECIAL",IF(AD350&lt;&gt;"",VLOOKUP(AD350,'ESO zone constants'!$D$3:$H$4953,5,FALSE),""),""),"")</f>
        <v/>
      </c>
      <c r="AD350" t="str">
        <f>IF(AND(O350&lt;&gt;"",NOT(ISERROR(O350))),"",IF(AND(M350&lt;&gt;"",M350&gt;0,NOT(ISERROR(M350))),VLOOKUP(M350,'ESO dumped WayshrineInfo'!$K$3:$N$9999,4,FALSE),""))</f>
        <v/>
      </c>
      <c r="AF350" s="3" t="str">
        <f>IF(AE350&lt;&gt;"",IF(AE350&lt;&gt;"LIBSETS_DROP_MECHANIC_MONSTER_NAME",VLOOKUP(AE350,'LibSets constants'!$I$4:$L$1002,3,FALSE),""),"")</f>
        <v/>
      </c>
      <c r="AG350" s="3" t="str">
        <f>IF(AE350&lt;&gt;"",IF(AE350&lt;&gt;"LIBSETS_DROP_MECHANIC_MONSTER_NAME",VLOOKUP(AE350,'LibSets constants'!$I$4:$L$1002,4,FALSE),""),"")</f>
        <v/>
      </c>
      <c r="AH350" s="3" t="str">
        <f>IF(G350&lt;&gt;"LIBSETS_SETTYPE_BATTLEGROUND",IF(G350&lt;&gt;"LIBSETS_SETTYPE_SPECIAL",IF(AI350&lt;&gt;"",VLOOKUP(AI350,'ESO zone constants'!$D$3:$H$4953,5,FALSE),""),""),"")</f>
        <v/>
      </c>
      <c r="AK350" s="3" t="str">
        <f>IF(AJ350&lt;&gt;"",IF(AJ350&lt;&gt;"LIBSETS_DROP_MECHANIC_MONSTER_NAME",VLOOKUP(AJ350,'LibSets constants'!$I$4:$L$1002,3,FALSE),""),"")</f>
        <v/>
      </c>
      <c r="AL350" s="3" t="str">
        <f>IF(AJ350&lt;&gt;"",IF(AJ350&lt;&gt;"LIBSETS_DROP_MECHANIC_MONSTER_NAME",VLOOKUP(AJ350,'LibSets constants'!$I$4:$L$1002,4,FALSE),""),"")</f>
        <v/>
      </c>
      <c r="AM350" s="3" t="str">
        <f>IF(G350&lt;&gt;"LIBSETS_SETTYPE_BATTLEGROUND",IF(G350&lt;&gt;"LIBSETS_SETTYPE_SPECIAL",IF(AN350&lt;&gt;"",VLOOKUP(AN350,'ESO zone constants'!$D$3:$H$4953,5,FALSE),""),""),"")</f>
        <v/>
      </c>
      <c r="AP350" s="3" t="str">
        <f>IF(AO350&lt;&gt;"",IF(AO350&lt;&gt;"LIBSETS_DROP_MECHANIC_MONSTER_NAME",VLOOKUP(AO350,'LibSets constants'!$I$4:$L$1002,3,FALSE),""),"")</f>
        <v/>
      </c>
      <c r="AQ350" s="3" t="str">
        <f>IF(AO350&lt;&gt;"",IF(AO350&lt;&gt;"LIBSETS_DROP_MECHANIC_MONSTER_NAME",VLOOKUP(AO350,'LibSets constants'!$I$4:$L$1002,4,FALSE),""),"")</f>
        <v/>
      </c>
      <c r="AR350" s="3" t="str">
        <f>IF(G350&lt;&gt;"LIBSETS_SETTYPE_BATTLEGROUND",IF(G350&lt;&gt;"LIBSETS_SETTYPE_SPECIAL",IF(AS350&lt;&gt;"",VLOOKUP(AS350,'ESO zone constants'!$D$3:$H$4953,5,FALSE),""),""),"")</f>
        <v/>
      </c>
      <c r="AU350" s="3" t="str">
        <f>IF(AT350&lt;&gt;"",IF(AT350&lt;&gt;"LIBSETS_DROP_MECHANIC_MONSTER_NAME",VLOOKUP(AT350,'LibSets constants'!$I$4:$L$1002,3,FALSE),""),"")</f>
        <v/>
      </c>
      <c r="AV350" s="3" t="str">
        <f>IF(AT350&lt;&gt;"",IF(AT350&lt;&gt;"LIBSETS_DROP_MECHANIC_MONSTER_NAME",VLOOKUP(AT350,'LibSets constants'!$I$4:$L$1002,4,FALSE),""),"")</f>
        <v/>
      </c>
      <c r="AW350" s="21" t="str">
        <f t="shared" si="31"/>
        <v>[403] = {wayshrines={371,371,371,}, dlcId=DLC_WOLFHUNTER</v>
      </c>
      <c r="AX350" s="21" t="str">
        <f t="shared" si="32"/>
        <v>, zoneIds={1052}, veteran=false</v>
      </c>
      <c r="AY350" s="21" t="str">
        <f t="shared" si="33"/>
        <v>, setType=LIBSETS_SETTYPE_DUNGEON</v>
      </c>
      <c r="AZ350" s="21" t="str">
        <f t="shared" si="34"/>
        <v>},</v>
      </c>
      <c r="BA350" s="21" t="str">
        <f t="shared" si="35"/>
        <v xml:space="preserve"> --Savage Werewolf / Wilder Werwolf   [Moon Hunter Keep]</v>
      </c>
    </row>
    <row r="351" spans="1:53" x14ac:dyDescent="0.25">
      <c r="A351" s="12">
        <v>404</v>
      </c>
      <c r="B351" t="s">
        <v>1373</v>
      </c>
      <c r="C351" t="s">
        <v>1374</v>
      </c>
      <c r="D351" s="3">
        <f t="shared" si="30"/>
        <v>404</v>
      </c>
      <c r="G351" s="8" t="s">
        <v>1595</v>
      </c>
      <c r="I351" t="s">
        <v>97</v>
      </c>
      <c r="J351" t="s">
        <v>97</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constants'!$B$4:$C$1002,2,FALSE),"")</f>
        <v>Wolfhunter</v>
      </c>
      <c r="V351" s="3" t="str">
        <f>IF(U351&lt;&gt;"",IF(U351&lt;&gt;"LIBSETS_DROP_MECHANIC_MONSTER_NAME",VLOOKUP(U351,'LibSets constants'!$I$4:$L$1002,3,FALSE),""),"")</f>
        <v/>
      </c>
      <c r="W351" s="3" t="str">
        <f>IF(U351&lt;&gt;"",IF(U351&lt;&gt;"LIBSETS_DROP_MECHANIC_MONSTER_NAME",VLOOKUP(U351,'LibSets constants'!$I$4:$L$1002,4,FALSE),""),"")</f>
        <v/>
      </c>
      <c r="X351" s="3" t="str">
        <f>IF(G351&lt;&gt;"LIBSETS_SETTYPE_BATTLEGROUND",IF(G351&lt;&gt;"LIBSETS_SETTYPE_SPECIAL",IF(Y351&lt;&gt;"",VLOOKUP(Y351,'ESO zone constants'!$D$3:$H$4953,5,FALSE),""),""),"")</f>
        <v/>
      </c>
      <c r="Y351" t="str">
        <f>IF(AND(O351&lt;&gt;"",NOT(ISERROR(O351))),"",IF(AND(L351&lt;&gt;"",L351&gt;0,NOT(ISERROR(L351))),VLOOKUP(L351,'ESO dumped WayshrineInfo'!$K$3:$N$9999,4,FALSE),""))</f>
        <v/>
      </c>
      <c r="AA351" s="3" t="str">
        <f>IF(Z351&lt;&gt;"",IF(Z351&lt;&gt;"LIBSETS_DROP_MECHANIC_MONSTER_NAME",VLOOKUP(Z351,'LibSets constants'!$I$4:$L$1002,3,FALSE),""),"")</f>
        <v/>
      </c>
      <c r="AB351" s="3" t="str">
        <f>IF(Z351&lt;&gt;"",IF(Z351&lt;&gt;"LIBSETS_DROP_MECHANIC_MONSTER_NAME",VLOOKUP(Z351,'LibSets constants'!$I$4:$L$1002,4,FALSE),""),"")</f>
        <v/>
      </c>
      <c r="AC351" s="3" t="str">
        <f>IF(G351&lt;&gt;"LIBSETS_SETTYPE_BATTLEGROUND",IF(G351&lt;&gt;"LIBSETS_SETTYPE_SPECIAL",IF(AD351&lt;&gt;"",VLOOKUP(AD351,'ESO zone constants'!$D$3:$H$4953,5,FALSE),""),""),"")</f>
        <v/>
      </c>
      <c r="AD351" t="str">
        <f>IF(AND(O351&lt;&gt;"",NOT(ISERROR(O351))),"",IF(AND(M351&lt;&gt;"",M351&gt;0,NOT(ISERROR(M351))),VLOOKUP(M351,'ESO dumped WayshrineInfo'!$K$3:$N$9999,4,FALSE),""))</f>
        <v/>
      </c>
      <c r="AF351" s="3" t="str">
        <f>IF(AE351&lt;&gt;"",IF(AE351&lt;&gt;"LIBSETS_DROP_MECHANIC_MONSTER_NAME",VLOOKUP(AE351,'LibSets constants'!$I$4:$L$1002,3,FALSE),""),"")</f>
        <v/>
      </c>
      <c r="AG351" s="3" t="str">
        <f>IF(AE351&lt;&gt;"",IF(AE351&lt;&gt;"LIBSETS_DROP_MECHANIC_MONSTER_NAME",VLOOKUP(AE351,'LibSets constants'!$I$4:$L$1002,4,FALSE),""),"")</f>
        <v/>
      </c>
      <c r="AH351" s="3" t="str">
        <f>IF(G351&lt;&gt;"LIBSETS_SETTYPE_BATTLEGROUND",IF(G351&lt;&gt;"LIBSETS_SETTYPE_SPECIAL",IF(AI351&lt;&gt;"",VLOOKUP(AI351,'ESO zone constants'!$D$3:$H$4953,5,FALSE),""),""),"")</f>
        <v/>
      </c>
      <c r="AK351" s="3" t="str">
        <f>IF(AJ351&lt;&gt;"",IF(AJ351&lt;&gt;"LIBSETS_DROP_MECHANIC_MONSTER_NAME",VLOOKUP(AJ351,'LibSets constants'!$I$4:$L$1002,3,FALSE),""),"")</f>
        <v/>
      </c>
      <c r="AL351" s="3" t="str">
        <f>IF(AJ351&lt;&gt;"",IF(AJ351&lt;&gt;"LIBSETS_DROP_MECHANIC_MONSTER_NAME",VLOOKUP(AJ351,'LibSets constants'!$I$4:$L$1002,4,FALSE),""),"")</f>
        <v/>
      </c>
      <c r="AM351" s="3" t="str">
        <f>IF(G351&lt;&gt;"LIBSETS_SETTYPE_BATTLEGROUND",IF(G351&lt;&gt;"LIBSETS_SETTYPE_SPECIAL",IF(AN351&lt;&gt;"",VLOOKUP(AN351,'ESO zone constants'!$D$3:$H$4953,5,FALSE),""),""),"")</f>
        <v/>
      </c>
      <c r="AP351" s="3" t="str">
        <f>IF(AO351&lt;&gt;"",IF(AO351&lt;&gt;"LIBSETS_DROP_MECHANIC_MONSTER_NAME",VLOOKUP(AO351,'LibSets constants'!$I$4:$L$1002,3,FALSE),""),"")</f>
        <v/>
      </c>
      <c r="AQ351" s="3" t="str">
        <f>IF(AO351&lt;&gt;"",IF(AO351&lt;&gt;"LIBSETS_DROP_MECHANIC_MONSTER_NAME",VLOOKUP(AO351,'LibSets constants'!$I$4:$L$1002,4,FALSE),""),"")</f>
        <v/>
      </c>
      <c r="AR351" s="3" t="str">
        <f>IF(G351&lt;&gt;"LIBSETS_SETTYPE_BATTLEGROUND",IF(G351&lt;&gt;"LIBSETS_SETTYPE_SPECIAL",IF(AS351&lt;&gt;"",VLOOKUP(AS351,'ESO zone constants'!$D$3:$H$4953,5,FALSE),""),""),"")</f>
        <v/>
      </c>
      <c r="AU351" s="3" t="str">
        <f>IF(AT351&lt;&gt;"",IF(AT351&lt;&gt;"LIBSETS_DROP_MECHANIC_MONSTER_NAME",VLOOKUP(AT351,'LibSets constants'!$I$4:$L$1002,3,FALSE),""),"")</f>
        <v/>
      </c>
      <c r="AV351" s="3" t="str">
        <f>IF(AT351&lt;&gt;"",IF(AT351&lt;&gt;"LIBSETS_DROP_MECHANIC_MONSTER_NAME",VLOOKUP(AT351,'LibSets constants'!$I$4:$L$1002,4,FALSE),""),"")</f>
        <v/>
      </c>
      <c r="AW351" s="21" t="str">
        <f t="shared" si="31"/>
        <v>[404] = {wayshrines={371,371,371,}, dlcId=DLC_WOLFHUNTER</v>
      </c>
      <c r="AX351" s="21" t="str">
        <f t="shared" si="32"/>
        <v>, zoneIds={1052}, veteran=false</v>
      </c>
      <c r="AY351" s="21" t="str">
        <f t="shared" si="33"/>
        <v>, setType=LIBSETS_SETTYPE_DUNGEON</v>
      </c>
      <c r="AZ351" s="21" t="str">
        <f t="shared" si="34"/>
        <v>},</v>
      </c>
      <c r="BA351" s="21" t="str">
        <f t="shared" si="35"/>
        <v xml:space="preserve"> --Jailer's Tenacity / Tenazität des Kerkermeisters   [Moon Hunter Keep]</v>
      </c>
    </row>
    <row r="352" spans="1:53" x14ac:dyDescent="0.25">
      <c r="A352" s="12">
        <v>405</v>
      </c>
      <c r="B352" t="s">
        <v>1375</v>
      </c>
      <c r="C352" t="s">
        <v>1376</v>
      </c>
      <c r="D352" s="3">
        <f t="shared" si="30"/>
        <v>405</v>
      </c>
      <c r="E352" s="42"/>
      <c r="G352" s="8" t="s">
        <v>1598</v>
      </c>
      <c r="I352" t="s">
        <v>97</v>
      </c>
      <c r="J352" t="s">
        <v>97</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constants'!$B$4:$C$1002,2,FALSE),"")</f>
        <v>Murkmire</v>
      </c>
      <c r="U352" s="33" t="s">
        <v>1684</v>
      </c>
      <c r="V352" s="43" t="str">
        <f>IF(U352&lt;&gt;"",IF(U352&lt;&gt;"LIBSETS_DROP_MECHANIC_MONSTER_NAME",VLOOKUP(U352,'LibSets constants'!$I$4:$L$1002,3,FALSE),""),"")</f>
        <v>Delve bosses have a chance to drop a waist or feet.</v>
      </c>
      <c r="W352" s="43" t="str">
        <f>IF(U352&lt;&gt;"",IF(U352&lt;&gt;"LIBSETS_DROP_MECHANIC_MONSTER_NAME",VLOOKUP(U352,'LibSets constants'!$I$4:$L$1002,4,FALSE),""),"")</f>
        <v>Bosse in Gewölben haben die Chance, eine Taille oder Füße fallen zu lassen.</v>
      </c>
      <c r="X352" s="3" t="str">
        <f>IF(G352&lt;&gt;"LIBSETS_SETTYPE_BATTLEGROUND",IF(G352&lt;&gt;"LIBSETS_SETTYPE_SPECIAL",IF(Y352&lt;&gt;"",VLOOKUP(Y352,'ESO zone constants'!$D$3:$H$4953,5,FALSE),""),""),"")</f>
        <v/>
      </c>
      <c r="Y352" t="str">
        <f>IF(AND(O352&lt;&gt;"",NOT(ISERROR(O352))),"",IF(AND(L352&lt;&gt;"",L352&gt;0,NOT(ISERROR(L352))),VLOOKUP(L352,'ESO dumped WayshrineInfo'!$K$3:$N$9999,4,FALSE),""))</f>
        <v/>
      </c>
      <c r="Z352" s="44" t="s">
        <v>1685</v>
      </c>
      <c r="AA352" s="43" t="str">
        <f>IF(Z352&lt;&gt;"",IF(Z352&lt;&gt;"LIBSETS_DROP_MECHANIC_MONSTER_NAME",VLOOKUP(Z352,'LibSets constants'!$I$4:$L$1002,3,FALSE),""),"")</f>
        <v>Overland group bosses have a 100% chance to drop head, chest, legs, or weapon.</v>
      </c>
      <c r="AB352" s="43" t="str">
        <f>IF(Z352&lt;&gt;"",IF(Z352&lt;&gt;"LIBSETS_DROP_MECHANIC_MONSTER_NAME",VLOOKUP(Z352,'LibSets constants'!$I$4:$L$1002,4,FALSE),""),"")</f>
        <v>Überland Gruppenbosse haben eine Chance von 100%, Kopf, Brust, Beine oder Waffen fallen zu lassen.</v>
      </c>
      <c r="AC352" s="3" t="str">
        <f>IF(G352&lt;&gt;"LIBSETS_SETTYPE_BATTLEGROUND",IF(G352&lt;&gt;"LIBSETS_SETTYPE_SPECIAL",IF(AD352&lt;&gt;"",VLOOKUP(AD352,'ESO zone constants'!$D$3:$H$4953,5,FALSE),""),""),"")</f>
        <v/>
      </c>
      <c r="AD352" t="str">
        <f>IF(AND(O352&lt;&gt;"",NOT(ISERROR(O352))),"",IF(AND(M352&lt;&gt;"",M352&gt;0,NOT(ISERROR(M352))),VLOOKUP(M352,'ESO dumped WayshrineInfo'!$K$3:$N$9999,4,FALSE),""))</f>
        <v/>
      </c>
      <c r="AE352" s="44" t="s">
        <v>1686</v>
      </c>
      <c r="AF352" s="43" t="str">
        <f>IF(AE352&lt;&gt;"",IF(AE352&lt;&gt;"LIBSETS_DROP_MECHANIC_MONSTER_NAME",VLOOKUP(AE352,'LibSets constants'!$I$4:$L$1002,3,FALSE),""),"")</f>
        <v>Public dungeon bosses have a chance to drop a shoulder, hand, or weapon.</v>
      </c>
      <c r="AG352" s="43" t="str">
        <f>IF(AE352&lt;&gt;"",IF(AE352&lt;&gt;"LIBSETS_DROP_MECHANIC_MONSTER_NAME",VLOOKUP(AE352,'LibSets constants'!$I$4:$L$1002,4,FALSE),""),"")</f>
        <v>Öffentliche Dungeon-Bosse haben die Möglichkeit, eine Schulter, Handschuhe oder eine Waffe fallen zu lassen.</v>
      </c>
      <c r="AH352" s="3" t="str">
        <f>IF(G352&lt;&gt;"LIBSETS_SETTYPE_BATTLEGROUND",IF(G352&lt;&gt;"LIBSETS_SETTYPE_SPECIAL",IF(AI352&lt;&gt;"",VLOOKUP(AI352,'ESO zone constants'!$D$3:$H$4953,5,FALSE),""),""),"")</f>
        <v/>
      </c>
      <c r="AJ352" s="44" t="s">
        <v>1687</v>
      </c>
      <c r="AK352" s="43" t="str">
        <f>IF(AJ352&lt;&gt;"",IF(AJ352&lt;&gt;"LIBSETS_DROP_MECHANIC_MONSTER_NAME",VLOOKUP(AJ352,'LibSets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3" t="str">
        <f>IF(AJ352&lt;&gt;"",IF(AJ352&lt;&gt;"LIBSETS_DROP_MECHANIC_MONSTER_NAME",VLOOKUP(AJ352,'LibSets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constants'!$D$3:$H$4953,5,FALSE),""),""),"")</f>
        <v/>
      </c>
      <c r="AO352" s="44"/>
      <c r="AP352" s="43" t="str">
        <f>IF(AO352&lt;&gt;"",IF(AO352&lt;&gt;"LIBSETS_DROP_MECHANIC_MONSTER_NAME",VLOOKUP(AO352,'LibSets constants'!$I$4:$L$1002,3,FALSE),""),"")</f>
        <v/>
      </c>
      <c r="AQ352" s="43" t="str">
        <f>IF(AO352&lt;&gt;"",IF(AO352&lt;&gt;"LIBSETS_DROP_MECHANIC_MONSTER_NAME",VLOOKUP(AO352,'LibSets constants'!$I$4:$L$1002,4,FALSE),""),"")</f>
        <v/>
      </c>
      <c r="AR352" s="3" t="str">
        <f>IF(G352&lt;&gt;"LIBSETS_SETTYPE_BATTLEGROUND",IF(G352&lt;&gt;"LIBSETS_SETTYPE_SPECIAL",IF(AS352&lt;&gt;"",VLOOKUP(AS352,'ESO zone constants'!$D$3:$H$4953,5,FALSE),""),""),"")</f>
        <v/>
      </c>
      <c r="AT352" s="44"/>
      <c r="AU352" s="43" t="str">
        <f>IF(AT352&lt;&gt;"",IF(AT352&lt;&gt;"LIBSETS_DROP_MECHANIC_MONSTER_NAME",VLOOKUP(AT352,'LibSets constants'!$I$4:$L$1002,3,FALSE),""),"")</f>
        <v/>
      </c>
      <c r="AV352" s="43" t="str">
        <f>IF(AT352&lt;&gt;"",IF(AT352&lt;&gt;"LIBSETS_DROP_MECHANIC_MONSTER_NAME",VLOOKUP(AT352,'LibSets constants'!$I$4:$L$1002,4,FALSE),""),"")</f>
        <v/>
      </c>
      <c r="AW352" s="21" t="str">
        <f t="shared" si="31"/>
        <v>[405] = {wayshrines={-1,-1,-1,}, dlcId=DLC_MURKMIRE</v>
      </c>
      <c r="AX352" s="21" t="str">
        <f t="shared" si="32"/>
        <v>, zoneIds={726}, veteran=false</v>
      </c>
      <c r="AY352" s="21" t="str">
        <f t="shared" si="33"/>
        <v>, setType=LIBSETS_SETTYPE_OVERLAND</v>
      </c>
      <c r="AZ352" s="21" t="str">
        <f t="shared" si="34"/>
        <v>, dropMechanic={LIBSETS_DROP_MECHANIC_OVERLAND_BOSS_DELVE,LIBSETS_DROP_MECHANIC_OVERLAND_WORLDBOSS,LIBSETS_DROP_MECHANIC_OVERLAND_BOSS_PUBLIC_DUNGEON,LIBSETS_DROP_MECHANIC_OVERLAND_CHEST}},</v>
      </c>
      <c r="BA352" s="21" t="str">
        <f t="shared" si="35"/>
        <v xml:space="preserve"> --Bright-Throat's Boast / Hellhalsstolz   [Murkmire]</v>
      </c>
    </row>
    <row r="353" spans="1:53" x14ac:dyDescent="0.25">
      <c r="A353" s="12">
        <v>406</v>
      </c>
      <c r="B353" t="s">
        <v>1377</v>
      </c>
      <c r="C353" t="s">
        <v>1378</v>
      </c>
      <c r="D353" s="3">
        <f t="shared" si="30"/>
        <v>406</v>
      </c>
      <c r="G353" s="8" t="s">
        <v>1598</v>
      </c>
      <c r="I353" t="s">
        <v>97</v>
      </c>
      <c r="J353" t="s">
        <v>97</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constants'!$B$4:$C$1002,2,FALSE),"")</f>
        <v>Murkmire</v>
      </c>
      <c r="U353" s="33" t="s">
        <v>1684</v>
      </c>
      <c r="V353" s="43" t="str">
        <f>IF(U353&lt;&gt;"",IF(U353&lt;&gt;"LIBSETS_DROP_MECHANIC_MONSTER_NAME",VLOOKUP(U353,'LibSets constants'!$I$4:$L$1002,3,FALSE),""),"")</f>
        <v>Delve bosses have a chance to drop a waist or feet.</v>
      </c>
      <c r="W353" s="43" t="str">
        <f>IF(U353&lt;&gt;"",IF(U353&lt;&gt;"LIBSETS_DROP_MECHANIC_MONSTER_NAME",VLOOKUP(U353,'LibSets constants'!$I$4:$L$1002,4,FALSE),""),"")</f>
        <v>Bosse in Gewölben haben die Chance, eine Taille oder Füße fallen zu lassen.</v>
      </c>
      <c r="X353" s="3" t="str">
        <f>IF(G353&lt;&gt;"LIBSETS_SETTYPE_BATTLEGROUND",IF(G353&lt;&gt;"LIBSETS_SETTYPE_SPECIAL",IF(Y353&lt;&gt;"",VLOOKUP(Y353,'ESO zone constants'!$D$3:$H$4953,5,FALSE),""),""),"")</f>
        <v/>
      </c>
      <c r="Y353" t="str">
        <f>IF(AND(O353&lt;&gt;"",NOT(ISERROR(O353))),"",IF(AND(L353&lt;&gt;"",L353&gt;0,NOT(ISERROR(L353))),VLOOKUP(L353,'ESO dumped WayshrineInfo'!$K$3:$N$9999,4,FALSE),""))</f>
        <v/>
      </c>
      <c r="Z353" s="44" t="s">
        <v>1685</v>
      </c>
      <c r="AA353" s="43" t="str">
        <f>IF(Z353&lt;&gt;"",IF(Z353&lt;&gt;"LIBSETS_DROP_MECHANIC_MONSTER_NAME",VLOOKUP(Z353,'LibSets constants'!$I$4:$L$1002,3,FALSE),""),"")</f>
        <v>Overland group bosses have a 100% chance to drop head, chest, legs, or weapon.</v>
      </c>
      <c r="AB353" s="43" t="str">
        <f>IF(Z353&lt;&gt;"",IF(Z353&lt;&gt;"LIBSETS_DROP_MECHANIC_MONSTER_NAME",VLOOKUP(Z353,'LibSets constants'!$I$4:$L$1002,4,FALSE),""),"")</f>
        <v>Überland Gruppenbosse haben eine Chance von 100%, Kopf, Brust, Beine oder Waffen fallen zu lassen.</v>
      </c>
      <c r="AC353" s="3" t="str">
        <f>IF(G353&lt;&gt;"LIBSETS_SETTYPE_BATTLEGROUND",IF(G353&lt;&gt;"LIBSETS_SETTYPE_SPECIAL",IF(AD353&lt;&gt;"",VLOOKUP(AD353,'ESO zone constants'!$D$3:$H$4953,5,FALSE),""),""),"")</f>
        <v/>
      </c>
      <c r="AD353" t="str">
        <f>IF(AND(O353&lt;&gt;"",NOT(ISERROR(O353))),"",IF(AND(M353&lt;&gt;"",M353&gt;0,NOT(ISERROR(M353))),VLOOKUP(M353,'ESO dumped WayshrineInfo'!$K$3:$N$9999,4,FALSE),""))</f>
        <v/>
      </c>
      <c r="AE353" s="44" t="s">
        <v>1686</v>
      </c>
      <c r="AF353" s="43" t="str">
        <f>IF(AE353&lt;&gt;"",IF(AE353&lt;&gt;"LIBSETS_DROP_MECHANIC_MONSTER_NAME",VLOOKUP(AE353,'LibSets constants'!$I$4:$L$1002,3,FALSE),""),"")</f>
        <v>Public dungeon bosses have a chance to drop a shoulder, hand, or weapon.</v>
      </c>
      <c r="AG353" s="43" t="str">
        <f>IF(AE353&lt;&gt;"",IF(AE353&lt;&gt;"LIBSETS_DROP_MECHANIC_MONSTER_NAME",VLOOKUP(AE353,'LibSets constants'!$I$4:$L$1002,4,FALSE),""),"")</f>
        <v>Öffentliche Dungeon-Bosse haben die Möglichkeit, eine Schulter, Handschuhe oder eine Waffe fallen zu lassen.</v>
      </c>
      <c r="AH353" s="3" t="str">
        <f>IF(G353&lt;&gt;"LIBSETS_SETTYPE_BATTLEGROUND",IF(G353&lt;&gt;"LIBSETS_SETTYPE_SPECIAL",IF(AI353&lt;&gt;"",VLOOKUP(AI353,'ESO zone constants'!$D$3:$H$4953,5,FALSE),""),""),"")</f>
        <v/>
      </c>
      <c r="AJ353" s="44" t="s">
        <v>1687</v>
      </c>
      <c r="AK353" s="43" t="str">
        <f>IF(AJ353&lt;&gt;"",IF(AJ353&lt;&gt;"LIBSETS_DROP_MECHANIC_MONSTER_NAME",VLOOKUP(AJ353,'LibSets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3" t="str">
        <f>IF(AJ353&lt;&gt;"",IF(AJ353&lt;&gt;"LIBSETS_DROP_MECHANIC_MONSTER_NAME",VLOOKUP(AJ353,'LibSets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constants'!$D$3:$H$4953,5,FALSE),""),""),"")</f>
        <v/>
      </c>
      <c r="AO353" s="44"/>
      <c r="AP353" s="43" t="str">
        <f>IF(AO353&lt;&gt;"",IF(AO353&lt;&gt;"LIBSETS_DROP_MECHANIC_MONSTER_NAME",VLOOKUP(AO353,'LibSets constants'!$I$4:$L$1002,3,FALSE),""),"")</f>
        <v/>
      </c>
      <c r="AQ353" s="43" t="str">
        <f>IF(AO353&lt;&gt;"",IF(AO353&lt;&gt;"LIBSETS_DROP_MECHANIC_MONSTER_NAME",VLOOKUP(AO353,'LibSets constants'!$I$4:$L$1002,4,FALSE),""),"")</f>
        <v/>
      </c>
      <c r="AR353" s="3" t="str">
        <f>IF(G353&lt;&gt;"LIBSETS_SETTYPE_BATTLEGROUND",IF(G353&lt;&gt;"LIBSETS_SETTYPE_SPECIAL",IF(AS353&lt;&gt;"",VLOOKUP(AS353,'ESO zone constants'!$D$3:$H$4953,5,FALSE),""),""),"")</f>
        <v/>
      </c>
      <c r="AT353" s="44"/>
      <c r="AU353" s="43" t="str">
        <f>IF(AT353&lt;&gt;"",IF(AT353&lt;&gt;"LIBSETS_DROP_MECHANIC_MONSTER_NAME",VLOOKUP(AT353,'LibSets constants'!$I$4:$L$1002,3,FALSE),""),"")</f>
        <v/>
      </c>
      <c r="AV353" s="43" t="str">
        <f>IF(AT353&lt;&gt;"",IF(AT353&lt;&gt;"LIBSETS_DROP_MECHANIC_MONSTER_NAME",VLOOKUP(AT353,'LibSets constants'!$I$4:$L$1002,4,FALSE),""),"")</f>
        <v/>
      </c>
      <c r="AW353" s="21" t="str">
        <f t="shared" si="31"/>
        <v>[406] = {wayshrines={-1,-1,-1,}, dlcId=DLC_MURKMIRE</v>
      </c>
      <c r="AX353" s="21" t="str">
        <f t="shared" si="32"/>
        <v>, zoneIds={726}, veteran=false</v>
      </c>
      <c r="AY353" s="21" t="str">
        <f t="shared" si="33"/>
        <v>, setType=LIBSETS_SETTYPE_OVERLAND</v>
      </c>
      <c r="AZ353" s="21" t="str">
        <f t="shared" si="34"/>
        <v>, dropMechanic={LIBSETS_DROP_MECHANIC_OVERLAND_BOSS_DELVE,LIBSETS_DROP_MECHANIC_OVERLAND_WORLDBOSS,LIBSETS_DROP_MECHANIC_OVERLAND_BOSS_PUBLIC_DUNGEON,LIBSETS_DROP_MECHANIC_OVERLAND_CHEST}},</v>
      </c>
      <c r="BA353" s="21" t="str">
        <f t="shared" si="35"/>
        <v xml:space="preserve"> --Dead-Water's Guile / Totwassertücke   [Murkmire]</v>
      </c>
    </row>
    <row r="354" spans="1:53" x14ac:dyDescent="0.25">
      <c r="A354" s="12">
        <v>407</v>
      </c>
      <c r="B354" t="s">
        <v>1379</v>
      </c>
      <c r="C354" t="s">
        <v>1380</v>
      </c>
      <c r="D354" s="3">
        <f t="shared" si="30"/>
        <v>407</v>
      </c>
      <c r="E354" s="42"/>
      <c r="G354" s="8" t="s">
        <v>1598</v>
      </c>
      <c r="I354" t="s">
        <v>97</v>
      </c>
      <c r="J354" t="s">
        <v>97</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constants'!$B$4:$C$1002,2,FALSE),"")</f>
        <v>Murkmire</v>
      </c>
      <c r="U354" s="33" t="s">
        <v>1684</v>
      </c>
      <c r="V354" s="43" t="str">
        <f>IF(U354&lt;&gt;"",IF(U354&lt;&gt;"LIBSETS_DROP_MECHANIC_MONSTER_NAME",VLOOKUP(U354,'LibSets constants'!$I$4:$L$1002,3,FALSE),""),"")</f>
        <v>Delve bosses have a chance to drop a waist or feet.</v>
      </c>
      <c r="W354" s="43" t="str">
        <f>IF(U354&lt;&gt;"",IF(U354&lt;&gt;"LIBSETS_DROP_MECHANIC_MONSTER_NAME",VLOOKUP(U354,'LibSets constants'!$I$4:$L$1002,4,FALSE),""),"")</f>
        <v>Bosse in Gewölben haben die Chance, eine Taille oder Füße fallen zu lassen.</v>
      </c>
      <c r="X354" s="3" t="str">
        <f>IF(G354&lt;&gt;"LIBSETS_SETTYPE_BATTLEGROUND",IF(G354&lt;&gt;"LIBSETS_SETTYPE_SPECIAL",IF(Y354&lt;&gt;"",VLOOKUP(Y354,'ESO zone constants'!$D$3:$H$4953,5,FALSE),""),""),"")</f>
        <v/>
      </c>
      <c r="Y354" t="str">
        <f>IF(AND(O354&lt;&gt;"",NOT(ISERROR(O354))),"",IF(AND(L354&lt;&gt;"",L354&gt;0,NOT(ISERROR(L354))),VLOOKUP(L354,'ESO dumped WayshrineInfo'!$K$3:$N$9999,4,FALSE),""))</f>
        <v/>
      </c>
      <c r="Z354" s="44" t="s">
        <v>1685</v>
      </c>
      <c r="AA354" s="43" t="str">
        <f>IF(Z354&lt;&gt;"",IF(Z354&lt;&gt;"LIBSETS_DROP_MECHANIC_MONSTER_NAME",VLOOKUP(Z354,'LibSets constants'!$I$4:$L$1002,3,FALSE),""),"")</f>
        <v>Overland group bosses have a 100% chance to drop head, chest, legs, or weapon.</v>
      </c>
      <c r="AB354" s="43" t="str">
        <f>IF(Z354&lt;&gt;"",IF(Z354&lt;&gt;"LIBSETS_DROP_MECHANIC_MONSTER_NAME",VLOOKUP(Z354,'LibSets constants'!$I$4:$L$1002,4,FALSE),""),"")</f>
        <v>Überland Gruppenbosse haben eine Chance von 100%, Kopf, Brust, Beine oder Waffen fallen zu lassen.</v>
      </c>
      <c r="AC354" s="3" t="str">
        <f>IF(G354&lt;&gt;"LIBSETS_SETTYPE_BATTLEGROUND",IF(G354&lt;&gt;"LIBSETS_SETTYPE_SPECIAL",IF(AD354&lt;&gt;"",VLOOKUP(AD354,'ESO zone constants'!$D$3:$H$4953,5,FALSE),""),""),"")</f>
        <v/>
      </c>
      <c r="AD354" t="str">
        <f>IF(AND(O354&lt;&gt;"",NOT(ISERROR(O354))),"",IF(AND(M354&lt;&gt;"",M354&gt;0,NOT(ISERROR(M354))),VLOOKUP(M354,'ESO dumped WayshrineInfo'!$K$3:$N$9999,4,FALSE),""))</f>
        <v/>
      </c>
      <c r="AE354" s="44" t="s">
        <v>1686</v>
      </c>
      <c r="AF354" s="43" t="str">
        <f>IF(AE354&lt;&gt;"",IF(AE354&lt;&gt;"LIBSETS_DROP_MECHANIC_MONSTER_NAME",VLOOKUP(AE354,'LibSets constants'!$I$4:$L$1002,3,FALSE),""),"")</f>
        <v>Public dungeon bosses have a chance to drop a shoulder, hand, or weapon.</v>
      </c>
      <c r="AG354" s="43" t="str">
        <f>IF(AE354&lt;&gt;"",IF(AE354&lt;&gt;"LIBSETS_DROP_MECHANIC_MONSTER_NAME",VLOOKUP(AE354,'LibSets constants'!$I$4:$L$1002,4,FALSE),""),"")</f>
        <v>Öffentliche Dungeon-Bosse haben die Möglichkeit, eine Schulter, Handschuhe oder eine Waffe fallen zu lassen.</v>
      </c>
      <c r="AH354" s="3" t="str">
        <f>IF(G354&lt;&gt;"LIBSETS_SETTYPE_BATTLEGROUND",IF(G354&lt;&gt;"LIBSETS_SETTYPE_SPECIAL",IF(AI354&lt;&gt;"",VLOOKUP(AI354,'ESO zone constants'!$D$3:$H$4953,5,FALSE),""),""),"")</f>
        <v/>
      </c>
      <c r="AJ354" s="44" t="s">
        <v>1687</v>
      </c>
      <c r="AK354" s="43" t="str">
        <f>IF(AJ354&lt;&gt;"",IF(AJ354&lt;&gt;"LIBSETS_DROP_MECHANIC_MONSTER_NAME",VLOOKUP(AJ354,'LibSets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3" t="str">
        <f>IF(AJ354&lt;&gt;"",IF(AJ354&lt;&gt;"LIBSETS_DROP_MECHANIC_MONSTER_NAME",VLOOKUP(AJ354,'LibSets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constants'!$D$3:$H$4953,5,FALSE),""),""),"")</f>
        <v/>
      </c>
      <c r="AO354" s="44"/>
      <c r="AP354" s="43" t="str">
        <f>IF(AO354&lt;&gt;"",IF(AO354&lt;&gt;"LIBSETS_DROP_MECHANIC_MONSTER_NAME",VLOOKUP(AO354,'LibSets constants'!$I$4:$L$1002,3,FALSE),""),"")</f>
        <v/>
      </c>
      <c r="AQ354" s="43" t="str">
        <f>IF(AO354&lt;&gt;"",IF(AO354&lt;&gt;"LIBSETS_DROP_MECHANIC_MONSTER_NAME",VLOOKUP(AO354,'LibSets constants'!$I$4:$L$1002,4,FALSE),""),"")</f>
        <v/>
      </c>
      <c r="AR354" s="3" t="str">
        <f>IF(G354&lt;&gt;"LIBSETS_SETTYPE_BATTLEGROUND",IF(G354&lt;&gt;"LIBSETS_SETTYPE_SPECIAL",IF(AS354&lt;&gt;"",VLOOKUP(AS354,'ESO zone constants'!$D$3:$H$4953,5,FALSE),""),""),"")</f>
        <v/>
      </c>
      <c r="AT354" s="44"/>
      <c r="AU354" s="43" t="str">
        <f>IF(AT354&lt;&gt;"",IF(AT354&lt;&gt;"LIBSETS_DROP_MECHANIC_MONSTER_NAME",VLOOKUP(AT354,'LibSets constants'!$I$4:$L$1002,3,FALSE),""),"")</f>
        <v/>
      </c>
      <c r="AV354" s="43" t="str">
        <f>IF(AT354&lt;&gt;"",IF(AT354&lt;&gt;"LIBSETS_DROP_MECHANIC_MONSTER_NAME",VLOOKUP(AT354,'LibSets constants'!$I$4:$L$1002,4,FALSE),""),"")</f>
        <v/>
      </c>
      <c r="AW354" s="21" t="str">
        <f t="shared" si="31"/>
        <v>[407] = {wayshrines={-1,-1,-1,}, dlcId=DLC_MURKMIRE</v>
      </c>
      <c r="AX354" s="21" t="str">
        <f t="shared" si="32"/>
        <v>, zoneIds={726}, veteran=false</v>
      </c>
      <c r="AY354" s="21" t="str">
        <f t="shared" si="33"/>
        <v>, setType=LIBSETS_SETTYPE_OVERLAND</v>
      </c>
      <c r="AZ354" s="21" t="str">
        <f t="shared" si="34"/>
        <v>, dropMechanic={LIBSETS_DROP_MECHANIC_OVERLAND_BOSS_DELVE,LIBSETS_DROP_MECHANIC_OVERLAND_WORLDBOSS,LIBSETS_DROP_MECHANIC_OVERLAND_BOSS_PUBLIC_DUNGEON,LIBSETS_DROP_MECHANIC_OVERLAND_CHEST}},</v>
      </c>
      <c r="BA354" s="21" t="str">
        <f t="shared" si="35"/>
        <v xml:space="preserve"> --Champion of the Hist / Histchampion   [Murkmire]</v>
      </c>
    </row>
    <row r="355" spans="1:53" x14ac:dyDescent="0.25">
      <c r="A355" s="5">
        <v>408</v>
      </c>
      <c r="B355" t="s">
        <v>1381</v>
      </c>
      <c r="C355" t="s">
        <v>1382</v>
      </c>
      <c r="D355" s="3">
        <f t="shared" si="30"/>
        <v>408</v>
      </c>
      <c r="G355" s="8" t="s">
        <v>1592</v>
      </c>
      <c r="I355" t="s">
        <v>97</v>
      </c>
      <c r="J355" t="s">
        <v>97</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constants'!$B$4:$C$1002,2,FALSE),"")</f>
        <v>Murkmire</v>
      </c>
      <c r="V355" s="3" t="str">
        <f>IF(U355&lt;&gt;"",IF(U355&lt;&gt;"LIBSETS_DROP_MECHANIC_MONSTER_NAME",VLOOKUP(U355,'LibSets constants'!$I$4:$L$1002,3,FALSE),""),"")</f>
        <v/>
      </c>
      <c r="W355" s="3" t="str">
        <f>IF(U355&lt;&gt;"",IF(U355&lt;&gt;"LIBSETS_DROP_MECHANIC_MONSTER_NAME",VLOOKUP(U355,'LibSets constants'!$I$4:$L$1002,4,FALSE),""),"")</f>
        <v/>
      </c>
      <c r="X355" s="3">
        <f>IF(G355&lt;&gt;"LIBSETS_SETTYPE_BATTLEGROUND",IF(G355&lt;&gt;"LIBSETS_SETTYPE_SPECIAL",IF(Y355&lt;&gt;"",VLOOKUP(Y355,'ESO zone constants'!$D$3:$H$4953,5,FALSE),""),""),"")</f>
        <v>726</v>
      </c>
      <c r="Y355" t="str">
        <f>IF(AND(O355&lt;&gt;"",NOT(ISERROR(O355))),"",IF(AND(L355&lt;&gt;"",L355&gt;0,NOT(ISERROR(L355))),VLOOKUP(L355,'ESO dumped WayshrineInfo'!$K$3:$N$9999,4,FALSE),""))</f>
        <v>Murkmire</v>
      </c>
      <c r="AA355" s="3" t="str">
        <f>IF(Z355&lt;&gt;"",IF(Z355&lt;&gt;"LIBSETS_DROP_MECHANIC_MONSTER_NAME",VLOOKUP(Z355,'LibSets constants'!$I$4:$L$1002,3,FALSE),""),"")</f>
        <v/>
      </c>
      <c r="AB355" s="3" t="str">
        <f>IF(Z355&lt;&gt;"",IF(Z355&lt;&gt;"LIBSETS_DROP_MECHANIC_MONSTER_NAME",VLOOKUP(Z355,'LibSets constants'!$I$4:$L$1002,4,FALSE),""),"")</f>
        <v/>
      </c>
      <c r="AC355" s="3">
        <f>IF(G355&lt;&gt;"LIBSETS_SETTYPE_BATTLEGROUND",IF(G355&lt;&gt;"LIBSETS_SETTYPE_SPECIAL",IF(AD355&lt;&gt;"",VLOOKUP(AD355,'ESO zone constants'!$D$3:$H$4953,5,FALSE),""),""),"")</f>
        <v>726</v>
      </c>
      <c r="AD355" t="str">
        <f>IF(AND(O355&lt;&gt;"",NOT(ISERROR(O355))),"",IF(AND(M355&lt;&gt;"",M355&gt;0,NOT(ISERROR(M355))),VLOOKUP(M355,'ESO dumped WayshrineInfo'!$K$3:$N$9999,4,FALSE),""))</f>
        <v>Murkmire</v>
      </c>
      <c r="AF355" s="3" t="str">
        <f>IF(AE355&lt;&gt;"",IF(AE355&lt;&gt;"LIBSETS_DROP_MECHANIC_MONSTER_NAME",VLOOKUP(AE355,'LibSets constants'!$I$4:$L$1002,3,FALSE),""),"")</f>
        <v/>
      </c>
      <c r="AG355" s="3" t="str">
        <f>IF(AE355&lt;&gt;"",IF(AE355&lt;&gt;"LIBSETS_DROP_MECHANIC_MONSTER_NAME",VLOOKUP(AE355,'LibSets constants'!$I$4:$L$1002,4,FALSE),""),"")</f>
        <v/>
      </c>
      <c r="AH355" s="3" t="str">
        <f>IF(G355&lt;&gt;"LIBSETS_SETTYPE_BATTLEGROUND",IF(G355&lt;&gt;"LIBSETS_SETTYPE_SPECIAL",IF(AI355&lt;&gt;"",VLOOKUP(AI355,'ESO zone constants'!$D$3:$H$4953,5,FALSE),""),""),"")</f>
        <v/>
      </c>
      <c r="AK355" s="3" t="str">
        <f>IF(AJ355&lt;&gt;"",IF(AJ355&lt;&gt;"LIBSETS_DROP_MECHANIC_MONSTER_NAME",VLOOKUP(AJ355,'LibSets constants'!$I$4:$L$1002,3,FALSE),""),"")</f>
        <v/>
      </c>
      <c r="AL355" s="3" t="str">
        <f>IF(AJ355&lt;&gt;"",IF(AJ355&lt;&gt;"LIBSETS_DROP_MECHANIC_MONSTER_NAME",VLOOKUP(AJ355,'LibSets constants'!$I$4:$L$1002,4,FALSE),""),"")</f>
        <v/>
      </c>
      <c r="AM355" s="3" t="str">
        <f>IF(G355&lt;&gt;"LIBSETS_SETTYPE_BATTLEGROUND",IF(G355&lt;&gt;"LIBSETS_SETTYPE_SPECIAL",IF(AN355&lt;&gt;"",VLOOKUP(AN355,'ESO zone constants'!$D$3:$H$4953,5,FALSE),""),""),"")</f>
        <v/>
      </c>
      <c r="AP355" s="3" t="str">
        <f>IF(AO355&lt;&gt;"",IF(AO355&lt;&gt;"LIBSETS_DROP_MECHANIC_MONSTER_NAME",VLOOKUP(AO355,'LibSets constants'!$I$4:$L$1002,3,FALSE),""),"")</f>
        <v/>
      </c>
      <c r="AQ355" s="3" t="str">
        <f>IF(AO355&lt;&gt;"",IF(AO355&lt;&gt;"LIBSETS_DROP_MECHANIC_MONSTER_NAME",VLOOKUP(AO355,'LibSets constants'!$I$4:$L$1002,4,FALSE),""),"")</f>
        <v/>
      </c>
      <c r="AR355" s="3" t="str">
        <f>IF(G355&lt;&gt;"LIBSETS_SETTYPE_BATTLEGROUND",IF(G355&lt;&gt;"LIBSETS_SETTYPE_SPECIAL",IF(AS355&lt;&gt;"",VLOOKUP(AS355,'ESO zone constants'!$D$3:$H$4953,5,FALSE),""),""),"")</f>
        <v/>
      </c>
      <c r="AU355" s="3" t="str">
        <f>IF(AT355&lt;&gt;"",IF(AT355&lt;&gt;"LIBSETS_DROP_MECHANIC_MONSTER_NAME",VLOOKUP(AT355,'LibSets constants'!$I$4:$L$1002,3,FALSE),""),"")</f>
        <v/>
      </c>
      <c r="AV355" s="3" t="str">
        <f>IF(AT355&lt;&gt;"",IF(AT355&lt;&gt;"LIBSETS_DROP_MECHANIC_MONSTER_NAME",VLOOKUP(AT355,'LibSets constants'!$I$4:$L$1002,4,FALSE),""),"")</f>
        <v/>
      </c>
      <c r="AW355" s="21" t="str">
        <f t="shared" si="31"/>
        <v>[408] = {wayshrines={375,375,375,}, traitsNeeded=7, dlcId=DLC_MURKMIRE</v>
      </c>
      <c r="AX355" s="21" t="str">
        <f t="shared" si="32"/>
        <v>, zoneIds={726,726,726}, veteran=false</v>
      </c>
      <c r="AY355" s="21" t="str">
        <f t="shared" si="33"/>
        <v>, setType=LIBSETS_SETTYPE_CRAFTED</v>
      </c>
      <c r="AZ355" s="21" t="str">
        <f t="shared" si="34"/>
        <v>},</v>
      </c>
      <c r="BA355" s="21" t="str">
        <f t="shared" si="35"/>
        <v xml:space="preserve"> --Grave-Stake Collector / Grabpflocksammler   [Murkmire, Murkmire, Murkmire]</v>
      </c>
    </row>
    <row r="356" spans="1:53" x14ac:dyDescent="0.25">
      <c r="A356" s="5">
        <v>409</v>
      </c>
      <c r="B356" t="s">
        <v>1383</v>
      </c>
      <c r="C356" t="s">
        <v>1384</v>
      </c>
      <c r="D356" s="3">
        <f t="shared" si="30"/>
        <v>409</v>
      </c>
      <c r="G356" s="8" t="s">
        <v>1592</v>
      </c>
      <c r="I356" t="s">
        <v>97</v>
      </c>
      <c r="J356" t="s">
        <v>97</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constants'!$B$4:$C$1002,2,FALSE),"")</f>
        <v>Murkmire</v>
      </c>
      <c r="V356" s="43" t="str">
        <f>IF(U356&lt;&gt;"",IF(U356&lt;&gt;"LIBSETS_DROP_MECHANIC_MONSTER_NAME",VLOOKUP(U356,'LibSets constants'!$I$4:$L$1002,3,FALSE),""),"")</f>
        <v/>
      </c>
      <c r="W356" s="3" t="str">
        <f>IF(U356&lt;&gt;"",IF(U356&lt;&gt;"LIBSETS_DROP_MECHANIC_MONSTER_NAME",VLOOKUP(U356,'LibSets constants'!$I$4:$L$1002,4,FALSE),""),"")</f>
        <v/>
      </c>
      <c r="X356" s="3">
        <f>IF(G356&lt;&gt;"LIBSETS_SETTYPE_BATTLEGROUND",IF(G356&lt;&gt;"LIBSETS_SETTYPE_SPECIAL",IF(Y356&lt;&gt;"",VLOOKUP(Y356,'ESO zone constants'!$D$3:$H$4953,5,FALSE),""),""),"")</f>
        <v>726</v>
      </c>
      <c r="Y356" t="str">
        <f>IF(AND(O356&lt;&gt;"",NOT(ISERROR(O356))),"",IF(AND(L356&lt;&gt;"",L356&gt;0,NOT(ISERROR(L356))),VLOOKUP(L356,'ESO dumped WayshrineInfo'!$K$3:$N$9999,4,FALSE),""))</f>
        <v>Murkmire</v>
      </c>
      <c r="Z356" s="44"/>
      <c r="AA356" s="43" t="str">
        <f>IF(Z356&lt;&gt;"",IF(Z356&lt;&gt;"LIBSETS_DROP_MECHANIC_MONSTER_NAME",VLOOKUP(Z356,'LibSets constants'!$I$4:$L$1002,3,FALSE),""),"")</f>
        <v/>
      </c>
      <c r="AB356" s="43" t="str">
        <f>IF(Z356&lt;&gt;"",IF(Z356&lt;&gt;"LIBSETS_DROP_MECHANIC_MONSTER_NAME",VLOOKUP(Z356,'LibSets constants'!$I$4:$L$1002,4,FALSE),""),"")</f>
        <v/>
      </c>
      <c r="AC356" s="3">
        <f>IF(G356&lt;&gt;"LIBSETS_SETTYPE_BATTLEGROUND",IF(G356&lt;&gt;"LIBSETS_SETTYPE_SPECIAL",IF(AD356&lt;&gt;"",VLOOKUP(AD356,'ESO zone constants'!$D$3:$H$4953,5,FALSE),""),""),"")</f>
        <v>726</v>
      </c>
      <c r="AD356" t="str">
        <f>IF(AND(O356&lt;&gt;"",NOT(ISERROR(O356))),"",IF(AND(M356&lt;&gt;"",M356&gt;0,NOT(ISERROR(M356))),VLOOKUP(M356,'ESO dumped WayshrineInfo'!$K$3:$N$9999,4,FALSE),""))</f>
        <v>Murkmire</v>
      </c>
      <c r="AE356" s="44"/>
      <c r="AF356" s="43" t="str">
        <f>IF(AE356&lt;&gt;"",IF(AE356&lt;&gt;"LIBSETS_DROP_MECHANIC_MONSTER_NAME",VLOOKUP(AE356,'LibSets constants'!$I$4:$L$1002,3,FALSE),""),"")</f>
        <v/>
      </c>
      <c r="AG356" s="43" t="str">
        <f>IF(AE356&lt;&gt;"",IF(AE356&lt;&gt;"LIBSETS_DROP_MECHANIC_MONSTER_NAME",VLOOKUP(AE356,'LibSets constants'!$I$4:$L$1002,4,FALSE),""),"")</f>
        <v/>
      </c>
      <c r="AH356" s="3" t="str">
        <f>IF(G356&lt;&gt;"LIBSETS_SETTYPE_BATTLEGROUND",IF(G356&lt;&gt;"LIBSETS_SETTYPE_SPECIAL",IF(AI356&lt;&gt;"",VLOOKUP(AI356,'ESO zone constants'!$D$3:$H$4953,5,FALSE),""),""),"")</f>
        <v/>
      </c>
      <c r="AJ356" s="44"/>
      <c r="AK356" s="43" t="str">
        <f>IF(AJ356&lt;&gt;"",IF(AJ356&lt;&gt;"LIBSETS_DROP_MECHANIC_MONSTER_NAME",VLOOKUP(AJ356,'LibSets constants'!$I$4:$L$1002,3,FALSE),""),"")</f>
        <v/>
      </c>
      <c r="AL356" s="43" t="str">
        <f>IF(AJ356&lt;&gt;"",IF(AJ356&lt;&gt;"LIBSETS_DROP_MECHANIC_MONSTER_NAME",VLOOKUP(AJ356,'LibSets constants'!$I$4:$L$1002,4,FALSE),""),"")</f>
        <v/>
      </c>
      <c r="AM356" s="3" t="str">
        <f>IF(G356&lt;&gt;"LIBSETS_SETTYPE_BATTLEGROUND",IF(G356&lt;&gt;"LIBSETS_SETTYPE_SPECIAL",IF(AN356&lt;&gt;"",VLOOKUP(AN356,'ESO zone constants'!$D$3:$H$4953,5,FALSE),""),""),"")</f>
        <v/>
      </c>
      <c r="AO356" s="44"/>
      <c r="AP356" s="43" t="str">
        <f>IF(AO356&lt;&gt;"",IF(AO356&lt;&gt;"LIBSETS_DROP_MECHANIC_MONSTER_NAME",VLOOKUP(AO356,'LibSets constants'!$I$4:$L$1002,3,FALSE),""),"")</f>
        <v/>
      </c>
      <c r="AQ356" s="43" t="str">
        <f>IF(AO356&lt;&gt;"",IF(AO356&lt;&gt;"LIBSETS_DROP_MECHANIC_MONSTER_NAME",VLOOKUP(AO356,'LibSets constants'!$I$4:$L$1002,4,FALSE),""),"")</f>
        <v/>
      </c>
      <c r="AR356" s="3" t="str">
        <f>IF(G356&lt;&gt;"LIBSETS_SETTYPE_BATTLEGROUND",IF(G356&lt;&gt;"LIBSETS_SETTYPE_SPECIAL",IF(AS356&lt;&gt;"",VLOOKUP(AS356,'ESO zone constants'!$D$3:$H$4953,5,FALSE),""),""),"")</f>
        <v/>
      </c>
      <c r="AT356" s="44"/>
      <c r="AU356" s="43" t="str">
        <f>IF(AT356&lt;&gt;"",IF(AT356&lt;&gt;"LIBSETS_DROP_MECHANIC_MONSTER_NAME",VLOOKUP(AT356,'LibSets constants'!$I$4:$L$1002,3,FALSE),""),"")</f>
        <v/>
      </c>
      <c r="AV356" s="43" t="str">
        <f>IF(AT356&lt;&gt;"",IF(AT356&lt;&gt;"LIBSETS_DROP_MECHANIC_MONSTER_NAME",VLOOKUP(AT356,'LibSets constants'!$I$4:$L$1002,4,FALSE),""),"")</f>
        <v/>
      </c>
      <c r="AW356" s="21" t="str">
        <f t="shared" si="31"/>
        <v>[409] = {wayshrines={379,379,379,}, traitsNeeded=2, dlcId=DLC_MURKMIRE</v>
      </c>
      <c r="AX356" s="21" t="str">
        <f t="shared" si="32"/>
        <v>, zoneIds={726,726,726}, veteran=false</v>
      </c>
      <c r="AY356" s="21" t="str">
        <f t="shared" si="33"/>
        <v>, setType=LIBSETS_SETTYPE_CRAFTED</v>
      </c>
      <c r="AZ356" s="21" t="str">
        <f t="shared" si="34"/>
        <v>},</v>
      </c>
      <c r="BA356" s="21" t="str">
        <f t="shared" si="35"/>
        <v xml:space="preserve"> --Naga Shaman / Nagaschamane   [Murkmire, Murkmire, Murkmire]</v>
      </c>
    </row>
    <row r="357" spans="1:53" x14ac:dyDescent="0.25">
      <c r="A357" s="5">
        <v>410</v>
      </c>
      <c r="B357" t="s">
        <v>1385</v>
      </c>
      <c r="C357" t="s">
        <v>1386</v>
      </c>
      <c r="D357" s="3">
        <f t="shared" si="30"/>
        <v>410</v>
      </c>
      <c r="G357" s="8" t="s">
        <v>1592</v>
      </c>
      <c r="I357" t="s">
        <v>97</v>
      </c>
      <c r="J357" t="s">
        <v>97</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constants'!$B$4:$C$1002,2,FALSE),"")</f>
        <v>Murkmire</v>
      </c>
      <c r="V357" s="43" t="str">
        <f>IF(U357&lt;&gt;"",IF(U357&lt;&gt;"LIBSETS_DROP_MECHANIC_MONSTER_NAME",VLOOKUP(U357,'LibSets constants'!$I$4:$L$1002,3,FALSE),""),"")</f>
        <v/>
      </c>
      <c r="W357" s="3" t="str">
        <f>IF(U357&lt;&gt;"",IF(U357&lt;&gt;"LIBSETS_DROP_MECHANIC_MONSTER_NAME",VLOOKUP(U357,'LibSets constants'!$I$4:$L$1002,4,FALSE),""),"")</f>
        <v/>
      </c>
      <c r="X357" s="3">
        <f>IF(G357&lt;&gt;"LIBSETS_SETTYPE_BATTLEGROUND",IF(G357&lt;&gt;"LIBSETS_SETTYPE_SPECIAL",IF(Y357&lt;&gt;"",VLOOKUP(Y357,'ESO zone constants'!$D$3:$H$4953,5,FALSE),""),""),"")</f>
        <v>726</v>
      </c>
      <c r="Y357" t="str">
        <f>IF(AND(O357&lt;&gt;"",NOT(ISERROR(O357))),"",IF(AND(L357&lt;&gt;"",L357&gt;0,NOT(ISERROR(L357))),VLOOKUP(L357,'ESO dumped WayshrineInfo'!$K$3:$N$9999,4,FALSE),""))</f>
        <v>Murkmire</v>
      </c>
      <c r="Z357" s="44"/>
      <c r="AA357" s="43" t="str">
        <f>IF(Z357&lt;&gt;"",IF(Z357&lt;&gt;"LIBSETS_DROP_MECHANIC_MONSTER_NAME",VLOOKUP(Z357,'LibSets constants'!$I$4:$L$1002,3,FALSE),""),"")</f>
        <v/>
      </c>
      <c r="AB357" s="43" t="str">
        <f>IF(Z357&lt;&gt;"",IF(Z357&lt;&gt;"LIBSETS_DROP_MECHANIC_MONSTER_NAME",VLOOKUP(Z357,'LibSets constants'!$I$4:$L$1002,4,FALSE),""),"")</f>
        <v/>
      </c>
      <c r="AC357" s="3">
        <f>IF(G357&lt;&gt;"LIBSETS_SETTYPE_BATTLEGROUND",IF(G357&lt;&gt;"LIBSETS_SETTYPE_SPECIAL",IF(AD357&lt;&gt;"",VLOOKUP(AD357,'ESO zone constants'!$D$3:$H$4953,5,FALSE),""),""),"")</f>
        <v>726</v>
      </c>
      <c r="AD357" t="str">
        <f>IF(AND(O357&lt;&gt;"",NOT(ISERROR(O357))),"",IF(AND(M357&lt;&gt;"",M357&gt;0,NOT(ISERROR(M357))),VLOOKUP(M357,'ESO dumped WayshrineInfo'!$K$3:$N$9999,4,FALSE),""))</f>
        <v>Murkmire</v>
      </c>
      <c r="AE357" s="44"/>
      <c r="AF357" s="43" t="str">
        <f>IF(AE357&lt;&gt;"",IF(AE357&lt;&gt;"LIBSETS_DROP_MECHANIC_MONSTER_NAME",VLOOKUP(AE357,'LibSets constants'!$I$4:$L$1002,3,FALSE),""),"")</f>
        <v/>
      </c>
      <c r="AG357" s="43" t="str">
        <f>IF(AE357&lt;&gt;"",IF(AE357&lt;&gt;"LIBSETS_DROP_MECHANIC_MONSTER_NAME",VLOOKUP(AE357,'LibSets constants'!$I$4:$L$1002,4,FALSE),""),"")</f>
        <v/>
      </c>
      <c r="AH357" s="3" t="str">
        <f>IF(G357&lt;&gt;"LIBSETS_SETTYPE_BATTLEGROUND",IF(G357&lt;&gt;"LIBSETS_SETTYPE_SPECIAL",IF(AI357&lt;&gt;"",VLOOKUP(AI357,'ESO zone constants'!$D$3:$H$4953,5,FALSE),""),""),"")</f>
        <v/>
      </c>
      <c r="AJ357" s="44"/>
      <c r="AK357" s="43" t="str">
        <f>IF(AJ357&lt;&gt;"",IF(AJ357&lt;&gt;"LIBSETS_DROP_MECHANIC_MONSTER_NAME",VLOOKUP(AJ357,'LibSets constants'!$I$4:$L$1002,3,FALSE),""),"")</f>
        <v/>
      </c>
      <c r="AL357" s="43" t="str">
        <f>IF(AJ357&lt;&gt;"",IF(AJ357&lt;&gt;"LIBSETS_DROP_MECHANIC_MONSTER_NAME",VLOOKUP(AJ357,'LibSets constants'!$I$4:$L$1002,4,FALSE),""),"")</f>
        <v/>
      </c>
      <c r="AM357" s="3" t="str">
        <f>IF(G357&lt;&gt;"LIBSETS_SETTYPE_BATTLEGROUND",IF(G357&lt;&gt;"LIBSETS_SETTYPE_SPECIAL",IF(AN357&lt;&gt;"",VLOOKUP(AN357,'ESO zone constants'!$D$3:$H$4953,5,FALSE),""),""),"")</f>
        <v/>
      </c>
      <c r="AO357" s="44"/>
      <c r="AP357" s="43" t="str">
        <f>IF(AO357&lt;&gt;"",IF(AO357&lt;&gt;"LIBSETS_DROP_MECHANIC_MONSTER_NAME",VLOOKUP(AO357,'LibSets constants'!$I$4:$L$1002,3,FALSE),""),"")</f>
        <v/>
      </c>
      <c r="AQ357" s="43" t="str">
        <f>IF(AO357&lt;&gt;"",IF(AO357&lt;&gt;"LIBSETS_DROP_MECHANIC_MONSTER_NAME",VLOOKUP(AO357,'LibSets constants'!$I$4:$L$1002,4,FALSE),""),"")</f>
        <v/>
      </c>
      <c r="AR357" s="3" t="str">
        <f>IF(G357&lt;&gt;"LIBSETS_SETTYPE_BATTLEGROUND",IF(G357&lt;&gt;"LIBSETS_SETTYPE_SPECIAL",IF(AS357&lt;&gt;"",VLOOKUP(AS357,'ESO zone constants'!$D$3:$H$4953,5,FALSE),""),""),"")</f>
        <v/>
      </c>
      <c r="AT357" s="44"/>
      <c r="AU357" s="43" t="str">
        <f>IF(AT357&lt;&gt;"",IF(AT357&lt;&gt;"LIBSETS_DROP_MECHANIC_MONSTER_NAME",VLOOKUP(AT357,'LibSets constants'!$I$4:$L$1002,3,FALSE),""),"")</f>
        <v/>
      </c>
      <c r="AV357" s="43" t="str">
        <f>IF(AT357&lt;&gt;"",IF(AT357&lt;&gt;"LIBSETS_DROP_MECHANIC_MONSTER_NAME",VLOOKUP(AT357,'LibSets constants'!$I$4:$L$1002,4,FALSE),""),"")</f>
        <v/>
      </c>
      <c r="AW357" s="21" t="str">
        <f t="shared" si="31"/>
        <v>[410] = {wayshrines={379,379,379,}, traitsNeeded=4, dlcId=DLC_MURKMIRE</v>
      </c>
      <c r="AX357" s="21" t="str">
        <f t="shared" si="32"/>
        <v>, zoneIds={726,726,726}, veteran=false</v>
      </c>
      <c r="AY357" s="21" t="str">
        <f t="shared" si="33"/>
        <v>, setType=LIBSETS_SETTYPE_CRAFTED</v>
      </c>
      <c r="AZ357" s="21" t="str">
        <f t="shared" si="34"/>
        <v>},</v>
      </c>
      <c r="BA357" s="21" t="str">
        <f t="shared" si="35"/>
        <v xml:space="preserve"> --Might of the Lost Legion / Macht der Verlorenen Legion   [Murkmire, Murkmire, Murkmire]</v>
      </c>
    </row>
    <row r="358" spans="1:53" x14ac:dyDescent="0.25">
      <c r="A358" s="12">
        <v>411</v>
      </c>
      <c r="B358" t="s">
        <v>1387</v>
      </c>
      <c r="C358" t="s">
        <v>1388</v>
      </c>
      <c r="D358" s="3">
        <f t="shared" si="30"/>
        <v>411</v>
      </c>
      <c r="G358" s="8" t="s">
        <v>1590</v>
      </c>
      <c r="I358" t="s">
        <v>97</v>
      </c>
      <c r="J358" t="s">
        <v>97</v>
      </c>
      <c r="K358">
        <v>378</v>
      </c>
      <c r="L358">
        <v>378</v>
      </c>
      <c r="M358">
        <v>378</v>
      </c>
      <c r="N358">
        <v>0</v>
      </c>
      <c r="O358" s="66" t="s">
        <v>727</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constants'!$B$4:$C$1002,2,FALSE),"")</f>
        <v>Included in base game</v>
      </c>
      <c r="U358" s="33" t="s">
        <v>1680</v>
      </c>
      <c r="V358" s="3" t="str">
        <f>IF(U358&lt;&gt;"",IF(U358&lt;&gt;"LIBSETS_DROP_MECHANIC_MONSTER_NAME",VLOOKUP(U358,'LibSets constants'!$I$4:$L$1002,3,FALSE),""),"")</f>
        <v>Arena stage chest</v>
      </c>
      <c r="W358" s="3" t="str">
        <f>IF(U358&lt;&gt;"",IF(U358&lt;&gt;"LIBSETS_DROP_MECHANIC_MONSTER_NAME",VLOOKUP(U358,'LibSets constants'!$I$4:$L$1002,4,FALSE),""),"")</f>
        <v>Arena-Phasen Schatztruhe</v>
      </c>
      <c r="X358" s="3" t="str">
        <f>IF(G358&lt;&gt;"LIBSETS_SETTYPE_BATTLEGROUND",IF(G358&lt;&gt;"LIBSETS_SETTYPE_SPECIAL",IF(Y358&lt;&gt;"",VLOOKUP(Y358,'ESO zone constants'!$D$3:$H$4953,5,FALSE),""),""),"")</f>
        <v/>
      </c>
      <c r="Y358" t="str">
        <f>IF(AND(O358&lt;&gt;"",NOT(ISERROR(O358))),"",IF(AND(L358&lt;&gt;"",L358&gt;0,NOT(ISERROR(L358))),VLOOKUP(L358,'ESO dumped WayshrineInfo'!$K$3:$N$9999,4,FALSE),""))</f>
        <v/>
      </c>
      <c r="AA358" s="3" t="str">
        <f>IF(Z358&lt;&gt;"",IF(Z358&lt;&gt;"LIBSETS_DROP_MECHANIC_MONSTER_NAME",VLOOKUP(Z358,'LibSets constants'!$I$4:$L$1002,3,FALSE),""),"")</f>
        <v/>
      </c>
      <c r="AB358" s="3" t="str">
        <f>IF(Z358&lt;&gt;"",IF(Z358&lt;&gt;"LIBSETS_DROP_MECHANIC_MONSTER_NAME",VLOOKUP(Z358,'LibSets constants'!$I$4:$L$1002,4,FALSE),""),"")</f>
        <v/>
      </c>
      <c r="AC358" s="3" t="str">
        <f>IF(G358&lt;&gt;"LIBSETS_SETTYPE_BATTLEGROUND",IF(G358&lt;&gt;"LIBSETS_SETTYPE_SPECIAL",IF(AD358&lt;&gt;"",VLOOKUP(AD358,'ESO zone constants'!$D$3:$H$4953,5,FALSE),""),""),"")</f>
        <v/>
      </c>
      <c r="AD358" t="str">
        <f>IF(AND(O358&lt;&gt;"",NOT(ISERROR(O358))),"",IF(AND(M358&lt;&gt;"",M358&gt;0,NOT(ISERROR(M358))),VLOOKUP(M358,'ESO dumped WayshrineInfo'!$K$3:$N$9999,4,FALSE),""))</f>
        <v/>
      </c>
      <c r="AF358" s="3" t="str">
        <f>IF(AE358&lt;&gt;"",IF(AE358&lt;&gt;"LIBSETS_DROP_MECHANIC_MONSTER_NAME",VLOOKUP(AE358,'LibSets constants'!$I$4:$L$1002,3,FALSE),""),"")</f>
        <v/>
      </c>
      <c r="AG358" s="3" t="str">
        <f>IF(AE358&lt;&gt;"",IF(AE358&lt;&gt;"LIBSETS_DROP_MECHANIC_MONSTER_NAME",VLOOKUP(AE358,'LibSets constants'!$I$4:$L$1002,4,FALSE),""),"")</f>
        <v/>
      </c>
      <c r="AH358" s="3" t="str">
        <f>IF(G358&lt;&gt;"LIBSETS_SETTYPE_BATTLEGROUND",IF(G358&lt;&gt;"LIBSETS_SETTYPE_SPECIAL",IF(AI358&lt;&gt;"",VLOOKUP(AI358,'ESO zone constants'!$D$3:$H$4953,5,FALSE),""),""),"")</f>
        <v/>
      </c>
      <c r="AK358" s="3" t="str">
        <f>IF(AJ358&lt;&gt;"",IF(AJ358&lt;&gt;"LIBSETS_DROP_MECHANIC_MONSTER_NAME",VLOOKUP(AJ358,'LibSets constants'!$I$4:$L$1002,3,FALSE),""),"")</f>
        <v/>
      </c>
      <c r="AL358" s="3" t="str">
        <f>IF(AJ358&lt;&gt;"",IF(AJ358&lt;&gt;"LIBSETS_DROP_MECHANIC_MONSTER_NAME",VLOOKUP(AJ358,'LibSets constants'!$I$4:$L$1002,4,FALSE),""),"")</f>
        <v/>
      </c>
      <c r="AM358" s="3" t="str">
        <f>IF(G358&lt;&gt;"LIBSETS_SETTYPE_BATTLEGROUND",IF(G358&lt;&gt;"LIBSETS_SETTYPE_SPECIAL",IF(AN358&lt;&gt;"",VLOOKUP(AN358,'ESO zone constants'!$D$3:$H$4953,5,FALSE),""),""),"")</f>
        <v/>
      </c>
      <c r="AP358" s="3" t="str">
        <f>IF(AO358&lt;&gt;"",IF(AO358&lt;&gt;"LIBSETS_DROP_MECHANIC_MONSTER_NAME",VLOOKUP(AO358,'LibSets constants'!$I$4:$L$1002,3,FALSE),""),"")</f>
        <v/>
      </c>
      <c r="AQ358" s="3" t="str">
        <f>IF(AO358&lt;&gt;"",IF(AO358&lt;&gt;"LIBSETS_DROP_MECHANIC_MONSTER_NAME",VLOOKUP(AO358,'LibSets constants'!$I$4:$L$1002,4,FALSE),""),"")</f>
        <v/>
      </c>
      <c r="AR358" s="3" t="str">
        <f>IF(G358&lt;&gt;"LIBSETS_SETTYPE_BATTLEGROUND",IF(G358&lt;&gt;"LIBSETS_SETTYPE_SPECIAL",IF(AS358&lt;&gt;"",VLOOKUP(AS358,'ESO zone constants'!$D$3:$H$4953,5,FALSE),""),""),"")</f>
        <v/>
      </c>
      <c r="AU358" s="3" t="str">
        <f>IF(AT358&lt;&gt;"",IF(AT358&lt;&gt;"LIBSETS_DROP_MECHANIC_MONSTER_NAME",VLOOKUP(AT358,'LibSets constants'!$I$4:$L$1002,3,FALSE),""),"")</f>
        <v/>
      </c>
      <c r="AV358" s="3" t="str">
        <f>IF(AT358&lt;&gt;"",IF(AT358&lt;&gt;"LIBSETS_DROP_MECHANIC_MONSTER_NAME",VLOOKUP(AT358,'LibSets constants'!$I$4:$L$1002,4,FALSE),""),"")</f>
        <v/>
      </c>
      <c r="AW358" s="21" t="str">
        <f t="shared" si="31"/>
        <v>[411] = {wayshrines={378,378,378,}, dlcId=DLC_BASE_GAME</v>
      </c>
      <c r="AX358" s="21" t="str">
        <f t="shared" si="32"/>
        <v>, zoneIds={1082}, veteran=false</v>
      </c>
      <c r="AY358" s="21" t="str">
        <f t="shared" si="33"/>
        <v>, setType=LIBSETS_SETTYPE_ARENA</v>
      </c>
      <c r="AZ358" s="21" t="str">
        <f t="shared" si="34"/>
        <v>, dropMechanic={LIBSETS_DROP_MECHANIC_ARENA_STAGE_CHEST}},</v>
      </c>
      <c r="BA358" s="21" t="str">
        <f t="shared" si="35"/>
        <v xml:space="preserve"> --Gallant Charge / Galanter Ansturm   [Blackrose Prison]</v>
      </c>
    </row>
    <row r="359" spans="1:53" x14ac:dyDescent="0.25">
      <c r="A359" s="12">
        <v>412</v>
      </c>
      <c r="B359" t="s">
        <v>1389</v>
      </c>
      <c r="C359" t="s">
        <v>1390</v>
      </c>
      <c r="D359" s="3">
        <f t="shared" si="30"/>
        <v>412</v>
      </c>
      <c r="G359" s="8" t="s">
        <v>1590</v>
      </c>
      <c r="I359" t="s">
        <v>97</v>
      </c>
      <c r="J359" t="s">
        <v>97</v>
      </c>
      <c r="K359">
        <v>378</v>
      </c>
      <c r="L359">
        <v>378</v>
      </c>
      <c r="M359">
        <v>378</v>
      </c>
      <c r="N359">
        <v>0</v>
      </c>
      <c r="O359" s="66" t="s">
        <v>727</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constants'!$B$4:$C$1002,2,FALSE),"")</f>
        <v>Included in base game</v>
      </c>
      <c r="U359" s="33" t="s">
        <v>1680</v>
      </c>
      <c r="V359" s="3" t="str">
        <f>IF(U359&lt;&gt;"",IF(U359&lt;&gt;"LIBSETS_DROP_MECHANIC_MONSTER_NAME",VLOOKUP(U359,'LibSets constants'!$I$4:$L$1002,3,FALSE),""),"")</f>
        <v>Arena stage chest</v>
      </c>
      <c r="W359" s="3" t="str">
        <f>IF(U359&lt;&gt;"",IF(U359&lt;&gt;"LIBSETS_DROP_MECHANIC_MONSTER_NAME",VLOOKUP(U359,'LibSets constants'!$I$4:$L$1002,4,FALSE),""),"")</f>
        <v>Arena-Phasen Schatztruhe</v>
      </c>
      <c r="X359" s="3" t="str">
        <f>IF(G359&lt;&gt;"LIBSETS_SETTYPE_BATTLEGROUND",IF(G359&lt;&gt;"LIBSETS_SETTYPE_SPECIAL",IF(Y359&lt;&gt;"",VLOOKUP(Y359,'ESO zone constants'!$D$3:$H$4953,5,FALSE),""),""),"")</f>
        <v/>
      </c>
      <c r="Y359" t="str">
        <f>IF(AND(O359&lt;&gt;"",NOT(ISERROR(O359))),"",IF(AND(L359&lt;&gt;"",L359&gt;0,NOT(ISERROR(L359))),VLOOKUP(L359,'ESO dumped WayshrineInfo'!$K$3:$N$9999,4,FALSE),""))</f>
        <v/>
      </c>
      <c r="AA359" s="3" t="str">
        <f>IF(Z359&lt;&gt;"",IF(Z359&lt;&gt;"LIBSETS_DROP_MECHANIC_MONSTER_NAME",VLOOKUP(Z359,'LibSets constants'!$I$4:$L$1002,3,FALSE),""),"")</f>
        <v/>
      </c>
      <c r="AB359" s="3" t="str">
        <f>IF(Z359&lt;&gt;"",IF(Z359&lt;&gt;"LIBSETS_DROP_MECHANIC_MONSTER_NAME",VLOOKUP(Z359,'LibSets constants'!$I$4:$L$1002,4,FALSE),""),"")</f>
        <v/>
      </c>
      <c r="AC359" s="3" t="str">
        <f>IF(G359&lt;&gt;"LIBSETS_SETTYPE_BATTLEGROUND",IF(G359&lt;&gt;"LIBSETS_SETTYPE_SPECIAL",IF(AD359&lt;&gt;"",VLOOKUP(AD359,'ESO zone constants'!$D$3:$H$4953,5,FALSE),""),""),"")</f>
        <v/>
      </c>
      <c r="AD359" t="str">
        <f>IF(AND(O359&lt;&gt;"",NOT(ISERROR(O359))),"",IF(AND(M359&lt;&gt;"",M359&gt;0,NOT(ISERROR(M359))),VLOOKUP(M359,'ESO dumped WayshrineInfo'!$K$3:$N$9999,4,FALSE),""))</f>
        <v/>
      </c>
      <c r="AF359" s="3" t="str">
        <f>IF(AE359&lt;&gt;"",IF(AE359&lt;&gt;"LIBSETS_DROP_MECHANIC_MONSTER_NAME",VLOOKUP(AE359,'LibSets constants'!$I$4:$L$1002,3,FALSE),""),"")</f>
        <v/>
      </c>
      <c r="AG359" s="3" t="str">
        <f>IF(AE359&lt;&gt;"",IF(AE359&lt;&gt;"LIBSETS_DROP_MECHANIC_MONSTER_NAME",VLOOKUP(AE359,'LibSets constants'!$I$4:$L$1002,4,FALSE),""),"")</f>
        <v/>
      </c>
      <c r="AH359" s="3" t="str">
        <f>IF(G359&lt;&gt;"LIBSETS_SETTYPE_BATTLEGROUND",IF(G359&lt;&gt;"LIBSETS_SETTYPE_SPECIAL",IF(AI359&lt;&gt;"",VLOOKUP(AI359,'ESO zone constants'!$D$3:$H$4953,5,FALSE),""),""),"")</f>
        <v/>
      </c>
      <c r="AK359" s="3" t="str">
        <f>IF(AJ359&lt;&gt;"",IF(AJ359&lt;&gt;"LIBSETS_DROP_MECHANIC_MONSTER_NAME",VLOOKUP(AJ359,'LibSets constants'!$I$4:$L$1002,3,FALSE),""),"")</f>
        <v/>
      </c>
      <c r="AL359" s="3" t="str">
        <f>IF(AJ359&lt;&gt;"",IF(AJ359&lt;&gt;"LIBSETS_DROP_MECHANIC_MONSTER_NAME",VLOOKUP(AJ359,'LibSets constants'!$I$4:$L$1002,4,FALSE),""),"")</f>
        <v/>
      </c>
      <c r="AM359" s="3" t="str">
        <f>IF(G359&lt;&gt;"LIBSETS_SETTYPE_BATTLEGROUND",IF(G359&lt;&gt;"LIBSETS_SETTYPE_SPECIAL",IF(AN359&lt;&gt;"",VLOOKUP(AN359,'ESO zone constants'!$D$3:$H$4953,5,FALSE),""),""),"")</f>
        <v/>
      </c>
      <c r="AP359" s="3" t="str">
        <f>IF(AO359&lt;&gt;"",IF(AO359&lt;&gt;"LIBSETS_DROP_MECHANIC_MONSTER_NAME",VLOOKUP(AO359,'LibSets constants'!$I$4:$L$1002,3,FALSE),""),"")</f>
        <v/>
      </c>
      <c r="AQ359" s="3" t="str">
        <f>IF(AO359&lt;&gt;"",IF(AO359&lt;&gt;"LIBSETS_DROP_MECHANIC_MONSTER_NAME",VLOOKUP(AO359,'LibSets constants'!$I$4:$L$1002,4,FALSE),""),"")</f>
        <v/>
      </c>
      <c r="AR359" s="3" t="str">
        <f>IF(G359&lt;&gt;"LIBSETS_SETTYPE_BATTLEGROUND",IF(G359&lt;&gt;"LIBSETS_SETTYPE_SPECIAL",IF(AS359&lt;&gt;"",VLOOKUP(AS359,'ESO zone constants'!$D$3:$H$4953,5,FALSE),""),""),"")</f>
        <v/>
      </c>
      <c r="AU359" s="3" t="str">
        <f>IF(AT359&lt;&gt;"",IF(AT359&lt;&gt;"LIBSETS_DROP_MECHANIC_MONSTER_NAME",VLOOKUP(AT359,'LibSets constants'!$I$4:$L$1002,3,FALSE),""),"")</f>
        <v/>
      </c>
      <c r="AV359" s="3" t="str">
        <f>IF(AT359&lt;&gt;"",IF(AT359&lt;&gt;"LIBSETS_DROP_MECHANIC_MONSTER_NAME",VLOOKUP(AT359,'LibSets constants'!$I$4:$L$1002,4,FALSE),""),"")</f>
        <v/>
      </c>
      <c r="AW359" s="21" t="str">
        <f t="shared" si="31"/>
        <v>[412] = {wayshrines={378,378,378,}, dlcId=DLC_BASE_GAME</v>
      </c>
      <c r="AX359" s="21" t="str">
        <f t="shared" si="32"/>
        <v>, zoneIds={1082}, veteran=false</v>
      </c>
      <c r="AY359" s="21" t="str">
        <f t="shared" si="33"/>
        <v>, setType=LIBSETS_SETTYPE_ARENA</v>
      </c>
      <c r="AZ359" s="21" t="str">
        <f t="shared" si="34"/>
        <v>, dropMechanic={LIBSETS_DROP_MECHANIC_ARENA_STAGE_CHEST}},</v>
      </c>
      <c r="BA359" s="21" t="str">
        <f t="shared" si="35"/>
        <v xml:space="preserve"> --Radial Uppercut / Rundum-Aufwärtsschnitt   [Blackrose Prison]</v>
      </c>
    </row>
    <row r="360" spans="1:53" x14ac:dyDescent="0.25">
      <c r="A360" s="12">
        <v>413</v>
      </c>
      <c r="B360" t="s">
        <v>1391</v>
      </c>
      <c r="C360" t="s">
        <v>1392</v>
      </c>
      <c r="D360" s="3">
        <f t="shared" si="30"/>
        <v>413</v>
      </c>
      <c r="G360" s="8" t="s">
        <v>1590</v>
      </c>
      <c r="I360" t="s">
        <v>97</v>
      </c>
      <c r="J360" t="s">
        <v>97</v>
      </c>
      <c r="K360">
        <v>378</v>
      </c>
      <c r="L360">
        <v>378</v>
      </c>
      <c r="M360">
        <v>378</v>
      </c>
      <c r="N360">
        <v>0</v>
      </c>
      <c r="O360" s="66" t="s">
        <v>727</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constants'!$B$4:$C$1002,2,FALSE),"")</f>
        <v>Included in base game</v>
      </c>
      <c r="U360" s="33" t="s">
        <v>1680</v>
      </c>
      <c r="V360" s="3" t="str">
        <f>IF(U360&lt;&gt;"",IF(U360&lt;&gt;"LIBSETS_DROP_MECHANIC_MONSTER_NAME",VLOOKUP(U360,'LibSets constants'!$I$4:$L$1002,3,FALSE),""),"")</f>
        <v>Arena stage chest</v>
      </c>
      <c r="W360" s="3" t="str">
        <f>IF(U360&lt;&gt;"",IF(U360&lt;&gt;"LIBSETS_DROP_MECHANIC_MONSTER_NAME",VLOOKUP(U360,'LibSets constants'!$I$4:$L$1002,4,FALSE),""),"")</f>
        <v>Arena-Phasen Schatztruhe</v>
      </c>
      <c r="X360" s="3" t="str">
        <f>IF(G360&lt;&gt;"LIBSETS_SETTYPE_BATTLEGROUND",IF(G360&lt;&gt;"LIBSETS_SETTYPE_SPECIAL",IF(Y360&lt;&gt;"",VLOOKUP(Y360,'ESO zone constants'!$D$3:$H$4953,5,FALSE),""),""),"")</f>
        <v/>
      </c>
      <c r="Y360" t="str">
        <f>IF(AND(O360&lt;&gt;"",NOT(ISERROR(O360))),"",IF(AND(L360&lt;&gt;"",L360&gt;0,NOT(ISERROR(L360))),VLOOKUP(L360,'ESO dumped WayshrineInfo'!$K$3:$N$9999,4,FALSE),""))</f>
        <v/>
      </c>
      <c r="AA360" s="3" t="str">
        <f>IF(Z360&lt;&gt;"",IF(Z360&lt;&gt;"LIBSETS_DROP_MECHANIC_MONSTER_NAME",VLOOKUP(Z360,'LibSets constants'!$I$4:$L$1002,3,FALSE),""),"")</f>
        <v/>
      </c>
      <c r="AB360" s="3" t="str">
        <f>IF(Z360&lt;&gt;"",IF(Z360&lt;&gt;"LIBSETS_DROP_MECHANIC_MONSTER_NAME",VLOOKUP(Z360,'LibSets constants'!$I$4:$L$1002,4,FALSE),""),"")</f>
        <v/>
      </c>
      <c r="AC360" s="3" t="str">
        <f>IF(G360&lt;&gt;"LIBSETS_SETTYPE_BATTLEGROUND",IF(G360&lt;&gt;"LIBSETS_SETTYPE_SPECIAL",IF(AD360&lt;&gt;"",VLOOKUP(AD360,'ESO zone constants'!$D$3:$H$4953,5,FALSE),""),""),"")</f>
        <v/>
      </c>
      <c r="AD360" t="str">
        <f>IF(AND(O360&lt;&gt;"",NOT(ISERROR(O360))),"",IF(AND(M360&lt;&gt;"",M360&gt;0,NOT(ISERROR(M360))),VLOOKUP(M360,'ESO dumped WayshrineInfo'!$K$3:$N$9999,4,FALSE),""))</f>
        <v/>
      </c>
      <c r="AF360" s="3" t="str">
        <f>IF(AE360&lt;&gt;"",IF(AE360&lt;&gt;"LIBSETS_DROP_MECHANIC_MONSTER_NAME",VLOOKUP(AE360,'LibSets constants'!$I$4:$L$1002,3,FALSE),""),"")</f>
        <v/>
      </c>
      <c r="AG360" s="3" t="str">
        <f>IF(AE360&lt;&gt;"",IF(AE360&lt;&gt;"LIBSETS_DROP_MECHANIC_MONSTER_NAME",VLOOKUP(AE360,'LibSets constants'!$I$4:$L$1002,4,FALSE),""),"")</f>
        <v/>
      </c>
      <c r="AH360" s="3" t="str">
        <f>IF(G360&lt;&gt;"LIBSETS_SETTYPE_BATTLEGROUND",IF(G360&lt;&gt;"LIBSETS_SETTYPE_SPECIAL",IF(AI360&lt;&gt;"",VLOOKUP(AI360,'ESO zone constants'!$D$3:$H$4953,5,FALSE),""),""),"")</f>
        <v/>
      </c>
      <c r="AK360" s="3" t="str">
        <f>IF(AJ360&lt;&gt;"",IF(AJ360&lt;&gt;"LIBSETS_DROP_MECHANIC_MONSTER_NAME",VLOOKUP(AJ360,'LibSets constants'!$I$4:$L$1002,3,FALSE),""),"")</f>
        <v/>
      </c>
      <c r="AL360" s="3" t="str">
        <f>IF(AJ360&lt;&gt;"",IF(AJ360&lt;&gt;"LIBSETS_DROP_MECHANIC_MONSTER_NAME",VLOOKUP(AJ360,'LibSets constants'!$I$4:$L$1002,4,FALSE),""),"")</f>
        <v/>
      </c>
      <c r="AM360" s="3" t="str">
        <f>IF(G360&lt;&gt;"LIBSETS_SETTYPE_BATTLEGROUND",IF(G360&lt;&gt;"LIBSETS_SETTYPE_SPECIAL",IF(AN360&lt;&gt;"",VLOOKUP(AN360,'ESO zone constants'!$D$3:$H$4953,5,FALSE),""),""),"")</f>
        <v/>
      </c>
      <c r="AP360" s="3" t="str">
        <f>IF(AO360&lt;&gt;"",IF(AO360&lt;&gt;"LIBSETS_DROP_MECHANIC_MONSTER_NAME",VLOOKUP(AO360,'LibSets constants'!$I$4:$L$1002,3,FALSE),""),"")</f>
        <v/>
      </c>
      <c r="AQ360" s="3" t="str">
        <f>IF(AO360&lt;&gt;"",IF(AO360&lt;&gt;"LIBSETS_DROP_MECHANIC_MONSTER_NAME",VLOOKUP(AO360,'LibSets constants'!$I$4:$L$1002,4,FALSE),""),"")</f>
        <v/>
      </c>
      <c r="AR360" s="3" t="str">
        <f>IF(G360&lt;&gt;"LIBSETS_SETTYPE_BATTLEGROUND",IF(G360&lt;&gt;"LIBSETS_SETTYPE_SPECIAL",IF(AS360&lt;&gt;"",VLOOKUP(AS360,'ESO zone constants'!$D$3:$H$4953,5,FALSE),""),""),"")</f>
        <v/>
      </c>
      <c r="AU360" s="3" t="str">
        <f>IF(AT360&lt;&gt;"",IF(AT360&lt;&gt;"LIBSETS_DROP_MECHANIC_MONSTER_NAME",VLOOKUP(AT360,'LibSets constants'!$I$4:$L$1002,3,FALSE),""),"")</f>
        <v/>
      </c>
      <c r="AV360" s="3" t="str">
        <f>IF(AT360&lt;&gt;"",IF(AT360&lt;&gt;"LIBSETS_DROP_MECHANIC_MONSTER_NAME",VLOOKUP(AT360,'LibSets constants'!$I$4:$L$1002,4,FALSE),""),"")</f>
        <v/>
      </c>
      <c r="AW360" s="21" t="str">
        <f t="shared" si="31"/>
        <v>[413] = {wayshrines={378,378,378,}, dlcId=DLC_BASE_GAME</v>
      </c>
      <c r="AX360" s="21" t="str">
        <f t="shared" si="32"/>
        <v>, zoneIds={1082}, veteran=false</v>
      </c>
      <c r="AY360" s="21" t="str">
        <f t="shared" si="33"/>
        <v>, setType=LIBSETS_SETTYPE_ARENA</v>
      </c>
      <c r="AZ360" s="21" t="str">
        <f t="shared" si="34"/>
        <v>, dropMechanic={LIBSETS_DROP_MECHANIC_ARENA_STAGE_CHEST}},</v>
      </c>
      <c r="BA360" s="21" t="str">
        <f t="shared" si="35"/>
        <v xml:space="preserve"> --Spectral Cloak / Spektraler Mantel   [Blackrose Prison]</v>
      </c>
    </row>
    <row r="361" spans="1:53" x14ac:dyDescent="0.25">
      <c r="A361" s="12">
        <v>414</v>
      </c>
      <c r="B361" t="s">
        <v>1393</v>
      </c>
      <c r="C361" t="s">
        <v>1394</v>
      </c>
      <c r="D361" s="3">
        <f t="shared" si="30"/>
        <v>414</v>
      </c>
      <c r="G361" s="8" t="s">
        <v>1590</v>
      </c>
      <c r="I361" t="s">
        <v>97</v>
      </c>
      <c r="J361" t="s">
        <v>97</v>
      </c>
      <c r="K361">
        <v>378</v>
      </c>
      <c r="L361">
        <v>378</v>
      </c>
      <c r="M361">
        <v>378</v>
      </c>
      <c r="N361">
        <v>0</v>
      </c>
      <c r="O361" s="66" t="s">
        <v>727</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constants'!$B$4:$C$1002,2,FALSE),"")</f>
        <v>Included in base game</v>
      </c>
      <c r="U361" s="33" t="s">
        <v>1680</v>
      </c>
      <c r="V361" s="43" t="str">
        <f>IF(U361&lt;&gt;"",IF(U361&lt;&gt;"LIBSETS_DROP_MECHANIC_MONSTER_NAME",VLOOKUP(U361,'LibSets constants'!$I$4:$L$1002,3,FALSE),""),"")</f>
        <v>Arena stage chest</v>
      </c>
      <c r="W361" s="43" t="str">
        <f>IF(U361&lt;&gt;"",IF(U361&lt;&gt;"LIBSETS_DROP_MECHANIC_MONSTER_NAME",VLOOKUP(U361,'LibSets constants'!$I$4:$L$1002,4,FALSE),""),"")</f>
        <v>Arena-Phasen Schatztruhe</v>
      </c>
      <c r="X361" s="3" t="str">
        <f>IF(G361&lt;&gt;"LIBSETS_SETTYPE_BATTLEGROUND",IF(G361&lt;&gt;"LIBSETS_SETTYPE_SPECIAL",IF(Y361&lt;&gt;"",VLOOKUP(Y361,'ESO zone constants'!$D$3:$H$4953,5,FALSE),""),""),"")</f>
        <v/>
      </c>
      <c r="Y361" t="str">
        <f>IF(AND(O361&lt;&gt;"",NOT(ISERROR(O361))),"",IF(AND(L361&lt;&gt;"",L361&gt;0,NOT(ISERROR(L361))),VLOOKUP(L361,'ESO dumped WayshrineInfo'!$K$3:$N$9999,4,FALSE),""))</f>
        <v/>
      </c>
      <c r="Z361" s="44"/>
      <c r="AA361" s="43" t="str">
        <f>IF(Z361&lt;&gt;"",IF(Z361&lt;&gt;"LIBSETS_DROP_MECHANIC_MONSTER_NAME",VLOOKUP(Z361,'LibSets constants'!$I$4:$L$1002,3,FALSE),""),"")</f>
        <v/>
      </c>
      <c r="AB361" s="43" t="str">
        <f>IF(Z361&lt;&gt;"",IF(Z361&lt;&gt;"LIBSETS_DROP_MECHANIC_MONSTER_NAME",VLOOKUP(Z361,'LibSets constants'!$I$4:$L$1002,4,FALSE),""),"")</f>
        <v/>
      </c>
      <c r="AC361" s="3" t="str">
        <f>IF(G361&lt;&gt;"LIBSETS_SETTYPE_BATTLEGROUND",IF(G361&lt;&gt;"LIBSETS_SETTYPE_SPECIAL",IF(AD361&lt;&gt;"",VLOOKUP(AD361,'ESO zone constants'!$D$3:$H$4953,5,FALSE),""),""),"")</f>
        <v/>
      </c>
      <c r="AD361" t="str">
        <f>IF(AND(O361&lt;&gt;"",NOT(ISERROR(O361))),"",IF(AND(M361&lt;&gt;"",M361&gt;0,NOT(ISERROR(M361))),VLOOKUP(M361,'ESO dumped WayshrineInfo'!$K$3:$N$9999,4,FALSE),""))</f>
        <v/>
      </c>
      <c r="AE361" s="44"/>
      <c r="AF361" s="43" t="str">
        <f>IF(AE361&lt;&gt;"",IF(AE361&lt;&gt;"LIBSETS_DROP_MECHANIC_MONSTER_NAME",VLOOKUP(AE361,'LibSets constants'!$I$4:$L$1002,3,FALSE),""),"")</f>
        <v/>
      </c>
      <c r="AG361" s="43" t="str">
        <f>IF(AE361&lt;&gt;"",IF(AE361&lt;&gt;"LIBSETS_DROP_MECHANIC_MONSTER_NAME",VLOOKUP(AE361,'LibSets constants'!$I$4:$L$1002,4,FALSE),""),"")</f>
        <v/>
      </c>
      <c r="AH361" s="3" t="str">
        <f>IF(G361&lt;&gt;"LIBSETS_SETTYPE_BATTLEGROUND",IF(G361&lt;&gt;"LIBSETS_SETTYPE_SPECIAL",IF(AI361&lt;&gt;"",VLOOKUP(AI361,'ESO zone constants'!$D$3:$H$4953,5,FALSE),""),""),"")</f>
        <v/>
      </c>
      <c r="AJ361" s="44"/>
      <c r="AK361" s="43" t="str">
        <f>IF(AJ361&lt;&gt;"",IF(AJ361&lt;&gt;"LIBSETS_DROP_MECHANIC_MONSTER_NAME",VLOOKUP(AJ361,'LibSets constants'!$I$4:$L$1002,3,FALSE),""),"")</f>
        <v/>
      </c>
      <c r="AL361" s="43" t="str">
        <f>IF(AJ361&lt;&gt;"",IF(AJ361&lt;&gt;"LIBSETS_DROP_MECHANIC_MONSTER_NAME",VLOOKUP(AJ361,'LibSets constants'!$I$4:$L$1002,4,FALSE),""),"")</f>
        <v/>
      </c>
      <c r="AM361" s="3" t="str">
        <f>IF(G361&lt;&gt;"LIBSETS_SETTYPE_BATTLEGROUND",IF(G361&lt;&gt;"LIBSETS_SETTYPE_SPECIAL",IF(AN361&lt;&gt;"",VLOOKUP(AN361,'ESO zone constants'!$D$3:$H$4953,5,FALSE),""),""),"")</f>
        <v/>
      </c>
      <c r="AO361" s="44"/>
      <c r="AP361" s="43" t="str">
        <f>IF(AO361&lt;&gt;"",IF(AO361&lt;&gt;"LIBSETS_DROP_MECHANIC_MONSTER_NAME",VLOOKUP(AO361,'LibSets constants'!$I$4:$L$1002,3,FALSE),""),"")</f>
        <v/>
      </c>
      <c r="AQ361" s="43" t="str">
        <f>IF(AO361&lt;&gt;"",IF(AO361&lt;&gt;"LIBSETS_DROP_MECHANIC_MONSTER_NAME",VLOOKUP(AO361,'LibSets constants'!$I$4:$L$1002,4,FALSE),""),"")</f>
        <v/>
      </c>
      <c r="AR361" s="3" t="str">
        <f>IF(G361&lt;&gt;"LIBSETS_SETTYPE_BATTLEGROUND",IF(G361&lt;&gt;"LIBSETS_SETTYPE_SPECIAL",IF(AS361&lt;&gt;"",VLOOKUP(AS361,'ESO zone constants'!$D$3:$H$4953,5,FALSE),""),""),"")</f>
        <v/>
      </c>
      <c r="AT361" s="44"/>
      <c r="AU361" s="43" t="str">
        <f>IF(AT361&lt;&gt;"",IF(AT361&lt;&gt;"LIBSETS_DROP_MECHANIC_MONSTER_NAME",VLOOKUP(AT361,'LibSets constants'!$I$4:$L$1002,3,FALSE),""),"")</f>
        <v/>
      </c>
      <c r="AV361" s="43" t="str">
        <f>IF(AT361&lt;&gt;"",IF(AT361&lt;&gt;"LIBSETS_DROP_MECHANIC_MONSTER_NAME",VLOOKUP(AT361,'LibSets constants'!$I$4:$L$1002,4,FALSE),""),"")</f>
        <v/>
      </c>
      <c r="AW361" s="21" t="str">
        <f t="shared" si="31"/>
        <v>[414] = {wayshrines={378,378,378,}, dlcId=DLC_BASE_GAME</v>
      </c>
      <c r="AX361" s="21" t="str">
        <f t="shared" si="32"/>
        <v>, zoneIds={1082}, veteran=false</v>
      </c>
      <c r="AY361" s="21" t="str">
        <f t="shared" si="33"/>
        <v>, setType=LIBSETS_SETTYPE_ARENA</v>
      </c>
      <c r="AZ361" s="21" t="str">
        <f t="shared" si="34"/>
        <v>, dropMechanic={LIBSETS_DROP_MECHANIC_ARENA_STAGE_CHEST}},</v>
      </c>
      <c r="BA361" s="21" t="str">
        <f t="shared" si="35"/>
        <v xml:space="preserve"> --Virulent Shot / Virulenter Schuss   [Blackrose Prison]</v>
      </c>
    </row>
    <row r="362" spans="1:53" x14ac:dyDescent="0.25">
      <c r="A362" s="12">
        <v>415</v>
      </c>
      <c r="B362" t="s">
        <v>1395</v>
      </c>
      <c r="C362" t="s">
        <v>1396</v>
      </c>
      <c r="D362" s="3">
        <f t="shared" si="30"/>
        <v>415</v>
      </c>
      <c r="G362" s="8" t="s">
        <v>1590</v>
      </c>
      <c r="I362" t="s">
        <v>97</v>
      </c>
      <c r="J362" t="s">
        <v>97</v>
      </c>
      <c r="K362">
        <v>378</v>
      </c>
      <c r="L362">
        <v>378</v>
      </c>
      <c r="M362">
        <v>378</v>
      </c>
      <c r="N362">
        <v>0</v>
      </c>
      <c r="O362" s="66" t="s">
        <v>727</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constants'!$B$4:$C$1002,2,FALSE),"")</f>
        <v>Included in base game</v>
      </c>
      <c r="U362" s="33" t="s">
        <v>1680</v>
      </c>
      <c r="V362" s="43" t="str">
        <f>IF(U362&lt;&gt;"",IF(U362&lt;&gt;"LIBSETS_DROP_MECHANIC_MONSTER_NAME",VLOOKUP(U362,'LibSets constants'!$I$4:$L$1002,3,FALSE),""),"")</f>
        <v>Arena stage chest</v>
      </c>
      <c r="W362" s="3" t="str">
        <f>IF(U362&lt;&gt;"",IF(U362&lt;&gt;"LIBSETS_DROP_MECHANIC_MONSTER_NAME",VLOOKUP(U362,'LibSets constants'!$I$4:$L$1002,4,FALSE),""),"")</f>
        <v>Arena-Phasen Schatztruhe</v>
      </c>
      <c r="X362" s="3" t="str">
        <f>IF(G362&lt;&gt;"LIBSETS_SETTYPE_BATTLEGROUND",IF(G362&lt;&gt;"LIBSETS_SETTYPE_SPECIAL",IF(Y362&lt;&gt;"",VLOOKUP(Y362,'ESO zone constants'!$D$3:$H$4953,5,FALSE),""),""),"")</f>
        <v/>
      </c>
      <c r="Y362" t="str">
        <f>IF(AND(O362&lt;&gt;"",NOT(ISERROR(O362))),"",IF(AND(L362&lt;&gt;"",L362&gt;0,NOT(ISERROR(L362))),VLOOKUP(L362,'ESO dumped WayshrineInfo'!$K$3:$N$9999,4,FALSE),""))</f>
        <v/>
      </c>
      <c r="AA362" s="3" t="str">
        <f>IF(Z362&lt;&gt;"",IF(Z362&lt;&gt;"LIBSETS_DROP_MECHANIC_MONSTER_NAME",VLOOKUP(Z362,'LibSets constants'!$I$4:$L$1002,3,FALSE),""),"")</f>
        <v/>
      </c>
      <c r="AB362" s="3" t="str">
        <f>IF(Z362&lt;&gt;"",IF(Z362&lt;&gt;"LIBSETS_DROP_MECHANIC_MONSTER_NAME",VLOOKUP(Z362,'LibSets constants'!$I$4:$L$1002,4,FALSE),""),"")</f>
        <v/>
      </c>
      <c r="AC362" s="3" t="str">
        <f>IF(G362&lt;&gt;"LIBSETS_SETTYPE_BATTLEGROUND",IF(G362&lt;&gt;"LIBSETS_SETTYPE_SPECIAL",IF(AD362&lt;&gt;"",VLOOKUP(AD362,'ESO zone constants'!$D$3:$H$4953,5,FALSE),""),""),"")</f>
        <v/>
      </c>
      <c r="AD362" t="str">
        <f>IF(AND(O362&lt;&gt;"",NOT(ISERROR(O362))),"",IF(AND(M362&lt;&gt;"",M362&gt;0,NOT(ISERROR(M362))),VLOOKUP(M362,'ESO dumped WayshrineInfo'!$K$3:$N$9999,4,FALSE),""))</f>
        <v/>
      </c>
      <c r="AF362" s="3" t="str">
        <f>IF(AE362&lt;&gt;"",IF(AE362&lt;&gt;"LIBSETS_DROP_MECHANIC_MONSTER_NAME",VLOOKUP(AE362,'LibSets constants'!$I$4:$L$1002,3,FALSE),""),"")</f>
        <v/>
      </c>
      <c r="AG362" s="3" t="str">
        <f>IF(AE362&lt;&gt;"",IF(AE362&lt;&gt;"LIBSETS_DROP_MECHANIC_MONSTER_NAME",VLOOKUP(AE362,'LibSets constants'!$I$4:$L$1002,4,FALSE),""),"")</f>
        <v/>
      </c>
      <c r="AH362" s="3" t="str">
        <f>IF(G362&lt;&gt;"LIBSETS_SETTYPE_BATTLEGROUND",IF(G362&lt;&gt;"LIBSETS_SETTYPE_SPECIAL",IF(AI362&lt;&gt;"",VLOOKUP(AI362,'ESO zone constants'!$D$3:$H$4953,5,FALSE),""),""),"")</f>
        <v/>
      </c>
      <c r="AK362" s="3" t="str">
        <f>IF(AJ362&lt;&gt;"",IF(AJ362&lt;&gt;"LIBSETS_DROP_MECHANIC_MONSTER_NAME",VLOOKUP(AJ362,'LibSets constants'!$I$4:$L$1002,3,FALSE),""),"")</f>
        <v/>
      </c>
      <c r="AL362" s="3" t="str">
        <f>IF(AJ362&lt;&gt;"",IF(AJ362&lt;&gt;"LIBSETS_DROP_MECHANIC_MONSTER_NAME",VLOOKUP(AJ362,'LibSets constants'!$I$4:$L$1002,4,FALSE),""),"")</f>
        <v/>
      </c>
      <c r="AM362" s="3" t="str">
        <f>IF(G362&lt;&gt;"LIBSETS_SETTYPE_BATTLEGROUND",IF(G362&lt;&gt;"LIBSETS_SETTYPE_SPECIAL",IF(AN362&lt;&gt;"",VLOOKUP(AN362,'ESO zone constants'!$D$3:$H$4953,5,FALSE),""),""),"")</f>
        <v/>
      </c>
      <c r="AP362" s="3" t="str">
        <f>IF(AO362&lt;&gt;"",IF(AO362&lt;&gt;"LIBSETS_DROP_MECHANIC_MONSTER_NAME",VLOOKUP(AO362,'LibSets constants'!$I$4:$L$1002,3,FALSE),""),"")</f>
        <v/>
      </c>
      <c r="AQ362" s="3" t="str">
        <f>IF(AO362&lt;&gt;"",IF(AO362&lt;&gt;"LIBSETS_DROP_MECHANIC_MONSTER_NAME",VLOOKUP(AO362,'LibSets constants'!$I$4:$L$1002,4,FALSE),""),"")</f>
        <v/>
      </c>
      <c r="AR362" s="3" t="str">
        <f>IF(G362&lt;&gt;"LIBSETS_SETTYPE_BATTLEGROUND",IF(G362&lt;&gt;"LIBSETS_SETTYPE_SPECIAL",IF(AS362&lt;&gt;"",VLOOKUP(AS362,'ESO zone constants'!$D$3:$H$4953,5,FALSE),""),""),"")</f>
        <v/>
      </c>
      <c r="AU362" s="3" t="str">
        <f>IF(AT362&lt;&gt;"",IF(AT362&lt;&gt;"LIBSETS_DROP_MECHANIC_MONSTER_NAME",VLOOKUP(AT362,'LibSets constants'!$I$4:$L$1002,3,FALSE),""),"")</f>
        <v/>
      </c>
      <c r="AV362" s="3" t="str">
        <f>IF(AT362&lt;&gt;"",IF(AT362&lt;&gt;"LIBSETS_DROP_MECHANIC_MONSTER_NAME",VLOOKUP(AT362,'LibSets constants'!$I$4:$L$1002,4,FALSE),""),"")</f>
        <v/>
      </c>
      <c r="AW362" s="21" t="str">
        <f t="shared" si="31"/>
        <v>[415] = {wayshrines={378,378,378,}, dlcId=DLC_BASE_GAME</v>
      </c>
      <c r="AX362" s="21" t="str">
        <f t="shared" si="32"/>
        <v>, zoneIds={1082}, veteran=false</v>
      </c>
      <c r="AY362" s="21" t="str">
        <f t="shared" si="33"/>
        <v>, setType=LIBSETS_SETTYPE_ARENA</v>
      </c>
      <c r="AZ362" s="21" t="str">
        <f t="shared" si="34"/>
        <v>, dropMechanic={LIBSETS_DROP_MECHANIC_ARENA_STAGE_CHEST}},</v>
      </c>
      <c r="BA362" s="21" t="str">
        <f t="shared" si="35"/>
        <v xml:space="preserve"> --Wild Impulse / Wilder Impuls   [Blackrose Prison]</v>
      </c>
    </row>
    <row r="363" spans="1:53" x14ac:dyDescent="0.25">
      <c r="A363" s="12">
        <v>416</v>
      </c>
      <c r="B363" t="s">
        <v>1397</v>
      </c>
      <c r="C363" t="s">
        <v>1398</v>
      </c>
      <c r="D363" s="3">
        <f t="shared" si="30"/>
        <v>416</v>
      </c>
      <c r="G363" s="8" t="s">
        <v>1590</v>
      </c>
      <c r="I363" t="s">
        <v>97</v>
      </c>
      <c r="J363" t="s">
        <v>97</v>
      </c>
      <c r="K363">
        <v>378</v>
      </c>
      <c r="L363">
        <v>378</v>
      </c>
      <c r="M363">
        <v>378</v>
      </c>
      <c r="N363">
        <v>0</v>
      </c>
      <c r="O363" s="66" t="s">
        <v>727</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constants'!$B$4:$C$1002,2,FALSE),"")</f>
        <v>Included in base game</v>
      </c>
      <c r="U363" s="33" t="s">
        <v>1680</v>
      </c>
      <c r="V363" s="43" t="str">
        <f>IF(U363&lt;&gt;"",IF(U363&lt;&gt;"LIBSETS_DROP_MECHANIC_MONSTER_NAME",VLOOKUP(U363,'LibSets constants'!$I$4:$L$1002,3,FALSE),""),"")</f>
        <v>Arena stage chest</v>
      </c>
      <c r="W363" s="3" t="str">
        <f>IF(U363&lt;&gt;"",IF(U363&lt;&gt;"LIBSETS_DROP_MECHANIC_MONSTER_NAME",VLOOKUP(U363,'LibSets constants'!$I$4:$L$1002,4,FALSE),""),"")</f>
        <v>Arena-Phasen Schatztruhe</v>
      </c>
      <c r="X363" s="3" t="str">
        <f>IF(G363&lt;&gt;"LIBSETS_SETTYPE_BATTLEGROUND",IF(G363&lt;&gt;"LIBSETS_SETTYPE_SPECIAL",IF(Y363&lt;&gt;"",VLOOKUP(Y363,'ESO zone constants'!$D$3:$H$4953,5,FALSE),""),""),"")</f>
        <v/>
      </c>
      <c r="Y363" t="str">
        <f>IF(AND(O363&lt;&gt;"",NOT(ISERROR(O363))),"",IF(AND(L363&lt;&gt;"",L363&gt;0,NOT(ISERROR(L363))),VLOOKUP(L363,'ESO dumped WayshrineInfo'!$K$3:$N$9999,4,FALSE),""))</f>
        <v/>
      </c>
      <c r="Z363" s="44"/>
      <c r="AA363" s="43" t="str">
        <f>IF(Z363&lt;&gt;"",IF(Z363&lt;&gt;"LIBSETS_DROP_MECHANIC_MONSTER_NAME",VLOOKUP(Z363,'LibSets constants'!$I$4:$L$1002,3,FALSE),""),"")</f>
        <v/>
      </c>
      <c r="AB363" s="43" t="str">
        <f>IF(Z363&lt;&gt;"",IF(Z363&lt;&gt;"LIBSETS_DROP_MECHANIC_MONSTER_NAME",VLOOKUP(Z363,'LibSets constants'!$I$4:$L$1002,4,FALSE),""),"")</f>
        <v/>
      </c>
      <c r="AC363" s="3" t="str">
        <f>IF(G363&lt;&gt;"LIBSETS_SETTYPE_BATTLEGROUND",IF(G363&lt;&gt;"LIBSETS_SETTYPE_SPECIAL",IF(AD363&lt;&gt;"",VLOOKUP(AD363,'ESO zone constants'!$D$3:$H$4953,5,FALSE),""),""),"")</f>
        <v/>
      </c>
      <c r="AD363" t="str">
        <f>IF(AND(O363&lt;&gt;"",NOT(ISERROR(O363))),"",IF(AND(M363&lt;&gt;"",M363&gt;0,NOT(ISERROR(M363))),VLOOKUP(M363,'ESO dumped WayshrineInfo'!$K$3:$N$9999,4,FALSE),""))</f>
        <v/>
      </c>
      <c r="AE363" s="44"/>
      <c r="AF363" s="43" t="str">
        <f>IF(AE363&lt;&gt;"",IF(AE363&lt;&gt;"LIBSETS_DROP_MECHANIC_MONSTER_NAME",VLOOKUP(AE363,'LibSets constants'!$I$4:$L$1002,3,FALSE),""),"")</f>
        <v/>
      </c>
      <c r="AG363" s="43" t="str">
        <f>IF(AE363&lt;&gt;"",IF(AE363&lt;&gt;"LIBSETS_DROP_MECHANIC_MONSTER_NAME",VLOOKUP(AE363,'LibSets constants'!$I$4:$L$1002,4,FALSE),""),"")</f>
        <v/>
      </c>
      <c r="AH363" s="3" t="str">
        <f>IF(G363&lt;&gt;"LIBSETS_SETTYPE_BATTLEGROUND",IF(G363&lt;&gt;"LIBSETS_SETTYPE_SPECIAL",IF(AI363&lt;&gt;"",VLOOKUP(AI363,'ESO zone constants'!$D$3:$H$4953,5,FALSE),""),""),"")</f>
        <v/>
      </c>
      <c r="AJ363" s="44"/>
      <c r="AK363" s="43" t="str">
        <f>IF(AJ363&lt;&gt;"",IF(AJ363&lt;&gt;"LIBSETS_DROP_MECHANIC_MONSTER_NAME",VLOOKUP(AJ363,'LibSets constants'!$I$4:$L$1002,3,FALSE),""),"")</f>
        <v/>
      </c>
      <c r="AL363" s="43" t="str">
        <f>IF(AJ363&lt;&gt;"",IF(AJ363&lt;&gt;"LIBSETS_DROP_MECHANIC_MONSTER_NAME",VLOOKUP(AJ363,'LibSets constants'!$I$4:$L$1002,4,FALSE),""),"")</f>
        <v/>
      </c>
      <c r="AM363" s="3" t="str">
        <f>IF(G363&lt;&gt;"LIBSETS_SETTYPE_BATTLEGROUND",IF(G363&lt;&gt;"LIBSETS_SETTYPE_SPECIAL",IF(AN363&lt;&gt;"",VLOOKUP(AN363,'ESO zone constants'!$D$3:$H$4953,5,FALSE),""),""),"")</f>
        <v/>
      </c>
      <c r="AO363" s="44"/>
      <c r="AP363" s="43" t="str">
        <f>IF(AO363&lt;&gt;"",IF(AO363&lt;&gt;"LIBSETS_DROP_MECHANIC_MONSTER_NAME",VLOOKUP(AO363,'LibSets constants'!$I$4:$L$1002,3,FALSE),""),"")</f>
        <v/>
      </c>
      <c r="AQ363" s="43" t="str">
        <f>IF(AO363&lt;&gt;"",IF(AO363&lt;&gt;"LIBSETS_DROP_MECHANIC_MONSTER_NAME",VLOOKUP(AO363,'LibSets constants'!$I$4:$L$1002,4,FALSE),""),"")</f>
        <v/>
      </c>
      <c r="AR363" s="3" t="str">
        <f>IF(G363&lt;&gt;"LIBSETS_SETTYPE_BATTLEGROUND",IF(G363&lt;&gt;"LIBSETS_SETTYPE_SPECIAL",IF(AS363&lt;&gt;"",VLOOKUP(AS363,'ESO zone constants'!$D$3:$H$4953,5,FALSE),""),""),"")</f>
        <v/>
      </c>
      <c r="AT363" s="44"/>
      <c r="AU363" s="43" t="str">
        <f>IF(AT363&lt;&gt;"",IF(AT363&lt;&gt;"LIBSETS_DROP_MECHANIC_MONSTER_NAME",VLOOKUP(AT363,'LibSets constants'!$I$4:$L$1002,3,FALSE),""),"")</f>
        <v/>
      </c>
      <c r="AV363" s="43" t="str">
        <f>IF(AT363&lt;&gt;"",IF(AT363&lt;&gt;"LIBSETS_DROP_MECHANIC_MONSTER_NAME",VLOOKUP(AT363,'LibSets constants'!$I$4:$L$1002,4,FALSE),""),"")</f>
        <v/>
      </c>
      <c r="AW363" s="21" t="str">
        <f t="shared" si="31"/>
        <v>[416] = {wayshrines={378,378,378,}, dlcId=DLC_BASE_GAME</v>
      </c>
      <c r="AX363" s="21" t="str">
        <f t="shared" si="32"/>
        <v>, zoneIds={1082}, veteran=false</v>
      </c>
      <c r="AY363" s="21" t="str">
        <f t="shared" si="33"/>
        <v>, setType=LIBSETS_SETTYPE_ARENA</v>
      </c>
      <c r="AZ363" s="21" t="str">
        <f t="shared" si="34"/>
        <v>, dropMechanic={LIBSETS_DROP_MECHANIC_ARENA_STAGE_CHEST}},</v>
      </c>
      <c r="BA363" s="21" t="str">
        <f t="shared" si="35"/>
        <v xml:space="preserve"> --Mender's Ward / Schutz des Pflegers   [Blackrose Prison]</v>
      </c>
    </row>
    <row r="364" spans="1:53" x14ac:dyDescent="0.25">
      <c r="A364" s="12">
        <v>417</v>
      </c>
      <c r="B364" t="s">
        <v>1399</v>
      </c>
      <c r="C364" t="s">
        <v>1400</v>
      </c>
      <c r="D364" s="3">
        <f t="shared" si="30"/>
        <v>417</v>
      </c>
      <c r="G364" s="8" t="s">
        <v>1593</v>
      </c>
      <c r="I364" t="s">
        <v>97</v>
      </c>
      <c r="J364" t="s">
        <v>97</v>
      </c>
      <c r="K364">
        <v>-1</v>
      </c>
      <c r="L364">
        <v>-1</v>
      </c>
      <c r="M364">
        <v>-1</v>
      </c>
      <c r="N364">
        <v>0</v>
      </c>
      <c r="O364" s="66" t="s">
        <v>131</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constants'!$B$4:$C$1002,2,FALSE),"")</f>
        <v>Included in base game</v>
      </c>
      <c r="U364" s="33" t="s">
        <v>1665</v>
      </c>
      <c r="V364" s="3" t="str">
        <f>IF(U364&lt;&gt;"",IF(U364&lt;&gt;"LIBSETS_DROP_MECHANIC_MONSTER_NAME",VLOOKUP(U364,'LibSets constants'!$I$4:$L$1002,3,FALSE),""),"")</f>
        <v>Rewards for the worthy (Cyrodiil/Battleground mail)</v>
      </c>
      <c r="W364" s="3" t="str">
        <f>IF(U364&lt;&gt;"",IF(U364&lt;&gt;"LIBSETS_DROP_MECHANIC_MONSTER_NAME",VLOOKUP(U364,'LibSets constants'!$I$4:$L$1002,4,FALSE),""),"")</f>
        <v>Gerechter Lohn (Cyrodiil/Schlachtfeld Mail)</v>
      </c>
      <c r="X364" s="3" t="str">
        <f>IF(G364&lt;&gt;"LIBSETS_SETTYPE_BATTLEGROUND",IF(G364&lt;&gt;"LIBSETS_SETTYPE_SPECIAL",IF(Y364&lt;&gt;"",VLOOKUP(Y364,'ESO zone constants'!$D$3:$H$4953,5,FALSE),""),""),"")</f>
        <v/>
      </c>
      <c r="Y364" t="str">
        <f>IF(AND(O364&lt;&gt;"",NOT(ISERROR(O364))),"",IF(AND(L364&lt;&gt;"",L364&gt;0,NOT(ISERROR(L364))),VLOOKUP(L364,'ESO dumped WayshrineInfo'!$K$3:$N$9999,4,FALSE),""))</f>
        <v/>
      </c>
      <c r="AA364" s="3" t="str">
        <f>IF(Z364&lt;&gt;"",IF(Z364&lt;&gt;"LIBSETS_DROP_MECHANIC_MONSTER_NAME",VLOOKUP(Z364,'LibSets constants'!$I$4:$L$1002,3,FALSE),""),"")</f>
        <v/>
      </c>
      <c r="AB364" s="3" t="str">
        <f>IF(Z364&lt;&gt;"",IF(Z364&lt;&gt;"LIBSETS_DROP_MECHANIC_MONSTER_NAME",VLOOKUP(Z364,'LibSets constants'!$I$4:$L$1002,4,FALSE),""),"")</f>
        <v/>
      </c>
      <c r="AC364" s="3" t="str">
        <f>IF(G364&lt;&gt;"LIBSETS_SETTYPE_BATTLEGROUND",IF(G364&lt;&gt;"LIBSETS_SETTYPE_SPECIAL",IF(AD364&lt;&gt;"",VLOOKUP(AD364,'ESO zone constants'!$D$3:$H$4953,5,FALSE),""),""),"")</f>
        <v/>
      </c>
      <c r="AD364" t="str">
        <f>IF(AND(O364&lt;&gt;"",NOT(ISERROR(O364))),"",IF(AND(M364&lt;&gt;"",M364&gt;0,NOT(ISERROR(M364))),VLOOKUP(M364,'ESO dumped WayshrineInfo'!$K$3:$N$9999,4,FALSE),""))</f>
        <v/>
      </c>
      <c r="AF364" s="3" t="str">
        <f>IF(AE364&lt;&gt;"",IF(AE364&lt;&gt;"LIBSETS_DROP_MECHANIC_MONSTER_NAME",VLOOKUP(AE364,'LibSets constants'!$I$4:$L$1002,3,FALSE),""),"")</f>
        <v/>
      </c>
      <c r="AG364" s="3" t="str">
        <f>IF(AE364&lt;&gt;"",IF(AE364&lt;&gt;"LIBSETS_DROP_MECHANIC_MONSTER_NAME",VLOOKUP(AE364,'LibSets constants'!$I$4:$L$1002,4,FALSE),""),"")</f>
        <v/>
      </c>
      <c r="AH364" s="3" t="str">
        <f>IF(G364&lt;&gt;"LIBSETS_SETTYPE_BATTLEGROUND",IF(G364&lt;&gt;"LIBSETS_SETTYPE_SPECIAL",IF(AI364&lt;&gt;"",VLOOKUP(AI364,'ESO zone constants'!$D$3:$H$4953,5,FALSE),""),""),"")</f>
        <v/>
      </c>
      <c r="AK364" s="3" t="str">
        <f>IF(AJ364&lt;&gt;"",IF(AJ364&lt;&gt;"LIBSETS_DROP_MECHANIC_MONSTER_NAME",VLOOKUP(AJ364,'LibSets constants'!$I$4:$L$1002,3,FALSE),""),"")</f>
        <v/>
      </c>
      <c r="AL364" s="3" t="str">
        <f>IF(AJ364&lt;&gt;"",IF(AJ364&lt;&gt;"LIBSETS_DROP_MECHANIC_MONSTER_NAME",VLOOKUP(AJ364,'LibSets constants'!$I$4:$L$1002,4,FALSE),""),"")</f>
        <v/>
      </c>
      <c r="AM364" s="3" t="str">
        <f>IF(G364&lt;&gt;"LIBSETS_SETTYPE_BATTLEGROUND",IF(G364&lt;&gt;"LIBSETS_SETTYPE_SPECIAL",IF(AN364&lt;&gt;"",VLOOKUP(AN364,'ESO zone constants'!$D$3:$H$4953,5,FALSE),""),""),"")</f>
        <v/>
      </c>
      <c r="AP364" s="3" t="str">
        <f>IF(AO364&lt;&gt;"",IF(AO364&lt;&gt;"LIBSETS_DROP_MECHANIC_MONSTER_NAME",VLOOKUP(AO364,'LibSets constants'!$I$4:$L$1002,3,FALSE),""),"")</f>
        <v/>
      </c>
      <c r="AQ364" s="3" t="str">
        <f>IF(AO364&lt;&gt;"",IF(AO364&lt;&gt;"LIBSETS_DROP_MECHANIC_MONSTER_NAME",VLOOKUP(AO364,'LibSets constants'!$I$4:$L$1002,4,FALSE),""),"")</f>
        <v/>
      </c>
      <c r="AR364" s="3" t="str">
        <f>IF(G364&lt;&gt;"LIBSETS_SETTYPE_BATTLEGROUND",IF(G364&lt;&gt;"LIBSETS_SETTYPE_SPECIAL",IF(AS364&lt;&gt;"",VLOOKUP(AS364,'ESO zone constants'!$D$3:$H$4953,5,FALSE),""),""),"")</f>
        <v/>
      </c>
      <c r="AU364" s="3" t="str">
        <f>IF(AT364&lt;&gt;"",IF(AT364&lt;&gt;"LIBSETS_DROP_MECHANIC_MONSTER_NAME",VLOOKUP(AT364,'LibSets constants'!$I$4:$L$1002,3,FALSE),""),"")</f>
        <v/>
      </c>
      <c r="AV364" s="3" t="str">
        <f>IF(AT364&lt;&gt;"",IF(AT364&lt;&gt;"LIBSETS_DROP_MECHANIC_MONSTER_NAME",VLOOKUP(AT364,'LibSets constants'!$I$4:$L$1002,4,FALSE),""),"")</f>
        <v/>
      </c>
      <c r="AW364" s="21" t="str">
        <f t="shared" si="31"/>
        <v>[417] = {wayshrines={-1,-1,-1,}, dlcId=DLC_BASE_GAME</v>
      </c>
      <c r="AX364" s="21" t="str">
        <f t="shared" si="32"/>
        <v>, zoneIds={181}, veteran=false</v>
      </c>
      <c r="AY364" s="21" t="str">
        <f t="shared" si="33"/>
        <v>, setType=LIBSETS_SETTYPE_CYRODIIL</v>
      </c>
      <c r="AZ364" s="21" t="str">
        <f t="shared" si="34"/>
        <v>, dropMechanic={LIBSETS_DROP_MECHANIC_MAIL_PVP_REWARDS_FOR_THE_WORTHY}},</v>
      </c>
      <c r="BA364" s="21" t="str">
        <f t="shared" si="35"/>
        <v xml:space="preserve"> --Indomitable Fury / Unbeugsamer Zorn   [Cyrodiil]</v>
      </c>
    </row>
    <row r="365" spans="1:53" x14ac:dyDescent="0.25">
      <c r="A365" s="12">
        <v>418</v>
      </c>
      <c r="B365" t="s">
        <v>1401</v>
      </c>
      <c r="C365" t="s">
        <v>1402</v>
      </c>
      <c r="D365" s="3">
        <f t="shared" si="30"/>
        <v>418</v>
      </c>
      <c r="G365" s="8" t="s">
        <v>1593</v>
      </c>
      <c r="I365" t="s">
        <v>97</v>
      </c>
      <c r="J365" t="s">
        <v>97</v>
      </c>
      <c r="K365">
        <v>-1</v>
      </c>
      <c r="L365">
        <v>-1</v>
      </c>
      <c r="M365">
        <v>-1</v>
      </c>
      <c r="N365">
        <v>0</v>
      </c>
      <c r="O365" s="66" t="s">
        <v>131</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constants'!$B$4:$C$1002,2,FALSE),"")</f>
        <v>Included in base game</v>
      </c>
      <c r="U365" s="33" t="s">
        <v>1665</v>
      </c>
      <c r="V365" s="3" t="str">
        <f>IF(U365&lt;&gt;"",IF(U365&lt;&gt;"LIBSETS_DROP_MECHANIC_MONSTER_NAME",VLOOKUP(U365,'LibSets constants'!$I$4:$L$1002,3,FALSE),""),"")</f>
        <v>Rewards for the worthy (Cyrodiil/Battleground mail)</v>
      </c>
      <c r="W365" s="3" t="str">
        <f>IF(U365&lt;&gt;"",IF(U365&lt;&gt;"LIBSETS_DROP_MECHANIC_MONSTER_NAME",VLOOKUP(U365,'LibSets constants'!$I$4:$L$1002,4,FALSE),""),"")</f>
        <v>Gerechter Lohn (Cyrodiil/Schlachtfeld Mail)</v>
      </c>
      <c r="X365" s="3" t="str">
        <f>IF(G365&lt;&gt;"LIBSETS_SETTYPE_BATTLEGROUND",IF(G365&lt;&gt;"LIBSETS_SETTYPE_SPECIAL",IF(Y365&lt;&gt;"",VLOOKUP(Y365,'ESO zone constants'!$D$3:$H$4953,5,FALSE),""),""),"")</f>
        <v/>
      </c>
      <c r="Y365" t="str">
        <f>IF(AND(O365&lt;&gt;"",NOT(ISERROR(O365))),"",IF(AND(L365&lt;&gt;"",L365&gt;0,NOT(ISERROR(L365))),VLOOKUP(L365,'ESO dumped WayshrineInfo'!$K$3:$N$9999,4,FALSE),""))</f>
        <v/>
      </c>
      <c r="AA365" s="3" t="str">
        <f>IF(Z365&lt;&gt;"",IF(Z365&lt;&gt;"LIBSETS_DROP_MECHANIC_MONSTER_NAME",VLOOKUP(Z365,'LibSets constants'!$I$4:$L$1002,3,FALSE),""),"")</f>
        <v/>
      </c>
      <c r="AB365" s="3" t="str">
        <f>IF(Z365&lt;&gt;"",IF(Z365&lt;&gt;"LIBSETS_DROP_MECHANIC_MONSTER_NAME",VLOOKUP(Z365,'LibSets constants'!$I$4:$L$1002,4,FALSE),""),"")</f>
        <v/>
      </c>
      <c r="AC365" s="3" t="str">
        <f>IF(G365&lt;&gt;"LIBSETS_SETTYPE_BATTLEGROUND",IF(G365&lt;&gt;"LIBSETS_SETTYPE_SPECIAL",IF(AD365&lt;&gt;"",VLOOKUP(AD365,'ESO zone constants'!$D$3:$H$4953,5,FALSE),""),""),"")</f>
        <v/>
      </c>
      <c r="AD365" t="str">
        <f>IF(AND(O365&lt;&gt;"",NOT(ISERROR(O365))),"",IF(AND(M365&lt;&gt;"",M365&gt;0,NOT(ISERROR(M365))),VLOOKUP(M365,'ESO dumped WayshrineInfo'!$K$3:$N$9999,4,FALSE),""))</f>
        <v/>
      </c>
      <c r="AF365" s="3" t="str">
        <f>IF(AE365&lt;&gt;"",IF(AE365&lt;&gt;"LIBSETS_DROP_MECHANIC_MONSTER_NAME",VLOOKUP(AE365,'LibSets constants'!$I$4:$L$1002,3,FALSE),""),"")</f>
        <v/>
      </c>
      <c r="AG365" s="3" t="str">
        <f>IF(AE365&lt;&gt;"",IF(AE365&lt;&gt;"LIBSETS_DROP_MECHANIC_MONSTER_NAME",VLOOKUP(AE365,'LibSets constants'!$I$4:$L$1002,4,FALSE),""),"")</f>
        <v/>
      </c>
      <c r="AH365" s="3" t="str">
        <f>IF(G365&lt;&gt;"LIBSETS_SETTYPE_BATTLEGROUND",IF(G365&lt;&gt;"LIBSETS_SETTYPE_SPECIAL",IF(AI365&lt;&gt;"",VLOOKUP(AI365,'ESO zone constants'!$D$3:$H$4953,5,FALSE),""),""),"")</f>
        <v/>
      </c>
      <c r="AK365" s="3" t="str">
        <f>IF(AJ365&lt;&gt;"",IF(AJ365&lt;&gt;"LIBSETS_DROP_MECHANIC_MONSTER_NAME",VLOOKUP(AJ365,'LibSets constants'!$I$4:$L$1002,3,FALSE),""),"")</f>
        <v/>
      </c>
      <c r="AL365" s="3" t="str">
        <f>IF(AJ365&lt;&gt;"",IF(AJ365&lt;&gt;"LIBSETS_DROP_MECHANIC_MONSTER_NAME",VLOOKUP(AJ365,'LibSets constants'!$I$4:$L$1002,4,FALSE),""),"")</f>
        <v/>
      </c>
      <c r="AM365" s="3" t="str">
        <f>IF(G365&lt;&gt;"LIBSETS_SETTYPE_BATTLEGROUND",IF(G365&lt;&gt;"LIBSETS_SETTYPE_SPECIAL",IF(AN365&lt;&gt;"",VLOOKUP(AN365,'ESO zone constants'!$D$3:$H$4953,5,FALSE),""),""),"")</f>
        <v/>
      </c>
      <c r="AP365" s="3" t="str">
        <f>IF(AO365&lt;&gt;"",IF(AO365&lt;&gt;"LIBSETS_DROP_MECHANIC_MONSTER_NAME",VLOOKUP(AO365,'LibSets constants'!$I$4:$L$1002,3,FALSE),""),"")</f>
        <v/>
      </c>
      <c r="AQ365" s="3" t="str">
        <f>IF(AO365&lt;&gt;"",IF(AO365&lt;&gt;"LIBSETS_DROP_MECHANIC_MONSTER_NAME",VLOOKUP(AO365,'LibSets constants'!$I$4:$L$1002,4,FALSE),""),"")</f>
        <v/>
      </c>
      <c r="AR365" s="3" t="str">
        <f>IF(G365&lt;&gt;"LIBSETS_SETTYPE_BATTLEGROUND",IF(G365&lt;&gt;"LIBSETS_SETTYPE_SPECIAL",IF(AS365&lt;&gt;"",VLOOKUP(AS365,'ESO zone constants'!$D$3:$H$4953,5,FALSE),""),""),"")</f>
        <v/>
      </c>
      <c r="AU365" s="3" t="str">
        <f>IF(AT365&lt;&gt;"",IF(AT365&lt;&gt;"LIBSETS_DROP_MECHANIC_MONSTER_NAME",VLOOKUP(AT365,'LibSets constants'!$I$4:$L$1002,3,FALSE),""),"")</f>
        <v/>
      </c>
      <c r="AV365" s="3" t="str">
        <f>IF(AT365&lt;&gt;"",IF(AT365&lt;&gt;"LIBSETS_DROP_MECHANIC_MONSTER_NAME",VLOOKUP(AT365,'LibSets constants'!$I$4:$L$1002,4,FALSE),""),"")</f>
        <v/>
      </c>
      <c r="AW365" s="21" t="str">
        <f t="shared" si="31"/>
        <v>[418] = {wayshrines={-1,-1,-1,}, dlcId=DLC_BASE_GAME</v>
      </c>
      <c r="AX365" s="21" t="str">
        <f t="shared" si="32"/>
        <v>, zoneIds={181}, veteran=false</v>
      </c>
      <c r="AY365" s="21" t="str">
        <f t="shared" si="33"/>
        <v>, setType=LIBSETS_SETTYPE_CYRODIIL</v>
      </c>
      <c r="AZ365" s="21" t="str">
        <f t="shared" si="34"/>
        <v>, dropMechanic={LIBSETS_DROP_MECHANIC_MAIL_PVP_REWARDS_FOR_THE_WORTHY}},</v>
      </c>
      <c r="BA365" s="21" t="str">
        <f t="shared" si="35"/>
        <v xml:space="preserve"> --Spell Strategist / Zauberstratege   [Cyrodiil]</v>
      </c>
    </row>
    <row r="366" spans="1:53" x14ac:dyDescent="0.25">
      <c r="A366" s="12">
        <v>419</v>
      </c>
      <c r="B366" t="s">
        <v>1403</v>
      </c>
      <c r="C366" t="s">
        <v>1404</v>
      </c>
      <c r="D366" s="3">
        <f t="shared" si="30"/>
        <v>419</v>
      </c>
      <c r="E366" s="42"/>
      <c r="G366" s="8" t="s">
        <v>1593</v>
      </c>
      <c r="I366" t="s">
        <v>97</v>
      </c>
      <c r="J366" t="s">
        <v>97</v>
      </c>
      <c r="K366">
        <v>-1</v>
      </c>
      <c r="L366">
        <v>-1</v>
      </c>
      <c r="M366">
        <v>-1</v>
      </c>
      <c r="N366">
        <v>0</v>
      </c>
      <c r="O366" s="66" t="s">
        <v>131</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constants'!$B$4:$C$1002,2,FALSE),"")</f>
        <v>Included in base game</v>
      </c>
      <c r="U366" s="33" t="s">
        <v>1665</v>
      </c>
      <c r="V366" s="3" t="str">
        <f>IF(U366&lt;&gt;"",IF(U366&lt;&gt;"LIBSETS_DROP_MECHANIC_MONSTER_NAME",VLOOKUP(U366,'LibSets constants'!$I$4:$L$1002,3,FALSE),""),"")</f>
        <v>Rewards for the worthy (Cyrodiil/Battleground mail)</v>
      </c>
      <c r="W366" s="3" t="str">
        <f>IF(U366&lt;&gt;"",IF(U366&lt;&gt;"LIBSETS_DROP_MECHANIC_MONSTER_NAME",VLOOKUP(U366,'LibSets constants'!$I$4:$L$1002,4,FALSE),""),"")</f>
        <v>Gerechter Lohn (Cyrodiil/Schlachtfeld Mail)</v>
      </c>
      <c r="X366" s="3" t="str">
        <f>IF(G366&lt;&gt;"LIBSETS_SETTYPE_BATTLEGROUND",IF(G366&lt;&gt;"LIBSETS_SETTYPE_SPECIAL",IF(Y366&lt;&gt;"",VLOOKUP(Y366,'ESO zone constants'!$D$3:$H$4953,5,FALSE),""),""),"")</f>
        <v/>
      </c>
      <c r="Y366" t="str">
        <f>IF(AND(O366&lt;&gt;"",NOT(ISERROR(O366))),"",IF(AND(L366&lt;&gt;"",L366&gt;0,NOT(ISERROR(L366))),VLOOKUP(L366,'ESO dumped WayshrineInfo'!$K$3:$N$9999,4,FALSE),""))</f>
        <v/>
      </c>
      <c r="AA366" s="3" t="str">
        <f>IF(Z366&lt;&gt;"",IF(Z366&lt;&gt;"LIBSETS_DROP_MECHANIC_MONSTER_NAME",VLOOKUP(Z366,'LibSets constants'!$I$4:$L$1002,3,FALSE),""),"")</f>
        <v/>
      </c>
      <c r="AB366" s="3" t="str">
        <f>IF(Z366&lt;&gt;"",IF(Z366&lt;&gt;"LIBSETS_DROP_MECHANIC_MONSTER_NAME",VLOOKUP(Z366,'LibSets constants'!$I$4:$L$1002,4,FALSE),""),"")</f>
        <v/>
      </c>
      <c r="AC366" s="3" t="str">
        <f>IF(G366&lt;&gt;"LIBSETS_SETTYPE_BATTLEGROUND",IF(G366&lt;&gt;"LIBSETS_SETTYPE_SPECIAL",IF(AD366&lt;&gt;"",VLOOKUP(AD366,'ESO zone constants'!$D$3:$H$4953,5,FALSE),""),""),"")</f>
        <v/>
      </c>
      <c r="AD366" t="str">
        <f>IF(AND(O366&lt;&gt;"",NOT(ISERROR(O366))),"",IF(AND(M366&lt;&gt;"",M366&gt;0,NOT(ISERROR(M366))),VLOOKUP(M366,'ESO dumped WayshrineInfo'!$K$3:$N$9999,4,FALSE),""))</f>
        <v/>
      </c>
      <c r="AF366" s="3" t="str">
        <f>IF(AE366&lt;&gt;"",IF(AE366&lt;&gt;"LIBSETS_DROP_MECHANIC_MONSTER_NAME",VLOOKUP(AE366,'LibSets constants'!$I$4:$L$1002,3,FALSE),""),"")</f>
        <v/>
      </c>
      <c r="AG366" s="3" t="str">
        <f>IF(AE366&lt;&gt;"",IF(AE366&lt;&gt;"LIBSETS_DROP_MECHANIC_MONSTER_NAME",VLOOKUP(AE366,'LibSets constants'!$I$4:$L$1002,4,FALSE),""),"")</f>
        <v/>
      </c>
      <c r="AH366" s="3" t="str">
        <f>IF(G366&lt;&gt;"LIBSETS_SETTYPE_BATTLEGROUND",IF(G366&lt;&gt;"LIBSETS_SETTYPE_SPECIAL",IF(AI366&lt;&gt;"",VLOOKUP(AI366,'ESO zone constants'!$D$3:$H$4953,5,FALSE),""),""),"")</f>
        <v/>
      </c>
      <c r="AK366" s="3" t="str">
        <f>IF(AJ366&lt;&gt;"",IF(AJ366&lt;&gt;"LIBSETS_DROP_MECHANIC_MONSTER_NAME",VLOOKUP(AJ366,'LibSets constants'!$I$4:$L$1002,3,FALSE),""),"")</f>
        <v/>
      </c>
      <c r="AL366" s="3" t="str">
        <f>IF(AJ366&lt;&gt;"",IF(AJ366&lt;&gt;"LIBSETS_DROP_MECHANIC_MONSTER_NAME",VLOOKUP(AJ366,'LibSets constants'!$I$4:$L$1002,4,FALSE),""),"")</f>
        <v/>
      </c>
      <c r="AM366" s="3" t="str">
        <f>IF(G366&lt;&gt;"LIBSETS_SETTYPE_BATTLEGROUND",IF(G366&lt;&gt;"LIBSETS_SETTYPE_SPECIAL",IF(AN366&lt;&gt;"",VLOOKUP(AN366,'ESO zone constants'!$D$3:$H$4953,5,FALSE),""),""),"")</f>
        <v/>
      </c>
      <c r="AP366" s="3" t="str">
        <f>IF(AO366&lt;&gt;"",IF(AO366&lt;&gt;"LIBSETS_DROP_MECHANIC_MONSTER_NAME",VLOOKUP(AO366,'LibSets constants'!$I$4:$L$1002,3,FALSE),""),"")</f>
        <v/>
      </c>
      <c r="AQ366" s="3" t="str">
        <f>IF(AO366&lt;&gt;"",IF(AO366&lt;&gt;"LIBSETS_DROP_MECHANIC_MONSTER_NAME",VLOOKUP(AO366,'LibSets constants'!$I$4:$L$1002,4,FALSE),""),"")</f>
        <v/>
      </c>
      <c r="AR366" s="3" t="str">
        <f>IF(G366&lt;&gt;"LIBSETS_SETTYPE_BATTLEGROUND",IF(G366&lt;&gt;"LIBSETS_SETTYPE_SPECIAL",IF(AS366&lt;&gt;"",VLOOKUP(AS366,'ESO zone constants'!$D$3:$H$4953,5,FALSE),""),""),"")</f>
        <v/>
      </c>
      <c r="AU366" s="3" t="str">
        <f>IF(AT366&lt;&gt;"",IF(AT366&lt;&gt;"LIBSETS_DROP_MECHANIC_MONSTER_NAME",VLOOKUP(AT366,'LibSets constants'!$I$4:$L$1002,3,FALSE),""),"")</f>
        <v/>
      </c>
      <c r="AV366" s="3" t="str">
        <f>IF(AT366&lt;&gt;"",IF(AT366&lt;&gt;"LIBSETS_DROP_MECHANIC_MONSTER_NAME",VLOOKUP(AT366,'LibSets constants'!$I$4:$L$1002,4,FALSE),""),"")</f>
        <v/>
      </c>
      <c r="AW366" s="21" t="str">
        <f t="shared" si="31"/>
        <v>[419] = {wayshrines={-1,-1,-1,}, dlcId=DLC_BASE_GAME</v>
      </c>
      <c r="AX366" s="21" t="str">
        <f t="shared" si="32"/>
        <v>, zoneIds={181}, veteran=false</v>
      </c>
      <c r="AY366" s="21" t="str">
        <f t="shared" si="33"/>
        <v>, setType=LIBSETS_SETTYPE_CYRODIIL</v>
      </c>
      <c r="AZ366" s="21" t="str">
        <f t="shared" si="34"/>
        <v>, dropMechanic={LIBSETS_DROP_MECHANIC_MAIL_PVP_REWARDS_FOR_THE_WORTHY}},</v>
      </c>
      <c r="BA366" s="21" t="str">
        <f t="shared" si="35"/>
        <v xml:space="preserve"> --Battlefield Acrobat / Schlachtfeldakrobat   [Cyrodiil]</v>
      </c>
    </row>
    <row r="367" spans="1:53" x14ac:dyDescent="0.25">
      <c r="A367" s="12">
        <v>420</v>
      </c>
      <c r="B367" t="s">
        <v>1405</v>
      </c>
      <c r="C367" t="s">
        <v>1406</v>
      </c>
      <c r="D367" s="3">
        <f t="shared" si="30"/>
        <v>420</v>
      </c>
      <c r="G367" s="8" t="s">
        <v>1593</v>
      </c>
      <c r="I367" t="s">
        <v>97</v>
      </c>
      <c r="J367" t="s">
        <v>97</v>
      </c>
      <c r="K367">
        <v>-1</v>
      </c>
      <c r="L367">
        <v>-1</v>
      </c>
      <c r="M367">
        <v>-1</v>
      </c>
      <c r="N367">
        <v>0</v>
      </c>
      <c r="O367" s="66" t="s">
        <v>131</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constants'!$B$4:$C$1002,2,FALSE),"")</f>
        <v>Included in base game</v>
      </c>
      <c r="U367" s="33" t="s">
        <v>1665</v>
      </c>
      <c r="V367" s="3" t="str">
        <f>IF(U367&lt;&gt;"",IF(U367&lt;&gt;"LIBSETS_DROP_MECHANIC_MONSTER_NAME",VLOOKUP(U367,'LibSets constants'!$I$4:$L$1002,3,FALSE),""),"")</f>
        <v>Rewards for the worthy (Cyrodiil/Battleground mail)</v>
      </c>
      <c r="W367" s="3" t="str">
        <f>IF(U367&lt;&gt;"",IF(U367&lt;&gt;"LIBSETS_DROP_MECHANIC_MONSTER_NAME",VLOOKUP(U367,'LibSets constants'!$I$4:$L$1002,4,FALSE),""),"")</f>
        <v>Gerechter Lohn (Cyrodiil/Schlachtfeld Mail)</v>
      </c>
      <c r="X367" s="3" t="str">
        <f>IF(G367&lt;&gt;"LIBSETS_SETTYPE_BATTLEGROUND",IF(G367&lt;&gt;"LIBSETS_SETTYPE_SPECIAL",IF(Y367&lt;&gt;"",VLOOKUP(Y367,'ESO zone constants'!$D$3:$H$4953,5,FALSE),""),""),"")</f>
        <v/>
      </c>
      <c r="Y367" t="str">
        <f>IF(AND(O367&lt;&gt;"",NOT(ISERROR(O367))),"",IF(AND(L367&lt;&gt;"",L367&gt;0,NOT(ISERROR(L367))),VLOOKUP(L367,'ESO dumped WayshrineInfo'!$K$3:$N$9999,4,FALSE),""))</f>
        <v/>
      </c>
      <c r="AA367" s="3" t="str">
        <f>IF(Z367&lt;&gt;"",IF(Z367&lt;&gt;"LIBSETS_DROP_MECHANIC_MONSTER_NAME",VLOOKUP(Z367,'LibSets constants'!$I$4:$L$1002,3,FALSE),""),"")</f>
        <v/>
      </c>
      <c r="AB367" s="3" t="str">
        <f>IF(Z367&lt;&gt;"",IF(Z367&lt;&gt;"LIBSETS_DROP_MECHANIC_MONSTER_NAME",VLOOKUP(Z367,'LibSets constants'!$I$4:$L$1002,4,FALSE),""),"")</f>
        <v/>
      </c>
      <c r="AC367" s="3" t="str">
        <f>IF(G367&lt;&gt;"LIBSETS_SETTYPE_BATTLEGROUND",IF(G367&lt;&gt;"LIBSETS_SETTYPE_SPECIAL",IF(AD367&lt;&gt;"",VLOOKUP(AD367,'ESO zone constants'!$D$3:$H$4953,5,FALSE),""),""),"")</f>
        <v/>
      </c>
      <c r="AD367" t="str">
        <f>IF(AND(O367&lt;&gt;"",NOT(ISERROR(O367))),"",IF(AND(M367&lt;&gt;"",M367&gt;0,NOT(ISERROR(M367))),VLOOKUP(M367,'ESO dumped WayshrineInfo'!$K$3:$N$9999,4,FALSE),""))</f>
        <v/>
      </c>
      <c r="AF367" s="3" t="str">
        <f>IF(AE367&lt;&gt;"",IF(AE367&lt;&gt;"LIBSETS_DROP_MECHANIC_MONSTER_NAME",VLOOKUP(AE367,'LibSets constants'!$I$4:$L$1002,3,FALSE),""),"")</f>
        <v/>
      </c>
      <c r="AG367" s="3" t="str">
        <f>IF(AE367&lt;&gt;"",IF(AE367&lt;&gt;"LIBSETS_DROP_MECHANIC_MONSTER_NAME",VLOOKUP(AE367,'LibSets constants'!$I$4:$L$1002,4,FALSE),""),"")</f>
        <v/>
      </c>
      <c r="AH367" s="3" t="str">
        <f>IF(G367&lt;&gt;"LIBSETS_SETTYPE_BATTLEGROUND",IF(G367&lt;&gt;"LIBSETS_SETTYPE_SPECIAL",IF(AI367&lt;&gt;"",VLOOKUP(AI367,'ESO zone constants'!$D$3:$H$4953,5,FALSE),""),""),"")</f>
        <v/>
      </c>
      <c r="AK367" s="3" t="str">
        <f>IF(AJ367&lt;&gt;"",IF(AJ367&lt;&gt;"LIBSETS_DROP_MECHANIC_MONSTER_NAME",VLOOKUP(AJ367,'LibSets constants'!$I$4:$L$1002,3,FALSE),""),"")</f>
        <v/>
      </c>
      <c r="AL367" s="3" t="str">
        <f>IF(AJ367&lt;&gt;"",IF(AJ367&lt;&gt;"LIBSETS_DROP_MECHANIC_MONSTER_NAME",VLOOKUP(AJ367,'LibSets constants'!$I$4:$L$1002,4,FALSE),""),"")</f>
        <v/>
      </c>
      <c r="AM367" s="3" t="str">
        <f>IF(G367&lt;&gt;"LIBSETS_SETTYPE_BATTLEGROUND",IF(G367&lt;&gt;"LIBSETS_SETTYPE_SPECIAL",IF(AN367&lt;&gt;"",VLOOKUP(AN367,'ESO zone constants'!$D$3:$H$4953,5,FALSE),""),""),"")</f>
        <v/>
      </c>
      <c r="AP367" s="3" t="str">
        <f>IF(AO367&lt;&gt;"",IF(AO367&lt;&gt;"LIBSETS_DROP_MECHANIC_MONSTER_NAME",VLOOKUP(AO367,'LibSets constants'!$I$4:$L$1002,3,FALSE),""),"")</f>
        <v/>
      </c>
      <c r="AQ367" s="3" t="str">
        <f>IF(AO367&lt;&gt;"",IF(AO367&lt;&gt;"LIBSETS_DROP_MECHANIC_MONSTER_NAME",VLOOKUP(AO367,'LibSets constants'!$I$4:$L$1002,4,FALSE),""),"")</f>
        <v/>
      </c>
      <c r="AR367" s="3" t="str">
        <f>IF(G367&lt;&gt;"LIBSETS_SETTYPE_BATTLEGROUND",IF(G367&lt;&gt;"LIBSETS_SETTYPE_SPECIAL",IF(AS367&lt;&gt;"",VLOOKUP(AS367,'ESO zone constants'!$D$3:$H$4953,5,FALSE),""),""),"")</f>
        <v/>
      </c>
      <c r="AU367" s="3" t="str">
        <f>IF(AT367&lt;&gt;"",IF(AT367&lt;&gt;"LIBSETS_DROP_MECHANIC_MONSTER_NAME",VLOOKUP(AT367,'LibSets constants'!$I$4:$L$1002,3,FALSE),""),"")</f>
        <v/>
      </c>
      <c r="AV367" s="3" t="str">
        <f>IF(AT367&lt;&gt;"",IF(AT367&lt;&gt;"LIBSETS_DROP_MECHANIC_MONSTER_NAME",VLOOKUP(AT367,'LibSets constants'!$I$4:$L$1002,4,FALSE),""),"")</f>
        <v/>
      </c>
      <c r="AW367" s="21" t="str">
        <f t="shared" si="31"/>
        <v>[420] = {wayshrines={-1,-1,-1,}, dlcId=DLC_BASE_GAME</v>
      </c>
      <c r="AX367" s="21" t="str">
        <f t="shared" si="32"/>
        <v>, zoneIds={181}, veteran=false</v>
      </c>
      <c r="AY367" s="21" t="str">
        <f t="shared" si="33"/>
        <v>, setType=LIBSETS_SETTYPE_CYRODIIL</v>
      </c>
      <c r="AZ367" s="21" t="str">
        <f t="shared" si="34"/>
        <v>, dropMechanic={LIBSETS_DROP_MECHANIC_MAIL_PVP_REWARDS_FOR_THE_WORTHY}},</v>
      </c>
      <c r="BA367" s="21" t="str">
        <f t="shared" si="35"/>
        <v xml:space="preserve"> --Soldier of Anguish / Soldat der Pein   [Cyrodiil]</v>
      </c>
    </row>
    <row r="368" spans="1:53" x14ac:dyDescent="0.25">
      <c r="A368" s="12">
        <v>421</v>
      </c>
      <c r="B368" t="s">
        <v>1407</v>
      </c>
      <c r="C368" t="s">
        <v>1408</v>
      </c>
      <c r="D368" s="3">
        <f t="shared" si="30"/>
        <v>421</v>
      </c>
      <c r="G368" s="8" t="s">
        <v>1593</v>
      </c>
      <c r="I368" t="s">
        <v>97</v>
      </c>
      <c r="J368" t="s">
        <v>97</v>
      </c>
      <c r="K368">
        <v>-1</v>
      </c>
      <c r="L368">
        <v>-1</v>
      </c>
      <c r="M368">
        <v>-1</v>
      </c>
      <c r="N368">
        <v>0</v>
      </c>
      <c r="O368" s="66" t="s">
        <v>131</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constants'!$B$4:$C$1002,2,FALSE),"")</f>
        <v>Included in base game</v>
      </c>
      <c r="U368" s="33" t="s">
        <v>1665</v>
      </c>
      <c r="V368" s="43" t="str">
        <f>IF(U368&lt;&gt;"",IF(U368&lt;&gt;"LIBSETS_DROP_MECHANIC_MONSTER_NAME",VLOOKUP(U368,'LibSets constants'!$I$4:$L$1002,3,FALSE),""),"")</f>
        <v>Rewards for the worthy (Cyrodiil/Battleground mail)</v>
      </c>
      <c r="W368" s="43" t="str">
        <f>IF(U368&lt;&gt;"",IF(U368&lt;&gt;"LIBSETS_DROP_MECHANIC_MONSTER_NAME",VLOOKUP(U368,'LibSets constants'!$I$4:$L$1002,4,FALSE),""),"")</f>
        <v>Gerechter Lohn (Cyrodiil/Schlachtfeld Mail)</v>
      </c>
      <c r="X368" s="3" t="str">
        <f>IF(G368&lt;&gt;"LIBSETS_SETTYPE_BATTLEGROUND",IF(G368&lt;&gt;"LIBSETS_SETTYPE_SPECIAL",IF(Y368&lt;&gt;"",VLOOKUP(Y368,'ESO zone constants'!$D$3:$H$4953,5,FALSE),""),""),"")</f>
        <v/>
      </c>
      <c r="Y368" t="str">
        <f>IF(AND(O368&lt;&gt;"",NOT(ISERROR(O368))),"",IF(AND(L368&lt;&gt;"",L368&gt;0,NOT(ISERROR(L368))),VLOOKUP(L368,'ESO dumped WayshrineInfo'!$K$3:$N$9999,4,FALSE),""))</f>
        <v/>
      </c>
      <c r="Z368" s="44"/>
      <c r="AA368" s="43" t="str">
        <f>IF(Z368&lt;&gt;"",IF(Z368&lt;&gt;"LIBSETS_DROP_MECHANIC_MONSTER_NAME",VLOOKUP(Z368,'LibSets constants'!$I$4:$L$1002,3,FALSE),""),"")</f>
        <v/>
      </c>
      <c r="AB368" s="43" t="str">
        <f>IF(Z368&lt;&gt;"",IF(Z368&lt;&gt;"LIBSETS_DROP_MECHANIC_MONSTER_NAME",VLOOKUP(Z368,'LibSets constants'!$I$4:$L$1002,4,FALSE),""),"")</f>
        <v/>
      </c>
      <c r="AC368" s="3" t="str">
        <f>IF(G368&lt;&gt;"LIBSETS_SETTYPE_BATTLEGROUND",IF(G368&lt;&gt;"LIBSETS_SETTYPE_SPECIAL",IF(AD368&lt;&gt;"",VLOOKUP(AD368,'ESO zone constants'!$D$3:$H$4953,5,FALSE),""),""),"")</f>
        <v/>
      </c>
      <c r="AD368" t="str">
        <f>IF(AND(O368&lt;&gt;"",NOT(ISERROR(O368))),"",IF(AND(M368&lt;&gt;"",M368&gt;0,NOT(ISERROR(M368))),VLOOKUP(M368,'ESO dumped WayshrineInfo'!$K$3:$N$9999,4,FALSE),""))</f>
        <v/>
      </c>
      <c r="AE368" s="44"/>
      <c r="AF368" s="43" t="str">
        <f>IF(AE368&lt;&gt;"",IF(AE368&lt;&gt;"LIBSETS_DROP_MECHANIC_MONSTER_NAME",VLOOKUP(AE368,'LibSets constants'!$I$4:$L$1002,3,FALSE),""),"")</f>
        <v/>
      </c>
      <c r="AG368" s="43" t="str">
        <f>IF(AE368&lt;&gt;"",IF(AE368&lt;&gt;"LIBSETS_DROP_MECHANIC_MONSTER_NAME",VLOOKUP(AE368,'LibSets constants'!$I$4:$L$1002,4,FALSE),""),"")</f>
        <v/>
      </c>
      <c r="AH368" s="3" t="str">
        <f>IF(G368&lt;&gt;"LIBSETS_SETTYPE_BATTLEGROUND",IF(G368&lt;&gt;"LIBSETS_SETTYPE_SPECIAL",IF(AI368&lt;&gt;"",VLOOKUP(AI368,'ESO zone constants'!$D$3:$H$4953,5,FALSE),""),""),"")</f>
        <v/>
      </c>
      <c r="AJ368" s="44"/>
      <c r="AK368" s="43" t="str">
        <f>IF(AJ368&lt;&gt;"",IF(AJ368&lt;&gt;"LIBSETS_DROP_MECHANIC_MONSTER_NAME",VLOOKUP(AJ368,'LibSets constants'!$I$4:$L$1002,3,FALSE),""),"")</f>
        <v/>
      </c>
      <c r="AL368" s="43" t="str">
        <f>IF(AJ368&lt;&gt;"",IF(AJ368&lt;&gt;"LIBSETS_DROP_MECHANIC_MONSTER_NAME",VLOOKUP(AJ368,'LibSets constants'!$I$4:$L$1002,4,FALSE),""),"")</f>
        <v/>
      </c>
      <c r="AM368" s="3" t="str">
        <f>IF(G368&lt;&gt;"LIBSETS_SETTYPE_BATTLEGROUND",IF(G368&lt;&gt;"LIBSETS_SETTYPE_SPECIAL",IF(AN368&lt;&gt;"",VLOOKUP(AN368,'ESO zone constants'!$D$3:$H$4953,5,FALSE),""),""),"")</f>
        <v/>
      </c>
      <c r="AO368" s="44"/>
      <c r="AP368" s="43" t="str">
        <f>IF(AO368&lt;&gt;"",IF(AO368&lt;&gt;"LIBSETS_DROP_MECHANIC_MONSTER_NAME",VLOOKUP(AO368,'LibSets constants'!$I$4:$L$1002,3,FALSE),""),"")</f>
        <v/>
      </c>
      <c r="AQ368" s="43" t="str">
        <f>IF(AO368&lt;&gt;"",IF(AO368&lt;&gt;"LIBSETS_DROP_MECHANIC_MONSTER_NAME",VLOOKUP(AO368,'LibSets constants'!$I$4:$L$1002,4,FALSE),""),"")</f>
        <v/>
      </c>
      <c r="AR368" s="3" t="str">
        <f>IF(G368&lt;&gt;"LIBSETS_SETTYPE_BATTLEGROUND",IF(G368&lt;&gt;"LIBSETS_SETTYPE_SPECIAL",IF(AS368&lt;&gt;"",VLOOKUP(AS368,'ESO zone constants'!$D$3:$H$4953,5,FALSE),""),""),"")</f>
        <v/>
      </c>
      <c r="AT368" s="44"/>
      <c r="AU368" s="43" t="str">
        <f>IF(AT368&lt;&gt;"",IF(AT368&lt;&gt;"LIBSETS_DROP_MECHANIC_MONSTER_NAME",VLOOKUP(AT368,'LibSets constants'!$I$4:$L$1002,3,FALSE),""),"")</f>
        <v/>
      </c>
      <c r="AV368" s="43" t="str">
        <f>IF(AT368&lt;&gt;"",IF(AT368&lt;&gt;"LIBSETS_DROP_MECHANIC_MONSTER_NAME",VLOOKUP(AT368,'LibSets constants'!$I$4:$L$1002,4,FALSE),""),"")</f>
        <v/>
      </c>
      <c r="AW368" s="21" t="str">
        <f t="shared" si="31"/>
        <v>[421] = {wayshrines={-1,-1,-1,}, dlcId=DLC_BASE_GAME</v>
      </c>
      <c r="AX368" s="21" t="str">
        <f t="shared" si="32"/>
        <v>, zoneIds={181}, veteran=false</v>
      </c>
      <c r="AY368" s="21" t="str">
        <f t="shared" si="33"/>
        <v>, setType=LIBSETS_SETTYPE_CYRODIIL</v>
      </c>
      <c r="AZ368" s="21" t="str">
        <f t="shared" si="34"/>
        <v>, dropMechanic={LIBSETS_DROP_MECHANIC_MAIL_PVP_REWARDS_FOR_THE_WORTHY}},</v>
      </c>
      <c r="BA368" s="21" t="str">
        <f t="shared" si="35"/>
        <v xml:space="preserve"> --Steadfast Hero / Standhafter Held   [Cyrodiil]</v>
      </c>
    </row>
    <row r="369" spans="1:53" x14ac:dyDescent="0.25">
      <c r="A369" s="12">
        <v>422</v>
      </c>
      <c r="B369" t="s">
        <v>1409</v>
      </c>
      <c r="C369" t="s">
        <v>1410</v>
      </c>
      <c r="D369" s="3">
        <f t="shared" si="30"/>
        <v>422</v>
      </c>
      <c r="E369" s="42"/>
      <c r="G369" s="8" t="s">
        <v>1593</v>
      </c>
      <c r="I369" t="s">
        <v>97</v>
      </c>
      <c r="J369" t="s">
        <v>97</v>
      </c>
      <c r="K369">
        <v>-1</v>
      </c>
      <c r="L369">
        <v>-1</v>
      </c>
      <c r="M369">
        <v>-1</v>
      </c>
      <c r="N369">
        <v>0</v>
      </c>
      <c r="O369" s="66" t="s">
        <v>131</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constants'!$B$4:$C$1002,2,FALSE),"")</f>
        <v>Included in base game</v>
      </c>
      <c r="U369" s="33" t="s">
        <v>1665</v>
      </c>
      <c r="V369" s="3" t="str">
        <f>IF(U369&lt;&gt;"",IF(U369&lt;&gt;"LIBSETS_DROP_MECHANIC_MONSTER_NAME",VLOOKUP(U369,'LibSets constants'!$I$4:$L$1002,3,FALSE),""),"")</f>
        <v>Rewards for the worthy (Cyrodiil/Battleground mail)</v>
      </c>
      <c r="W369" s="3" t="str">
        <f>IF(U369&lt;&gt;"",IF(U369&lt;&gt;"LIBSETS_DROP_MECHANIC_MONSTER_NAME",VLOOKUP(U369,'LibSets constants'!$I$4:$L$1002,4,FALSE),""),"")</f>
        <v>Gerechter Lohn (Cyrodiil/Schlachtfeld Mail)</v>
      </c>
      <c r="X369" s="3" t="str">
        <f>IF(G369&lt;&gt;"LIBSETS_SETTYPE_BATTLEGROUND",IF(G369&lt;&gt;"LIBSETS_SETTYPE_SPECIAL",IF(Y369&lt;&gt;"",VLOOKUP(Y369,'ESO zone constants'!$D$3:$H$4953,5,FALSE),""),""),"")</f>
        <v/>
      </c>
      <c r="Y369" t="str">
        <f>IF(AND(O369&lt;&gt;"",NOT(ISERROR(O369))),"",IF(AND(L369&lt;&gt;"",L369&gt;0,NOT(ISERROR(L369))),VLOOKUP(L369,'ESO dumped WayshrineInfo'!$K$3:$N$9999,4,FALSE),""))</f>
        <v/>
      </c>
      <c r="AA369" s="3" t="str">
        <f>IF(Z369&lt;&gt;"",IF(Z369&lt;&gt;"LIBSETS_DROP_MECHANIC_MONSTER_NAME",VLOOKUP(Z369,'LibSets constants'!$I$4:$L$1002,3,FALSE),""),"")</f>
        <v/>
      </c>
      <c r="AB369" s="3" t="str">
        <f>IF(Z369&lt;&gt;"",IF(Z369&lt;&gt;"LIBSETS_DROP_MECHANIC_MONSTER_NAME",VLOOKUP(Z369,'LibSets constants'!$I$4:$L$1002,4,FALSE),""),"")</f>
        <v/>
      </c>
      <c r="AC369" s="3" t="str">
        <f>IF(G369&lt;&gt;"LIBSETS_SETTYPE_BATTLEGROUND",IF(G369&lt;&gt;"LIBSETS_SETTYPE_SPECIAL",IF(AD369&lt;&gt;"",VLOOKUP(AD369,'ESO zone constants'!$D$3:$H$4953,5,FALSE),""),""),"")</f>
        <v/>
      </c>
      <c r="AD369" t="str">
        <f>IF(AND(O369&lt;&gt;"",NOT(ISERROR(O369))),"",IF(AND(M369&lt;&gt;"",M369&gt;0,NOT(ISERROR(M369))),VLOOKUP(M369,'ESO dumped WayshrineInfo'!$K$3:$N$9999,4,FALSE),""))</f>
        <v/>
      </c>
      <c r="AF369" s="3" t="str">
        <f>IF(AE369&lt;&gt;"",IF(AE369&lt;&gt;"LIBSETS_DROP_MECHANIC_MONSTER_NAME",VLOOKUP(AE369,'LibSets constants'!$I$4:$L$1002,3,FALSE),""),"")</f>
        <v/>
      </c>
      <c r="AG369" s="3" t="str">
        <f>IF(AE369&lt;&gt;"",IF(AE369&lt;&gt;"LIBSETS_DROP_MECHANIC_MONSTER_NAME",VLOOKUP(AE369,'LibSets constants'!$I$4:$L$1002,4,FALSE),""),"")</f>
        <v/>
      </c>
      <c r="AH369" s="3" t="str">
        <f>IF(G369&lt;&gt;"LIBSETS_SETTYPE_BATTLEGROUND",IF(G369&lt;&gt;"LIBSETS_SETTYPE_SPECIAL",IF(AI369&lt;&gt;"",VLOOKUP(AI369,'ESO zone constants'!$D$3:$H$4953,5,FALSE),""),""),"")</f>
        <v/>
      </c>
      <c r="AK369" s="3" t="str">
        <f>IF(AJ369&lt;&gt;"",IF(AJ369&lt;&gt;"LIBSETS_DROP_MECHANIC_MONSTER_NAME",VLOOKUP(AJ369,'LibSets constants'!$I$4:$L$1002,3,FALSE),""),"")</f>
        <v/>
      </c>
      <c r="AL369" s="3" t="str">
        <f>IF(AJ369&lt;&gt;"",IF(AJ369&lt;&gt;"LIBSETS_DROP_MECHANIC_MONSTER_NAME",VLOOKUP(AJ369,'LibSets constants'!$I$4:$L$1002,4,FALSE),""),"")</f>
        <v/>
      </c>
      <c r="AM369" s="3" t="str">
        <f>IF(G369&lt;&gt;"LIBSETS_SETTYPE_BATTLEGROUND",IF(G369&lt;&gt;"LIBSETS_SETTYPE_SPECIAL",IF(AN369&lt;&gt;"",VLOOKUP(AN369,'ESO zone constants'!$D$3:$H$4953,5,FALSE),""),""),"")</f>
        <v/>
      </c>
      <c r="AP369" s="3" t="str">
        <f>IF(AO369&lt;&gt;"",IF(AO369&lt;&gt;"LIBSETS_DROP_MECHANIC_MONSTER_NAME",VLOOKUP(AO369,'LibSets constants'!$I$4:$L$1002,3,FALSE),""),"")</f>
        <v/>
      </c>
      <c r="AQ369" s="3" t="str">
        <f>IF(AO369&lt;&gt;"",IF(AO369&lt;&gt;"LIBSETS_DROP_MECHANIC_MONSTER_NAME",VLOOKUP(AO369,'LibSets constants'!$I$4:$L$1002,4,FALSE),""),"")</f>
        <v/>
      </c>
      <c r="AR369" s="3" t="str">
        <f>IF(G369&lt;&gt;"LIBSETS_SETTYPE_BATTLEGROUND",IF(G369&lt;&gt;"LIBSETS_SETTYPE_SPECIAL",IF(AS369&lt;&gt;"",VLOOKUP(AS369,'ESO zone constants'!$D$3:$H$4953,5,FALSE),""),""),"")</f>
        <v/>
      </c>
      <c r="AU369" s="3" t="str">
        <f>IF(AT369&lt;&gt;"",IF(AT369&lt;&gt;"LIBSETS_DROP_MECHANIC_MONSTER_NAME",VLOOKUP(AT369,'LibSets constants'!$I$4:$L$1002,3,FALSE),""),"")</f>
        <v/>
      </c>
      <c r="AV369" s="3" t="str">
        <f>IF(AT369&lt;&gt;"",IF(AT369&lt;&gt;"LIBSETS_DROP_MECHANIC_MONSTER_NAME",VLOOKUP(AT369,'LibSets constants'!$I$4:$L$1002,4,FALSE),""),"")</f>
        <v/>
      </c>
      <c r="AW369" s="21" t="str">
        <f t="shared" si="31"/>
        <v>[422] = {wayshrines={-1,-1,-1,}, dlcId=DLC_BASE_GAME</v>
      </c>
      <c r="AX369" s="21" t="str">
        <f t="shared" si="32"/>
        <v>, zoneIds={181}, veteran=false</v>
      </c>
      <c r="AY369" s="21" t="str">
        <f t="shared" si="33"/>
        <v>, setType=LIBSETS_SETTYPE_CYRODIIL</v>
      </c>
      <c r="AZ369" s="21" t="str">
        <f t="shared" si="34"/>
        <v>, dropMechanic={LIBSETS_DROP_MECHANIC_MAIL_PVP_REWARDS_FOR_THE_WORTHY}},</v>
      </c>
      <c r="BA369" s="21" t="str">
        <f t="shared" si="35"/>
        <v xml:space="preserve"> --Battalion Defender / Bataillonsverteidiger   [Cyrodiil]</v>
      </c>
    </row>
    <row r="370" spans="1:53" x14ac:dyDescent="0.25">
      <c r="A370" s="12">
        <v>423</v>
      </c>
      <c r="B370" t="s">
        <v>1411</v>
      </c>
      <c r="C370" t="s">
        <v>1412</v>
      </c>
      <c r="D370" s="3">
        <f t="shared" si="30"/>
        <v>423</v>
      </c>
      <c r="G370" s="8" t="s">
        <v>1590</v>
      </c>
      <c r="I370" t="s">
        <v>98</v>
      </c>
      <c r="J370" t="s">
        <v>97</v>
      </c>
      <c r="K370">
        <v>378</v>
      </c>
      <c r="L370">
        <v>378</v>
      </c>
      <c r="M370">
        <v>378</v>
      </c>
      <c r="N370">
        <v>0</v>
      </c>
      <c r="O370" s="66" t="s">
        <v>727</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constants'!$B$4:$C$1002,2,FALSE),"")</f>
        <v>Included in base game</v>
      </c>
      <c r="U370" s="33" t="s">
        <v>1680</v>
      </c>
      <c r="V370" s="43" t="str">
        <f>IF(U370&lt;&gt;"",IF(U370&lt;&gt;"LIBSETS_DROP_MECHANIC_MONSTER_NAME",VLOOKUP(U370,'LibSets constants'!$I$4:$L$1002,3,FALSE),""),"")</f>
        <v>Arena stage chest</v>
      </c>
      <c r="W370" s="3" t="str">
        <f>IF(U370&lt;&gt;"",IF(U370&lt;&gt;"LIBSETS_DROP_MECHANIC_MONSTER_NAME",VLOOKUP(U370,'LibSets constants'!$I$4:$L$1002,4,FALSE),""),"")</f>
        <v>Arena-Phasen Schatztruhe</v>
      </c>
      <c r="X370" s="3" t="str">
        <f>IF(G370&lt;&gt;"LIBSETS_SETTYPE_BATTLEGROUND",IF(G370&lt;&gt;"LIBSETS_SETTYPE_SPECIAL",IF(Y370&lt;&gt;"",VLOOKUP(Y370,'ESO zone constants'!$D$3:$H$4953,5,FALSE),""),""),"")</f>
        <v/>
      </c>
      <c r="Y370" t="str">
        <f>IF(AND(O370&lt;&gt;"",NOT(ISERROR(O370))),"",IF(AND(L370&lt;&gt;"",L370&gt;0,NOT(ISERROR(L370))),VLOOKUP(L370,'ESO dumped WayshrineInfo'!$K$3:$N$9999,4,FALSE),""))</f>
        <v/>
      </c>
      <c r="Z370" s="44"/>
      <c r="AA370" s="43" t="str">
        <f>IF(Z370&lt;&gt;"",IF(Z370&lt;&gt;"LIBSETS_DROP_MECHANIC_MONSTER_NAME",VLOOKUP(Z370,'LibSets constants'!$I$4:$L$1002,3,FALSE),""),"")</f>
        <v/>
      </c>
      <c r="AB370" s="43" t="str">
        <f>IF(Z370&lt;&gt;"",IF(Z370&lt;&gt;"LIBSETS_DROP_MECHANIC_MONSTER_NAME",VLOOKUP(Z370,'LibSets constants'!$I$4:$L$1002,4,FALSE),""),"")</f>
        <v/>
      </c>
      <c r="AC370" s="3" t="str">
        <f>IF(G370&lt;&gt;"LIBSETS_SETTYPE_BATTLEGROUND",IF(G370&lt;&gt;"LIBSETS_SETTYPE_SPECIAL",IF(AD370&lt;&gt;"",VLOOKUP(AD370,'ESO zone constants'!$D$3:$H$4953,5,FALSE),""),""),"")</f>
        <v/>
      </c>
      <c r="AD370" t="str">
        <f>IF(AND(O370&lt;&gt;"",NOT(ISERROR(O370))),"",IF(AND(M370&lt;&gt;"",M370&gt;0,NOT(ISERROR(M370))),VLOOKUP(M370,'ESO dumped WayshrineInfo'!$K$3:$N$9999,4,FALSE),""))</f>
        <v/>
      </c>
      <c r="AE370" s="44"/>
      <c r="AF370" s="43" t="str">
        <f>IF(AE370&lt;&gt;"",IF(AE370&lt;&gt;"LIBSETS_DROP_MECHANIC_MONSTER_NAME",VLOOKUP(AE370,'LibSets constants'!$I$4:$L$1002,3,FALSE),""),"")</f>
        <v/>
      </c>
      <c r="AG370" s="43" t="str">
        <f>IF(AE370&lt;&gt;"",IF(AE370&lt;&gt;"LIBSETS_DROP_MECHANIC_MONSTER_NAME",VLOOKUP(AE370,'LibSets constants'!$I$4:$L$1002,4,FALSE),""),"")</f>
        <v/>
      </c>
      <c r="AH370" s="3" t="str">
        <f>IF(G370&lt;&gt;"LIBSETS_SETTYPE_BATTLEGROUND",IF(G370&lt;&gt;"LIBSETS_SETTYPE_SPECIAL",IF(AI370&lt;&gt;"",VLOOKUP(AI370,'ESO zone constants'!$D$3:$H$4953,5,FALSE),""),""),"")</f>
        <v/>
      </c>
      <c r="AJ370" s="44"/>
      <c r="AK370" s="43" t="str">
        <f>IF(AJ370&lt;&gt;"",IF(AJ370&lt;&gt;"LIBSETS_DROP_MECHANIC_MONSTER_NAME",VLOOKUP(AJ370,'LibSets constants'!$I$4:$L$1002,3,FALSE),""),"")</f>
        <v/>
      </c>
      <c r="AL370" s="43" t="str">
        <f>IF(AJ370&lt;&gt;"",IF(AJ370&lt;&gt;"LIBSETS_DROP_MECHANIC_MONSTER_NAME",VLOOKUP(AJ370,'LibSets constants'!$I$4:$L$1002,4,FALSE),""),"")</f>
        <v/>
      </c>
      <c r="AM370" s="3" t="str">
        <f>IF(G370&lt;&gt;"LIBSETS_SETTYPE_BATTLEGROUND",IF(G370&lt;&gt;"LIBSETS_SETTYPE_SPECIAL",IF(AN370&lt;&gt;"",VLOOKUP(AN370,'ESO zone constants'!$D$3:$H$4953,5,FALSE),""),""),"")</f>
        <v/>
      </c>
      <c r="AO370" s="44"/>
      <c r="AP370" s="43" t="str">
        <f>IF(AO370&lt;&gt;"",IF(AO370&lt;&gt;"LIBSETS_DROP_MECHANIC_MONSTER_NAME",VLOOKUP(AO370,'LibSets constants'!$I$4:$L$1002,3,FALSE),""),"")</f>
        <v/>
      </c>
      <c r="AQ370" s="43" t="str">
        <f>IF(AO370&lt;&gt;"",IF(AO370&lt;&gt;"LIBSETS_DROP_MECHANIC_MONSTER_NAME",VLOOKUP(AO370,'LibSets constants'!$I$4:$L$1002,4,FALSE),""),"")</f>
        <v/>
      </c>
      <c r="AR370" s="3" t="str">
        <f>IF(G370&lt;&gt;"LIBSETS_SETTYPE_BATTLEGROUND",IF(G370&lt;&gt;"LIBSETS_SETTYPE_SPECIAL",IF(AS370&lt;&gt;"",VLOOKUP(AS370,'ESO zone constants'!$D$3:$H$4953,5,FALSE),""),""),"")</f>
        <v/>
      </c>
      <c r="AT370" s="44"/>
      <c r="AU370" s="43" t="str">
        <f>IF(AT370&lt;&gt;"",IF(AT370&lt;&gt;"LIBSETS_DROP_MECHANIC_MONSTER_NAME",VLOOKUP(AT370,'LibSets constants'!$I$4:$L$1002,3,FALSE),""),"")</f>
        <v/>
      </c>
      <c r="AV370" s="43" t="str">
        <f>IF(AT370&lt;&gt;"",IF(AT370&lt;&gt;"LIBSETS_DROP_MECHANIC_MONSTER_NAME",VLOOKUP(AT370,'LibSets constants'!$I$4:$L$1002,4,FALSE),""),"")</f>
        <v/>
      </c>
      <c r="AW370" s="21" t="str">
        <f t="shared" si="31"/>
        <v>[423] = {wayshrines={378,378,378,}, dlcId=DLC_BASE_GAME</v>
      </c>
      <c r="AX370" s="21" t="str">
        <f t="shared" si="32"/>
        <v>, zoneIds={1082}, veteran=true</v>
      </c>
      <c r="AY370" s="21" t="str">
        <f t="shared" si="33"/>
        <v>, setType=LIBSETS_SETTYPE_ARENA</v>
      </c>
      <c r="AZ370" s="21" t="str">
        <f t="shared" si="34"/>
        <v>, dropMechanic={LIBSETS_DROP_MECHANIC_ARENA_STAGE_CHEST}},</v>
      </c>
      <c r="BA370" s="21" t="str">
        <f t="shared" si="35"/>
        <v xml:space="preserve"> --Perfect Gallant Charge / Perfekter galanter Ansturm   [Blackrose Prison]</v>
      </c>
    </row>
    <row r="371" spans="1:53" x14ac:dyDescent="0.25">
      <c r="A371" s="12">
        <v>424</v>
      </c>
      <c r="B371" t="s">
        <v>1413</v>
      </c>
      <c r="C371" t="s">
        <v>1414</v>
      </c>
      <c r="D371" s="3">
        <f t="shared" si="30"/>
        <v>424</v>
      </c>
      <c r="G371" s="8" t="s">
        <v>1590</v>
      </c>
      <c r="I371" t="s">
        <v>98</v>
      </c>
      <c r="J371" t="s">
        <v>97</v>
      </c>
      <c r="K371">
        <v>378</v>
      </c>
      <c r="L371">
        <v>378</v>
      </c>
      <c r="M371">
        <v>378</v>
      </c>
      <c r="N371">
        <v>0</v>
      </c>
      <c r="O371" s="66" t="s">
        <v>727</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constants'!$B$4:$C$1002,2,FALSE),"")</f>
        <v>Included in base game</v>
      </c>
      <c r="U371" s="33" t="s">
        <v>1680</v>
      </c>
      <c r="V371" s="43" t="str">
        <f>IF(U371&lt;&gt;"",IF(U371&lt;&gt;"LIBSETS_DROP_MECHANIC_MONSTER_NAME",VLOOKUP(U371,'LibSets constants'!$I$4:$L$1002,3,FALSE),""),"")</f>
        <v>Arena stage chest</v>
      </c>
      <c r="W371" s="3" t="str">
        <f>IF(U371&lt;&gt;"",IF(U371&lt;&gt;"LIBSETS_DROP_MECHANIC_MONSTER_NAME",VLOOKUP(U371,'LibSets constants'!$I$4:$L$1002,4,FALSE),""),"")</f>
        <v>Arena-Phasen Schatztruhe</v>
      </c>
      <c r="X371" s="3" t="str">
        <f>IF(G371&lt;&gt;"LIBSETS_SETTYPE_BATTLEGROUND",IF(G371&lt;&gt;"LIBSETS_SETTYPE_SPECIAL",IF(Y371&lt;&gt;"",VLOOKUP(Y371,'ESO zone constants'!$D$3:$H$4953,5,FALSE),""),""),"")</f>
        <v/>
      </c>
      <c r="Y371" t="str">
        <f>IF(AND(O371&lt;&gt;"",NOT(ISERROR(O371))),"",IF(AND(L371&lt;&gt;"",L371&gt;0,NOT(ISERROR(L371))),VLOOKUP(L371,'ESO dumped WayshrineInfo'!$K$3:$N$9999,4,FALSE),""))</f>
        <v/>
      </c>
      <c r="Z371" s="44"/>
      <c r="AA371" s="43" t="str">
        <f>IF(Z371&lt;&gt;"",IF(Z371&lt;&gt;"LIBSETS_DROP_MECHANIC_MONSTER_NAME",VLOOKUP(Z371,'LibSets constants'!$I$4:$L$1002,3,FALSE),""),"")</f>
        <v/>
      </c>
      <c r="AB371" s="43" t="str">
        <f>IF(Z371&lt;&gt;"",IF(Z371&lt;&gt;"LIBSETS_DROP_MECHANIC_MONSTER_NAME",VLOOKUP(Z371,'LibSets constants'!$I$4:$L$1002,4,FALSE),""),"")</f>
        <v/>
      </c>
      <c r="AC371" s="3" t="str">
        <f>IF(G371&lt;&gt;"LIBSETS_SETTYPE_BATTLEGROUND",IF(G371&lt;&gt;"LIBSETS_SETTYPE_SPECIAL",IF(AD371&lt;&gt;"",VLOOKUP(AD371,'ESO zone constants'!$D$3:$H$4953,5,FALSE),""),""),"")</f>
        <v/>
      </c>
      <c r="AD371" t="str">
        <f>IF(AND(O371&lt;&gt;"",NOT(ISERROR(O371))),"",IF(AND(M371&lt;&gt;"",M371&gt;0,NOT(ISERROR(M371))),VLOOKUP(M371,'ESO dumped WayshrineInfo'!$K$3:$N$9999,4,FALSE),""))</f>
        <v/>
      </c>
      <c r="AE371" s="44"/>
      <c r="AF371" s="43" t="str">
        <f>IF(AE371&lt;&gt;"",IF(AE371&lt;&gt;"LIBSETS_DROP_MECHANIC_MONSTER_NAME",VLOOKUP(AE371,'LibSets constants'!$I$4:$L$1002,3,FALSE),""),"")</f>
        <v/>
      </c>
      <c r="AG371" s="43" t="str">
        <f>IF(AE371&lt;&gt;"",IF(AE371&lt;&gt;"LIBSETS_DROP_MECHANIC_MONSTER_NAME",VLOOKUP(AE371,'LibSets constants'!$I$4:$L$1002,4,FALSE),""),"")</f>
        <v/>
      </c>
      <c r="AH371" s="3" t="str">
        <f>IF(G371&lt;&gt;"LIBSETS_SETTYPE_BATTLEGROUND",IF(G371&lt;&gt;"LIBSETS_SETTYPE_SPECIAL",IF(AI371&lt;&gt;"",VLOOKUP(AI371,'ESO zone constants'!$D$3:$H$4953,5,FALSE),""),""),"")</f>
        <v/>
      </c>
      <c r="AJ371" s="44"/>
      <c r="AK371" s="43" t="str">
        <f>IF(AJ371&lt;&gt;"",IF(AJ371&lt;&gt;"LIBSETS_DROP_MECHANIC_MONSTER_NAME",VLOOKUP(AJ371,'LibSets constants'!$I$4:$L$1002,3,FALSE),""),"")</f>
        <v/>
      </c>
      <c r="AL371" s="43" t="str">
        <f>IF(AJ371&lt;&gt;"",IF(AJ371&lt;&gt;"LIBSETS_DROP_MECHANIC_MONSTER_NAME",VLOOKUP(AJ371,'LibSets constants'!$I$4:$L$1002,4,FALSE),""),"")</f>
        <v/>
      </c>
      <c r="AM371" s="3" t="str">
        <f>IF(G371&lt;&gt;"LIBSETS_SETTYPE_BATTLEGROUND",IF(G371&lt;&gt;"LIBSETS_SETTYPE_SPECIAL",IF(AN371&lt;&gt;"",VLOOKUP(AN371,'ESO zone constants'!$D$3:$H$4953,5,FALSE),""),""),"")</f>
        <v/>
      </c>
      <c r="AO371" s="44"/>
      <c r="AP371" s="43" t="str">
        <f>IF(AO371&lt;&gt;"",IF(AO371&lt;&gt;"LIBSETS_DROP_MECHANIC_MONSTER_NAME",VLOOKUP(AO371,'LibSets constants'!$I$4:$L$1002,3,FALSE),""),"")</f>
        <v/>
      </c>
      <c r="AQ371" s="43" t="str">
        <f>IF(AO371&lt;&gt;"",IF(AO371&lt;&gt;"LIBSETS_DROP_MECHANIC_MONSTER_NAME",VLOOKUP(AO371,'LibSets constants'!$I$4:$L$1002,4,FALSE),""),"")</f>
        <v/>
      </c>
      <c r="AR371" s="3" t="str">
        <f>IF(G371&lt;&gt;"LIBSETS_SETTYPE_BATTLEGROUND",IF(G371&lt;&gt;"LIBSETS_SETTYPE_SPECIAL",IF(AS371&lt;&gt;"",VLOOKUP(AS371,'ESO zone constants'!$D$3:$H$4953,5,FALSE),""),""),"")</f>
        <v/>
      </c>
      <c r="AT371" s="44"/>
      <c r="AU371" s="43" t="str">
        <f>IF(AT371&lt;&gt;"",IF(AT371&lt;&gt;"LIBSETS_DROP_MECHANIC_MONSTER_NAME",VLOOKUP(AT371,'LibSets constants'!$I$4:$L$1002,3,FALSE),""),"")</f>
        <v/>
      </c>
      <c r="AV371" s="43" t="str">
        <f>IF(AT371&lt;&gt;"",IF(AT371&lt;&gt;"LIBSETS_DROP_MECHANIC_MONSTER_NAME",VLOOKUP(AT371,'LibSets constants'!$I$4:$L$1002,4,FALSE),""),"")</f>
        <v/>
      </c>
      <c r="AW371" s="21" t="str">
        <f t="shared" si="31"/>
        <v>[424] = {wayshrines={378,378,378,}, dlcId=DLC_BASE_GAME</v>
      </c>
      <c r="AX371" s="21" t="str">
        <f t="shared" si="32"/>
        <v>, zoneIds={1082}, veteran=true</v>
      </c>
      <c r="AY371" s="21" t="str">
        <f t="shared" si="33"/>
        <v>, setType=LIBSETS_SETTYPE_ARENA</v>
      </c>
      <c r="AZ371" s="21" t="str">
        <f t="shared" si="34"/>
        <v>, dropMechanic={LIBSETS_DROP_MECHANIC_ARENA_STAGE_CHEST}},</v>
      </c>
      <c r="BA371" s="21" t="str">
        <f t="shared" si="35"/>
        <v xml:space="preserve"> --Perfect Radial Uppercut / Perfekter Rundum-Aufwärtsschnitt   [Blackrose Prison]</v>
      </c>
    </row>
    <row r="372" spans="1:53" x14ac:dyDescent="0.25">
      <c r="A372" s="12">
        <v>425</v>
      </c>
      <c r="B372" t="s">
        <v>1415</v>
      </c>
      <c r="C372" t="s">
        <v>1416</v>
      </c>
      <c r="D372" s="3">
        <f t="shared" si="30"/>
        <v>425</v>
      </c>
      <c r="G372" s="8" t="s">
        <v>1590</v>
      </c>
      <c r="I372" t="s">
        <v>98</v>
      </c>
      <c r="J372" t="s">
        <v>97</v>
      </c>
      <c r="K372">
        <v>378</v>
      </c>
      <c r="L372">
        <v>378</v>
      </c>
      <c r="M372">
        <v>378</v>
      </c>
      <c r="N372">
        <v>0</v>
      </c>
      <c r="O372" s="66" t="s">
        <v>727</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constants'!$B$4:$C$1002,2,FALSE),"")</f>
        <v>Included in base game</v>
      </c>
      <c r="U372" s="33" t="s">
        <v>1680</v>
      </c>
      <c r="V372" s="43" t="str">
        <f>IF(U372&lt;&gt;"",IF(U372&lt;&gt;"LIBSETS_DROP_MECHANIC_MONSTER_NAME",VLOOKUP(U372,'LibSets constants'!$I$4:$L$1002,3,FALSE),""),"")</f>
        <v>Arena stage chest</v>
      </c>
      <c r="W372" s="3" t="str">
        <f>IF(U372&lt;&gt;"",IF(U372&lt;&gt;"LIBSETS_DROP_MECHANIC_MONSTER_NAME",VLOOKUP(U372,'LibSets constants'!$I$4:$L$1002,4,FALSE),""),"")</f>
        <v>Arena-Phasen Schatztruhe</v>
      </c>
      <c r="X372" s="3" t="str">
        <f>IF(G372&lt;&gt;"LIBSETS_SETTYPE_BATTLEGROUND",IF(G372&lt;&gt;"LIBSETS_SETTYPE_SPECIAL",IF(Y372&lt;&gt;"",VLOOKUP(Y372,'ESO zone constants'!$D$3:$H$4953,5,FALSE),""),""),"")</f>
        <v/>
      </c>
      <c r="Y372" t="str">
        <f>IF(AND(O372&lt;&gt;"",NOT(ISERROR(O372))),"",IF(AND(L372&lt;&gt;"",L372&gt;0,NOT(ISERROR(L372))),VLOOKUP(L372,'ESO dumped WayshrineInfo'!$K$3:$N$9999,4,FALSE),""))</f>
        <v/>
      </c>
      <c r="Z372" s="44"/>
      <c r="AA372" s="43" t="str">
        <f>IF(Z372&lt;&gt;"",IF(Z372&lt;&gt;"LIBSETS_DROP_MECHANIC_MONSTER_NAME",VLOOKUP(Z372,'LibSets constants'!$I$4:$L$1002,3,FALSE),""),"")</f>
        <v/>
      </c>
      <c r="AB372" s="43" t="str">
        <f>IF(Z372&lt;&gt;"",IF(Z372&lt;&gt;"LIBSETS_DROP_MECHANIC_MONSTER_NAME",VLOOKUP(Z372,'LibSets constants'!$I$4:$L$1002,4,FALSE),""),"")</f>
        <v/>
      </c>
      <c r="AC372" s="3" t="str">
        <f>IF(G372&lt;&gt;"LIBSETS_SETTYPE_BATTLEGROUND",IF(G372&lt;&gt;"LIBSETS_SETTYPE_SPECIAL",IF(AD372&lt;&gt;"",VLOOKUP(AD372,'ESO zone constants'!$D$3:$H$4953,5,FALSE),""),""),"")</f>
        <v/>
      </c>
      <c r="AD372" t="str">
        <f>IF(AND(O372&lt;&gt;"",NOT(ISERROR(O372))),"",IF(AND(M372&lt;&gt;"",M372&gt;0,NOT(ISERROR(M372))),VLOOKUP(M372,'ESO dumped WayshrineInfo'!$K$3:$N$9999,4,FALSE),""))</f>
        <v/>
      </c>
      <c r="AE372" s="44"/>
      <c r="AF372" s="43" t="str">
        <f>IF(AE372&lt;&gt;"",IF(AE372&lt;&gt;"LIBSETS_DROP_MECHANIC_MONSTER_NAME",VLOOKUP(AE372,'LibSets constants'!$I$4:$L$1002,3,FALSE),""),"")</f>
        <v/>
      </c>
      <c r="AG372" s="43" t="str">
        <f>IF(AE372&lt;&gt;"",IF(AE372&lt;&gt;"LIBSETS_DROP_MECHANIC_MONSTER_NAME",VLOOKUP(AE372,'LibSets constants'!$I$4:$L$1002,4,FALSE),""),"")</f>
        <v/>
      </c>
      <c r="AH372" s="3" t="str">
        <f>IF(G372&lt;&gt;"LIBSETS_SETTYPE_BATTLEGROUND",IF(G372&lt;&gt;"LIBSETS_SETTYPE_SPECIAL",IF(AI372&lt;&gt;"",VLOOKUP(AI372,'ESO zone constants'!$D$3:$H$4953,5,FALSE),""),""),"")</f>
        <v/>
      </c>
      <c r="AJ372" s="44"/>
      <c r="AK372" s="43" t="str">
        <f>IF(AJ372&lt;&gt;"",IF(AJ372&lt;&gt;"LIBSETS_DROP_MECHANIC_MONSTER_NAME",VLOOKUP(AJ372,'LibSets constants'!$I$4:$L$1002,3,FALSE),""),"")</f>
        <v/>
      </c>
      <c r="AL372" s="43" t="str">
        <f>IF(AJ372&lt;&gt;"",IF(AJ372&lt;&gt;"LIBSETS_DROP_MECHANIC_MONSTER_NAME",VLOOKUP(AJ372,'LibSets constants'!$I$4:$L$1002,4,FALSE),""),"")</f>
        <v/>
      </c>
      <c r="AM372" s="3" t="str">
        <f>IF(G372&lt;&gt;"LIBSETS_SETTYPE_BATTLEGROUND",IF(G372&lt;&gt;"LIBSETS_SETTYPE_SPECIAL",IF(AN372&lt;&gt;"",VLOOKUP(AN372,'ESO zone constants'!$D$3:$H$4953,5,FALSE),""),""),"")</f>
        <v/>
      </c>
      <c r="AO372" s="44"/>
      <c r="AP372" s="43" t="str">
        <f>IF(AO372&lt;&gt;"",IF(AO372&lt;&gt;"LIBSETS_DROP_MECHANIC_MONSTER_NAME",VLOOKUP(AO372,'LibSets constants'!$I$4:$L$1002,3,FALSE),""),"")</f>
        <v/>
      </c>
      <c r="AQ372" s="43" t="str">
        <f>IF(AO372&lt;&gt;"",IF(AO372&lt;&gt;"LIBSETS_DROP_MECHANIC_MONSTER_NAME",VLOOKUP(AO372,'LibSets constants'!$I$4:$L$1002,4,FALSE),""),"")</f>
        <v/>
      </c>
      <c r="AR372" s="3" t="str">
        <f>IF(G372&lt;&gt;"LIBSETS_SETTYPE_BATTLEGROUND",IF(G372&lt;&gt;"LIBSETS_SETTYPE_SPECIAL",IF(AS372&lt;&gt;"",VLOOKUP(AS372,'ESO zone constants'!$D$3:$H$4953,5,FALSE),""),""),"")</f>
        <v/>
      </c>
      <c r="AT372" s="44"/>
      <c r="AU372" s="43" t="str">
        <f>IF(AT372&lt;&gt;"",IF(AT372&lt;&gt;"LIBSETS_DROP_MECHANIC_MONSTER_NAME",VLOOKUP(AT372,'LibSets constants'!$I$4:$L$1002,3,FALSE),""),"")</f>
        <v/>
      </c>
      <c r="AV372" s="43" t="str">
        <f>IF(AT372&lt;&gt;"",IF(AT372&lt;&gt;"LIBSETS_DROP_MECHANIC_MONSTER_NAME",VLOOKUP(AT372,'LibSets constants'!$I$4:$L$1002,4,FALSE),""),"")</f>
        <v/>
      </c>
      <c r="AW372" s="21" t="str">
        <f t="shared" si="31"/>
        <v>[425] = {wayshrines={378,378,378,}, dlcId=DLC_BASE_GAME</v>
      </c>
      <c r="AX372" s="21" t="str">
        <f t="shared" si="32"/>
        <v>, zoneIds={1082}, veteran=true</v>
      </c>
      <c r="AY372" s="21" t="str">
        <f t="shared" si="33"/>
        <v>, setType=LIBSETS_SETTYPE_ARENA</v>
      </c>
      <c r="AZ372" s="21" t="str">
        <f t="shared" si="34"/>
        <v>, dropMechanic={LIBSETS_DROP_MECHANIC_ARENA_STAGE_CHEST}},</v>
      </c>
      <c r="BA372" s="21" t="str">
        <f t="shared" si="35"/>
        <v xml:space="preserve"> --Perfect Spectral Cloak / Perfekter spektraler Mantel   [Blackrose Prison]</v>
      </c>
    </row>
    <row r="373" spans="1:53" x14ac:dyDescent="0.25">
      <c r="A373" s="12">
        <v>426</v>
      </c>
      <c r="B373" t="s">
        <v>1417</v>
      </c>
      <c r="C373" t="s">
        <v>1418</v>
      </c>
      <c r="D373" s="3">
        <f t="shared" si="30"/>
        <v>426</v>
      </c>
      <c r="G373" s="8" t="s">
        <v>1590</v>
      </c>
      <c r="I373" t="s">
        <v>98</v>
      </c>
      <c r="J373" t="s">
        <v>97</v>
      </c>
      <c r="K373">
        <v>378</v>
      </c>
      <c r="L373">
        <v>378</v>
      </c>
      <c r="M373">
        <v>378</v>
      </c>
      <c r="N373">
        <v>0</v>
      </c>
      <c r="O373" s="66" t="s">
        <v>727</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constants'!$B$4:$C$1002,2,FALSE),"")</f>
        <v>Included in base game</v>
      </c>
      <c r="U373" s="33" t="s">
        <v>1680</v>
      </c>
      <c r="V373" s="3" t="str">
        <f>IF(U373&lt;&gt;"",IF(U373&lt;&gt;"LIBSETS_DROP_MECHANIC_MONSTER_NAME",VLOOKUP(U373,'LibSets constants'!$I$4:$L$1002,3,FALSE),""),"")</f>
        <v>Arena stage chest</v>
      </c>
      <c r="W373" s="3" t="str">
        <f>IF(U373&lt;&gt;"",IF(U373&lt;&gt;"LIBSETS_DROP_MECHANIC_MONSTER_NAME",VLOOKUP(U373,'LibSets constants'!$I$4:$L$1002,4,FALSE),""),"")</f>
        <v>Arena-Phasen Schatztruhe</v>
      </c>
      <c r="X373" s="3" t="str">
        <f>IF(G373&lt;&gt;"LIBSETS_SETTYPE_BATTLEGROUND",IF(G373&lt;&gt;"LIBSETS_SETTYPE_SPECIAL",IF(Y373&lt;&gt;"",VLOOKUP(Y373,'ESO zone constants'!$D$3:$H$4953,5,FALSE),""),""),"")</f>
        <v/>
      </c>
      <c r="Y373" t="str">
        <f>IF(AND(O373&lt;&gt;"",NOT(ISERROR(O373))),"",IF(AND(L373&lt;&gt;"",L373&gt;0,NOT(ISERROR(L373))),VLOOKUP(L373,'ESO dumped WayshrineInfo'!$K$3:$N$9999,4,FALSE),""))</f>
        <v/>
      </c>
      <c r="Z373" s="44"/>
      <c r="AA373" s="43" t="str">
        <f>IF(Z373&lt;&gt;"",IF(Z373&lt;&gt;"LIBSETS_DROP_MECHANIC_MONSTER_NAME",VLOOKUP(Z373,'LibSets constants'!$I$4:$L$1002,3,FALSE),""),"")</f>
        <v/>
      </c>
      <c r="AB373" s="43" t="str">
        <f>IF(Z373&lt;&gt;"",IF(Z373&lt;&gt;"LIBSETS_DROP_MECHANIC_MONSTER_NAME",VLOOKUP(Z373,'LibSets constants'!$I$4:$L$1002,4,FALSE),""),"")</f>
        <v/>
      </c>
      <c r="AC373" s="3" t="str">
        <f>IF(G373&lt;&gt;"LIBSETS_SETTYPE_BATTLEGROUND",IF(G373&lt;&gt;"LIBSETS_SETTYPE_SPECIAL",IF(AD373&lt;&gt;"",VLOOKUP(AD373,'ESO zone constants'!$D$3:$H$4953,5,FALSE),""),""),"")</f>
        <v/>
      </c>
      <c r="AD373" t="str">
        <f>IF(AND(O373&lt;&gt;"",NOT(ISERROR(O373))),"",IF(AND(M373&lt;&gt;"",M373&gt;0,NOT(ISERROR(M373))),VLOOKUP(M373,'ESO dumped WayshrineInfo'!$K$3:$N$9999,4,FALSE),""))</f>
        <v/>
      </c>
      <c r="AE373" s="44"/>
      <c r="AF373" s="43" t="str">
        <f>IF(AE373&lt;&gt;"",IF(AE373&lt;&gt;"LIBSETS_DROP_MECHANIC_MONSTER_NAME",VLOOKUP(AE373,'LibSets constants'!$I$4:$L$1002,3,FALSE),""),"")</f>
        <v/>
      </c>
      <c r="AG373" s="43" t="str">
        <f>IF(AE373&lt;&gt;"",IF(AE373&lt;&gt;"LIBSETS_DROP_MECHANIC_MONSTER_NAME",VLOOKUP(AE373,'LibSets constants'!$I$4:$L$1002,4,FALSE),""),"")</f>
        <v/>
      </c>
      <c r="AH373" s="3" t="str">
        <f>IF(G373&lt;&gt;"LIBSETS_SETTYPE_BATTLEGROUND",IF(G373&lt;&gt;"LIBSETS_SETTYPE_SPECIAL",IF(AI373&lt;&gt;"",VLOOKUP(AI373,'ESO zone constants'!$D$3:$H$4953,5,FALSE),""),""),"")</f>
        <v/>
      </c>
      <c r="AJ373" s="44"/>
      <c r="AK373" s="43" t="str">
        <f>IF(AJ373&lt;&gt;"",IF(AJ373&lt;&gt;"LIBSETS_DROP_MECHANIC_MONSTER_NAME",VLOOKUP(AJ373,'LibSets constants'!$I$4:$L$1002,3,FALSE),""),"")</f>
        <v/>
      </c>
      <c r="AL373" s="43" t="str">
        <f>IF(AJ373&lt;&gt;"",IF(AJ373&lt;&gt;"LIBSETS_DROP_MECHANIC_MONSTER_NAME",VLOOKUP(AJ373,'LibSets constants'!$I$4:$L$1002,4,FALSE),""),"")</f>
        <v/>
      </c>
      <c r="AM373" s="3" t="str">
        <f>IF(G373&lt;&gt;"LIBSETS_SETTYPE_BATTLEGROUND",IF(G373&lt;&gt;"LIBSETS_SETTYPE_SPECIAL",IF(AN373&lt;&gt;"",VLOOKUP(AN373,'ESO zone constants'!$D$3:$H$4953,5,FALSE),""),""),"")</f>
        <v/>
      </c>
      <c r="AO373" s="44"/>
      <c r="AP373" s="43" t="str">
        <f>IF(AO373&lt;&gt;"",IF(AO373&lt;&gt;"LIBSETS_DROP_MECHANIC_MONSTER_NAME",VLOOKUP(AO373,'LibSets constants'!$I$4:$L$1002,3,FALSE),""),"")</f>
        <v/>
      </c>
      <c r="AQ373" s="43" t="str">
        <f>IF(AO373&lt;&gt;"",IF(AO373&lt;&gt;"LIBSETS_DROP_MECHANIC_MONSTER_NAME",VLOOKUP(AO373,'LibSets constants'!$I$4:$L$1002,4,FALSE),""),"")</f>
        <v/>
      </c>
      <c r="AR373" s="3" t="str">
        <f>IF(G373&lt;&gt;"LIBSETS_SETTYPE_BATTLEGROUND",IF(G373&lt;&gt;"LIBSETS_SETTYPE_SPECIAL",IF(AS373&lt;&gt;"",VLOOKUP(AS373,'ESO zone constants'!$D$3:$H$4953,5,FALSE),""),""),"")</f>
        <v/>
      </c>
      <c r="AT373" s="44"/>
      <c r="AU373" s="43" t="str">
        <f>IF(AT373&lt;&gt;"",IF(AT373&lt;&gt;"LIBSETS_DROP_MECHANIC_MONSTER_NAME",VLOOKUP(AT373,'LibSets constants'!$I$4:$L$1002,3,FALSE),""),"")</f>
        <v/>
      </c>
      <c r="AV373" s="43" t="str">
        <f>IF(AT373&lt;&gt;"",IF(AT373&lt;&gt;"LIBSETS_DROP_MECHANIC_MONSTER_NAME",VLOOKUP(AT373,'LibSets constants'!$I$4:$L$1002,4,FALSE),""),"")</f>
        <v/>
      </c>
      <c r="AW373" s="21" t="str">
        <f t="shared" si="31"/>
        <v>[426] = {wayshrines={378,378,378,}, dlcId=DLC_BASE_GAME</v>
      </c>
      <c r="AX373" s="21" t="str">
        <f t="shared" si="32"/>
        <v>, zoneIds={1082}, veteran=true</v>
      </c>
      <c r="AY373" s="21" t="str">
        <f t="shared" si="33"/>
        <v>, setType=LIBSETS_SETTYPE_ARENA</v>
      </c>
      <c r="AZ373" s="21" t="str">
        <f t="shared" si="34"/>
        <v>, dropMechanic={LIBSETS_DROP_MECHANIC_ARENA_STAGE_CHEST}},</v>
      </c>
      <c r="BA373" s="21" t="str">
        <f t="shared" si="35"/>
        <v xml:space="preserve"> --Perfect Virulent Shot / Perfekter virulenter Schuss   [Blackrose Prison]</v>
      </c>
    </row>
    <row r="374" spans="1:53" x14ac:dyDescent="0.25">
      <c r="A374" s="12">
        <v>427</v>
      </c>
      <c r="B374" t="s">
        <v>1419</v>
      </c>
      <c r="C374" t="s">
        <v>1420</v>
      </c>
      <c r="D374" s="3">
        <f t="shared" si="30"/>
        <v>427</v>
      </c>
      <c r="G374" s="8" t="s">
        <v>1590</v>
      </c>
      <c r="I374" t="s">
        <v>98</v>
      </c>
      <c r="J374" t="s">
        <v>97</v>
      </c>
      <c r="K374">
        <v>378</v>
      </c>
      <c r="L374">
        <v>378</v>
      </c>
      <c r="M374">
        <v>378</v>
      </c>
      <c r="N374">
        <v>0</v>
      </c>
      <c r="O374" s="66" t="s">
        <v>727</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constants'!$B$4:$C$1002,2,FALSE),"")</f>
        <v>Included in base game</v>
      </c>
      <c r="U374" s="33" t="s">
        <v>1680</v>
      </c>
      <c r="V374" s="43" t="str">
        <f>IF(U374&lt;&gt;"",IF(U374&lt;&gt;"LIBSETS_DROP_MECHANIC_MONSTER_NAME",VLOOKUP(U374,'LibSets constants'!$I$4:$L$1002,3,FALSE),""),"")</f>
        <v>Arena stage chest</v>
      </c>
      <c r="W374" s="43" t="str">
        <f>IF(U374&lt;&gt;"",IF(U374&lt;&gt;"LIBSETS_DROP_MECHANIC_MONSTER_NAME",VLOOKUP(U374,'LibSets constants'!$I$4:$L$1002,4,FALSE),""),"")</f>
        <v>Arena-Phasen Schatztruhe</v>
      </c>
      <c r="X374" s="3" t="str">
        <f>IF(G374&lt;&gt;"LIBSETS_SETTYPE_BATTLEGROUND",IF(G374&lt;&gt;"LIBSETS_SETTYPE_SPECIAL",IF(Y374&lt;&gt;"",VLOOKUP(Y374,'ESO zone constants'!$D$3:$H$4953,5,FALSE),""),""),"")</f>
        <v/>
      </c>
      <c r="Y374" t="str">
        <f>IF(AND(O374&lt;&gt;"",NOT(ISERROR(O374))),"",IF(AND(L374&lt;&gt;"",L374&gt;0,NOT(ISERROR(L374))),VLOOKUP(L374,'ESO dumped WayshrineInfo'!$K$3:$N$9999,4,FALSE),""))</f>
        <v/>
      </c>
      <c r="Z374" s="44"/>
      <c r="AA374" s="43" t="str">
        <f>IF(Z374&lt;&gt;"",IF(Z374&lt;&gt;"LIBSETS_DROP_MECHANIC_MONSTER_NAME",VLOOKUP(Z374,'LibSets constants'!$I$4:$L$1002,3,FALSE),""),"")</f>
        <v/>
      </c>
      <c r="AB374" s="43" t="str">
        <f>IF(Z374&lt;&gt;"",IF(Z374&lt;&gt;"LIBSETS_DROP_MECHANIC_MONSTER_NAME",VLOOKUP(Z374,'LibSets constants'!$I$4:$L$1002,4,FALSE),""),"")</f>
        <v/>
      </c>
      <c r="AC374" s="3" t="str">
        <f>IF(G374&lt;&gt;"LIBSETS_SETTYPE_BATTLEGROUND",IF(G374&lt;&gt;"LIBSETS_SETTYPE_SPECIAL",IF(AD374&lt;&gt;"",VLOOKUP(AD374,'ESO zone constants'!$D$3:$H$4953,5,FALSE),""),""),"")</f>
        <v/>
      </c>
      <c r="AD374" t="str">
        <f>IF(AND(O374&lt;&gt;"",NOT(ISERROR(O374))),"",IF(AND(M374&lt;&gt;"",M374&gt;0,NOT(ISERROR(M374))),VLOOKUP(M374,'ESO dumped WayshrineInfo'!$K$3:$N$9999,4,FALSE),""))</f>
        <v/>
      </c>
      <c r="AE374" s="44"/>
      <c r="AF374" s="43" t="str">
        <f>IF(AE374&lt;&gt;"",IF(AE374&lt;&gt;"LIBSETS_DROP_MECHANIC_MONSTER_NAME",VLOOKUP(AE374,'LibSets constants'!$I$4:$L$1002,3,FALSE),""),"")</f>
        <v/>
      </c>
      <c r="AG374" s="43" t="str">
        <f>IF(AE374&lt;&gt;"",IF(AE374&lt;&gt;"LIBSETS_DROP_MECHANIC_MONSTER_NAME",VLOOKUP(AE374,'LibSets constants'!$I$4:$L$1002,4,FALSE),""),"")</f>
        <v/>
      </c>
      <c r="AH374" s="3" t="str">
        <f>IF(G374&lt;&gt;"LIBSETS_SETTYPE_BATTLEGROUND",IF(G374&lt;&gt;"LIBSETS_SETTYPE_SPECIAL",IF(AI374&lt;&gt;"",VLOOKUP(AI374,'ESO zone constants'!$D$3:$H$4953,5,FALSE),""),""),"")</f>
        <v/>
      </c>
      <c r="AJ374" s="44"/>
      <c r="AK374" s="43" t="str">
        <f>IF(AJ374&lt;&gt;"",IF(AJ374&lt;&gt;"LIBSETS_DROP_MECHANIC_MONSTER_NAME",VLOOKUP(AJ374,'LibSets constants'!$I$4:$L$1002,3,FALSE),""),"")</f>
        <v/>
      </c>
      <c r="AL374" s="43" t="str">
        <f>IF(AJ374&lt;&gt;"",IF(AJ374&lt;&gt;"LIBSETS_DROP_MECHANIC_MONSTER_NAME",VLOOKUP(AJ374,'LibSets constants'!$I$4:$L$1002,4,FALSE),""),"")</f>
        <v/>
      </c>
      <c r="AM374" s="3" t="str">
        <f>IF(G374&lt;&gt;"LIBSETS_SETTYPE_BATTLEGROUND",IF(G374&lt;&gt;"LIBSETS_SETTYPE_SPECIAL",IF(AN374&lt;&gt;"",VLOOKUP(AN374,'ESO zone constants'!$D$3:$H$4953,5,FALSE),""),""),"")</f>
        <v/>
      </c>
      <c r="AO374" s="44"/>
      <c r="AP374" s="43" t="str">
        <f>IF(AO374&lt;&gt;"",IF(AO374&lt;&gt;"LIBSETS_DROP_MECHANIC_MONSTER_NAME",VLOOKUP(AO374,'LibSets constants'!$I$4:$L$1002,3,FALSE),""),"")</f>
        <v/>
      </c>
      <c r="AQ374" s="43" t="str">
        <f>IF(AO374&lt;&gt;"",IF(AO374&lt;&gt;"LIBSETS_DROP_MECHANIC_MONSTER_NAME",VLOOKUP(AO374,'LibSets constants'!$I$4:$L$1002,4,FALSE),""),"")</f>
        <v/>
      </c>
      <c r="AR374" s="3" t="str">
        <f>IF(G374&lt;&gt;"LIBSETS_SETTYPE_BATTLEGROUND",IF(G374&lt;&gt;"LIBSETS_SETTYPE_SPECIAL",IF(AS374&lt;&gt;"",VLOOKUP(AS374,'ESO zone constants'!$D$3:$H$4953,5,FALSE),""),""),"")</f>
        <v/>
      </c>
      <c r="AT374" s="44"/>
      <c r="AU374" s="43" t="str">
        <f>IF(AT374&lt;&gt;"",IF(AT374&lt;&gt;"LIBSETS_DROP_MECHANIC_MONSTER_NAME",VLOOKUP(AT374,'LibSets constants'!$I$4:$L$1002,3,FALSE),""),"")</f>
        <v/>
      </c>
      <c r="AV374" s="43" t="str">
        <f>IF(AT374&lt;&gt;"",IF(AT374&lt;&gt;"LIBSETS_DROP_MECHANIC_MONSTER_NAME",VLOOKUP(AT374,'LibSets constants'!$I$4:$L$1002,4,FALSE),""),"")</f>
        <v/>
      </c>
      <c r="AW374" s="21" t="str">
        <f t="shared" si="31"/>
        <v>[427] = {wayshrines={378,378,378,}, dlcId=DLC_BASE_GAME</v>
      </c>
      <c r="AX374" s="21" t="str">
        <f t="shared" si="32"/>
        <v>, zoneIds={1082}, veteran=true</v>
      </c>
      <c r="AY374" s="21" t="str">
        <f t="shared" si="33"/>
        <v>, setType=LIBSETS_SETTYPE_ARENA</v>
      </c>
      <c r="AZ374" s="21" t="str">
        <f t="shared" si="34"/>
        <v>, dropMechanic={LIBSETS_DROP_MECHANIC_ARENA_STAGE_CHEST}},</v>
      </c>
      <c r="BA374" s="21" t="str">
        <f t="shared" si="35"/>
        <v xml:space="preserve"> --Perfect Wild Impulse / Perfekter wilder Impuls   [Blackrose Prison]</v>
      </c>
    </row>
    <row r="375" spans="1:53" x14ac:dyDescent="0.25">
      <c r="A375" s="12">
        <v>428</v>
      </c>
      <c r="B375" t="s">
        <v>1421</v>
      </c>
      <c r="C375" t="s">
        <v>1422</v>
      </c>
      <c r="D375" s="3">
        <f t="shared" si="30"/>
        <v>428</v>
      </c>
      <c r="G375" s="8" t="s">
        <v>1590</v>
      </c>
      <c r="I375" t="s">
        <v>98</v>
      </c>
      <c r="J375" t="s">
        <v>97</v>
      </c>
      <c r="K375">
        <v>378</v>
      </c>
      <c r="L375">
        <v>378</v>
      </c>
      <c r="M375">
        <v>378</v>
      </c>
      <c r="N375">
        <v>0</v>
      </c>
      <c r="O375" s="66" t="s">
        <v>727</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constants'!$B$4:$C$1002,2,FALSE),"")</f>
        <v>Included in base game</v>
      </c>
      <c r="U375" s="33" t="s">
        <v>1680</v>
      </c>
      <c r="V375" s="43" t="str">
        <f>IF(U375&lt;&gt;"",IF(U375&lt;&gt;"LIBSETS_DROP_MECHANIC_MONSTER_NAME",VLOOKUP(U375,'LibSets constants'!$I$4:$L$1002,3,FALSE),""),"")</f>
        <v>Arena stage chest</v>
      </c>
      <c r="W375" s="3" t="str">
        <f>IF(U375&lt;&gt;"",IF(U375&lt;&gt;"LIBSETS_DROP_MECHANIC_MONSTER_NAME",VLOOKUP(U375,'LibSets constants'!$I$4:$L$1002,4,FALSE),""),"")</f>
        <v>Arena-Phasen Schatztruhe</v>
      </c>
      <c r="X375" s="3" t="str">
        <f>IF(G375&lt;&gt;"LIBSETS_SETTYPE_BATTLEGROUND",IF(G375&lt;&gt;"LIBSETS_SETTYPE_SPECIAL",IF(Y375&lt;&gt;"",VLOOKUP(Y375,'ESO zone constants'!$D$3:$H$4953,5,FALSE),""),""),"")</f>
        <v/>
      </c>
      <c r="Y375" t="str">
        <f>IF(AND(O375&lt;&gt;"",NOT(ISERROR(O375))),"",IF(AND(L375&lt;&gt;"",L375&gt;0,NOT(ISERROR(L375))),VLOOKUP(L375,'ESO dumped WayshrineInfo'!$K$3:$N$9999,4,FALSE),""))</f>
        <v/>
      </c>
      <c r="Z375" s="44"/>
      <c r="AA375" s="43" t="str">
        <f>IF(Z375&lt;&gt;"",IF(Z375&lt;&gt;"LIBSETS_DROP_MECHANIC_MONSTER_NAME",VLOOKUP(Z375,'LibSets constants'!$I$4:$L$1002,3,FALSE),""),"")</f>
        <v/>
      </c>
      <c r="AB375" s="43" t="str">
        <f>IF(Z375&lt;&gt;"",IF(Z375&lt;&gt;"LIBSETS_DROP_MECHANIC_MONSTER_NAME",VLOOKUP(Z375,'LibSets constants'!$I$4:$L$1002,4,FALSE),""),"")</f>
        <v/>
      </c>
      <c r="AC375" s="3" t="str">
        <f>IF(G375&lt;&gt;"LIBSETS_SETTYPE_BATTLEGROUND",IF(G375&lt;&gt;"LIBSETS_SETTYPE_SPECIAL",IF(AD375&lt;&gt;"",VLOOKUP(AD375,'ESO zone constants'!$D$3:$H$4953,5,FALSE),""),""),"")</f>
        <v/>
      </c>
      <c r="AD375" t="str">
        <f>IF(AND(O375&lt;&gt;"",NOT(ISERROR(O375))),"",IF(AND(M375&lt;&gt;"",M375&gt;0,NOT(ISERROR(M375))),VLOOKUP(M375,'ESO dumped WayshrineInfo'!$K$3:$N$9999,4,FALSE),""))</f>
        <v/>
      </c>
      <c r="AE375" s="44"/>
      <c r="AF375" s="43" t="str">
        <f>IF(AE375&lt;&gt;"",IF(AE375&lt;&gt;"LIBSETS_DROP_MECHANIC_MONSTER_NAME",VLOOKUP(AE375,'LibSets constants'!$I$4:$L$1002,3,FALSE),""),"")</f>
        <v/>
      </c>
      <c r="AG375" s="43" t="str">
        <f>IF(AE375&lt;&gt;"",IF(AE375&lt;&gt;"LIBSETS_DROP_MECHANIC_MONSTER_NAME",VLOOKUP(AE375,'LibSets constants'!$I$4:$L$1002,4,FALSE),""),"")</f>
        <v/>
      </c>
      <c r="AH375" s="3" t="str">
        <f>IF(G375&lt;&gt;"LIBSETS_SETTYPE_BATTLEGROUND",IF(G375&lt;&gt;"LIBSETS_SETTYPE_SPECIAL",IF(AI375&lt;&gt;"",VLOOKUP(AI375,'ESO zone constants'!$D$3:$H$4953,5,FALSE),""),""),"")</f>
        <v/>
      </c>
      <c r="AJ375" s="44"/>
      <c r="AK375" s="43" t="str">
        <f>IF(AJ375&lt;&gt;"",IF(AJ375&lt;&gt;"LIBSETS_DROP_MECHANIC_MONSTER_NAME",VLOOKUP(AJ375,'LibSets constants'!$I$4:$L$1002,3,FALSE),""),"")</f>
        <v/>
      </c>
      <c r="AL375" s="43" t="str">
        <f>IF(AJ375&lt;&gt;"",IF(AJ375&lt;&gt;"LIBSETS_DROP_MECHANIC_MONSTER_NAME",VLOOKUP(AJ375,'LibSets constants'!$I$4:$L$1002,4,FALSE),""),"")</f>
        <v/>
      </c>
      <c r="AM375" s="3" t="str">
        <f>IF(G375&lt;&gt;"LIBSETS_SETTYPE_BATTLEGROUND",IF(G375&lt;&gt;"LIBSETS_SETTYPE_SPECIAL",IF(AN375&lt;&gt;"",VLOOKUP(AN375,'ESO zone constants'!$D$3:$H$4953,5,FALSE),""),""),"")</f>
        <v/>
      </c>
      <c r="AO375" s="44"/>
      <c r="AP375" s="43" t="str">
        <f>IF(AO375&lt;&gt;"",IF(AO375&lt;&gt;"LIBSETS_DROP_MECHANIC_MONSTER_NAME",VLOOKUP(AO375,'LibSets constants'!$I$4:$L$1002,3,FALSE),""),"")</f>
        <v/>
      </c>
      <c r="AQ375" s="43" t="str">
        <f>IF(AO375&lt;&gt;"",IF(AO375&lt;&gt;"LIBSETS_DROP_MECHANIC_MONSTER_NAME",VLOOKUP(AO375,'LibSets constants'!$I$4:$L$1002,4,FALSE),""),"")</f>
        <v/>
      </c>
      <c r="AR375" s="3" t="str">
        <f>IF(G375&lt;&gt;"LIBSETS_SETTYPE_BATTLEGROUND",IF(G375&lt;&gt;"LIBSETS_SETTYPE_SPECIAL",IF(AS375&lt;&gt;"",VLOOKUP(AS375,'ESO zone constants'!$D$3:$H$4953,5,FALSE),""),""),"")</f>
        <v/>
      </c>
      <c r="AT375" s="44"/>
      <c r="AU375" s="43" t="str">
        <f>IF(AT375&lt;&gt;"",IF(AT375&lt;&gt;"LIBSETS_DROP_MECHANIC_MONSTER_NAME",VLOOKUP(AT375,'LibSets constants'!$I$4:$L$1002,3,FALSE),""),"")</f>
        <v/>
      </c>
      <c r="AV375" s="43" t="str">
        <f>IF(AT375&lt;&gt;"",IF(AT375&lt;&gt;"LIBSETS_DROP_MECHANIC_MONSTER_NAME",VLOOKUP(AT375,'LibSets constants'!$I$4:$L$1002,4,FALSE),""),"")</f>
        <v/>
      </c>
      <c r="AW375" s="21" t="str">
        <f t="shared" si="31"/>
        <v>[428] = {wayshrines={378,378,378,}, dlcId=DLC_BASE_GAME</v>
      </c>
      <c r="AX375" s="21" t="str">
        <f t="shared" si="32"/>
        <v>, zoneIds={1082}, veteran=true</v>
      </c>
      <c r="AY375" s="21" t="str">
        <f t="shared" si="33"/>
        <v>, setType=LIBSETS_SETTYPE_ARENA</v>
      </c>
      <c r="AZ375" s="21" t="str">
        <f t="shared" si="34"/>
        <v>, dropMechanic={LIBSETS_DROP_MECHANIC_ARENA_STAGE_CHEST}},</v>
      </c>
      <c r="BA375" s="21" t="str">
        <f t="shared" si="35"/>
        <v xml:space="preserve"> --Perfect Mender's Ward / Perfekter Schutz des Pflegers   [Blackrose Prison]</v>
      </c>
    </row>
    <row r="376" spans="1:53" x14ac:dyDescent="0.25">
      <c r="A376" s="12">
        <v>429</v>
      </c>
      <c r="B376" t="s">
        <v>1423</v>
      </c>
      <c r="C376" t="s">
        <v>1424</v>
      </c>
      <c r="D376" s="3">
        <f t="shared" si="30"/>
        <v>429</v>
      </c>
      <c r="G376" s="8" t="s">
        <v>1595</v>
      </c>
      <c r="I376" t="s">
        <v>97</v>
      </c>
      <c r="J376" t="s">
        <v>97</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constants'!$B$4:$C$1002,2,FALSE),"")</f>
        <v>Wrathstone</v>
      </c>
      <c r="V376" s="40" t="str">
        <f>IF(U376&lt;&gt;"",IF(U376&lt;&gt;"LIBSETS_DROP_MECHANIC_MONSTER_NAME",VLOOKUP(U376,'LibSets constants'!$I$4:$L$1002,3,FALSE),""),"")</f>
        <v/>
      </c>
      <c r="W376" s="40" t="str">
        <f>IF(U376&lt;&gt;"",IF(U376&lt;&gt;"LIBSETS_DROP_MECHANIC_MONSTER_NAME",VLOOKUP(U376,'LibSets constants'!$I$4:$L$1002,4,FALSE),""),"")</f>
        <v/>
      </c>
      <c r="X376" s="3" t="str">
        <f>IF(G376&lt;&gt;"LIBSETS_SETTYPE_BATTLEGROUND",IF(G376&lt;&gt;"LIBSETS_SETTYPE_SPECIAL",IF(Y376&lt;&gt;"",VLOOKUP(Y376,'ESO zone constants'!$D$3:$H$4953,5,FALSE),""),""),"")</f>
        <v/>
      </c>
      <c r="Y376" t="str">
        <f>IF(AND(O376&lt;&gt;"",NOT(ISERROR(O376))),"",IF(AND(L376&lt;&gt;"",L376&gt;0,NOT(ISERROR(L376))),VLOOKUP(L376,'ESO dumped WayshrineInfo'!$K$3:$N$9999,4,FALSE),""))</f>
        <v/>
      </c>
      <c r="Z376" s="41"/>
      <c r="AA376" s="40" t="str">
        <f>IF(Z376&lt;&gt;"",IF(Z376&lt;&gt;"LIBSETS_DROP_MECHANIC_MONSTER_NAME",VLOOKUP(Z376,'LibSets constants'!$I$4:$L$1002,3,FALSE),""),"")</f>
        <v/>
      </c>
      <c r="AB376" s="40" t="str">
        <f>IF(Z376&lt;&gt;"",IF(Z376&lt;&gt;"LIBSETS_DROP_MECHANIC_MONSTER_NAME",VLOOKUP(Z376,'LibSets constants'!$I$4:$L$1002,4,FALSE),""),"")</f>
        <v/>
      </c>
      <c r="AC376" s="3" t="str">
        <f>IF(G376&lt;&gt;"LIBSETS_SETTYPE_BATTLEGROUND",IF(G376&lt;&gt;"LIBSETS_SETTYPE_SPECIAL",IF(AD376&lt;&gt;"",VLOOKUP(AD376,'ESO zone constants'!$D$3:$H$4953,5,FALSE),""),""),"")</f>
        <v/>
      </c>
      <c r="AD376" t="str">
        <f>IF(AND(O376&lt;&gt;"",NOT(ISERROR(O376))),"",IF(AND(M376&lt;&gt;"",M376&gt;0,NOT(ISERROR(M376))),VLOOKUP(M376,'ESO dumped WayshrineInfo'!$K$3:$N$9999,4,FALSE),""))</f>
        <v/>
      </c>
      <c r="AE376" s="41"/>
      <c r="AF376" s="40" t="str">
        <f>IF(AE376&lt;&gt;"",IF(AE376&lt;&gt;"LIBSETS_DROP_MECHANIC_MONSTER_NAME",VLOOKUP(AE376,'LibSets constants'!$I$4:$L$1002,3,FALSE),""),"")</f>
        <v/>
      </c>
      <c r="AG376" s="40" t="str">
        <f>IF(AE376&lt;&gt;"",IF(AE376&lt;&gt;"LIBSETS_DROP_MECHANIC_MONSTER_NAME",VLOOKUP(AE376,'LibSets constants'!$I$4:$L$1002,4,FALSE),""),"")</f>
        <v/>
      </c>
      <c r="AH376" s="3" t="str">
        <f>IF(G376&lt;&gt;"LIBSETS_SETTYPE_BATTLEGROUND",IF(G376&lt;&gt;"LIBSETS_SETTYPE_SPECIAL",IF(AI376&lt;&gt;"",VLOOKUP(AI376,'ESO zone constants'!$D$3:$H$4953,5,FALSE),""),""),"")</f>
        <v/>
      </c>
      <c r="AJ376" s="41"/>
      <c r="AK376" s="40" t="str">
        <f>IF(AJ376&lt;&gt;"",IF(AJ376&lt;&gt;"LIBSETS_DROP_MECHANIC_MONSTER_NAME",VLOOKUP(AJ376,'LibSets constants'!$I$4:$L$1002,3,FALSE),""),"")</f>
        <v/>
      </c>
      <c r="AL376" s="40" t="str">
        <f>IF(AJ376&lt;&gt;"",IF(AJ376&lt;&gt;"LIBSETS_DROP_MECHANIC_MONSTER_NAME",VLOOKUP(AJ376,'LibSets constants'!$I$4:$L$1002,4,FALSE),""),"")</f>
        <v/>
      </c>
      <c r="AM376" s="3" t="str">
        <f>IF(G376&lt;&gt;"LIBSETS_SETTYPE_BATTLEGROUND",IF(G376&lt;&gt;"LIBSETS_SETTYPE_SPECIAL",IF(AN376&lt;&gt;"",VLOOKUP(AN376,'ESO zone constants'!$D$3:$H$4953,5,FALSE),""),""),"")</f>
        <v/>
      </c>
      <c r="AO376" s="41"/>
      <c r="AP376" s="40" t="str">
        <f>IF(AO376&lt;&gt;"",IF(AO376&lt;&gt;"LIBSETS_DROP_MECHANIC_MONSTER_NAME",VLOOKUP(AO376,'LibSets constants'!$I$4:$L$1002,3,FALSE),""),"")</f>
        <v/>
      </c>
      <c r="AQ376" s="40" t="str">
        <f>IF(AO376&lt;&gt;"",IF(AO376&lt;&gt;"LIBSETS_DROP_MECHANIC_MONSTER_NAME",VLOOKUP(AO376,'LibSets constants'!$I$4:$L$1002,4,FALSE),""),"")</f>
        <v/>
      </c>
      <c r="AR376" s="3" t="str">
        <f>IF(G376&lt;&gt;"LIBSETS_SETTYPE_BATTLEGROUND",IF(G376&lt;&gt;"LIBSETS_SETTYPE_SPECIAL",IF(AS376&lt;&gt;"",VLOOKUP(AS376,'ESO zone constants'!$D$3:$H$4953,5,FALSE),""),""),"")</f>
        <v/>
      </c>
      <c r="AT376" s="41"/>
      <c r="AU376" s="40" t="str">
        <f>IF(AT376&lt;&gt;"",IF(AT376&lt;&gt;"LIBSETS_DROP_MECHANIC_MONSTER_NAME",VLOOKUP(AT376,'LibSets constants'!$I$4:$L$1002,3,FALSE),""),"")</f>
        <v/>
      </c>
      <c r="AV376" s="40" t="str">
        <f>IF(AT376&lt;&gt;"",IF(AT376&lt;&gt;"LIBSETS_DROP_MECHANIC_MONSTER_NAME",VLOOKUP(AT376,'LibSets constants'!$I$4:$L$1002,4,FALSE),""),"")</f>
        <v/>
      </c>
      <c r="AW376" s="21" t="str">
        <f t="shared" si="31"/>
        <v>[429] = {wayshrines={389,389,389,}, dlcId=DLC_WRATHSTONE</v>
      </c>
      <c r="AX376" s="21" t="str">
        <f t="shared" si="32"/>
        <v>, zoneIds={1080}, veteran=false</v>
      </c>
      <c r="AY376" s="21" t="str">
        <f t="shared" si="33"/>
        <v>, setType=LIBSETS_SETTYPE_DUNGEON</v>
      </c>
      <c r="AZ376" s="21" t="str">
        <f t="shared" si="34"/>
        <v>},</v>
      </c>
      <c r="BA376" s="21" t="str">
        <f t="shared" si="35"/>
        <v xml:space="preserve"> --Mighty Glacier / Mächtiger Gletscher   [Frostvault]</v>
      </c>
    </row>
    <row r="377" spans="1:53" x14ac:dyDescent="0.25">
      <c r="A377" s="12">
        <v>430</v>
      </c>
      <c r="B377" t="s">
        <v>1425</v>
      </c>
      <c r="C377" t="s">
        <v>1426</v>
      </c>
      <c r="D377" s="3">
        <f t="shared" si="30"/>
        <v>430</v>
      </c>
      <c r="G377" s="8" t="s">
        <v>1595</v>
      </c>
      <c r="I377" t="s">
        <v>97</v>
      </c>
      <c r="J377" t="s">
        <v>97</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constants'!$B$4:$C$1002,2,FALSE),"")</f>
        <v>Wrathstone</v>
      </c>
      <c r="V377" s="40" t="str">
        <f>IF(U377&lt;&gt;"",IF(U377&lt;&gt;"LIBSETS_DROP_MECHANIC_MONSTER_NAME",VLOOKUP(U377,'LibSets constants'!$I$4:$L$1002,3,FALSE),""),"")</f>
        <v/>
      </c>
      <c r="W377" s="40" t="str">
        <f>IF(U377&lt;&gt;"",IF(U377&lt;&gt;"LIBSETS_DROP_MECHANIC_MONSTER_NAME",VLOOKUP(U377,'LibSets constants'!$I$4:$L$1002,4,FALSE),""),"")</f>
        <v/>
      </c>
      <c r="X377" s="3" t="str">
        <f>IF(G377&lt;&gt;"LIBSETS_SETTYPE_BATTLEGROUND",IF(G377&lt;&gt;"LIBSETS_SETTYPE_SPECIAL",IF(Y377&lt;&gt;"",VLOOKUP(Y377,'ESO zone constants'!$D$3:$H$4953,5,FALSE),""),""),"")</f>
        <v/>
      </c>
      <c r="Y377" t="str">
        <f>IF(AND(O377&lt;&gt;"",NOT(ISERROR(O377))),"",IF(AND(L377&lt;&gt;"",L377&gt;0,NOT(ISERROR(L377))),VLOOKUP(L377,'ESO dumped WayshrineInfo'!$K$3:$N$9999,4,FALSE),""))</f>
        <v/>
      </c>
      <c r="Z377" s="41"/>
      <c r="AA377" s="40" t="str">
        <f>IF(Z377&lt;&gt;"",IF(Z377&lt;&gt;"LIBSETS_DROP_MECHANIC_MONSTER_NAME",VLOOKUP(Z377,'LibSets constants'!$I$4:$L$1002,3,FALSE),""),"")</f>
        <v/>
      </c>
      <c r="AB377" s="40" t="str">
        <f>IF(Z377&lt;&gt;"",IF(Z377&lt;&gt;"LIBSETS_DROP_MECHANIC_MONSTER_NAME",VLOOKUP(Z377,'LibSets constants'!$I$4:$L$1002,4,FALSE),""),"")</f>
        <v/>
      </c>
      <c r="AC377" s="3" t="str">
        <f>IF(G377&lt;&gt;"LIBSETS_SETTYPE_BATTLEGROUND",IF(G377&lt;&gt;"LIBSETS_SETTYPE_SPECIAL",IF(AD377&lt;&gt;"",VLOOKUP(AD377,'ESO zone constants'!$D$3:$H$4953,5,FALSE),""),""),"")</f>
        <v/>
      </c>
      <c r="AD377" t="str">
        <f>IF(AND(O377&lt;&gt;"",NOT(ISERROR(O377))),"",IF(AND(M377&lt;&gt;"",M377&gt;0,NOT(ISERROR(M377))),VLOOKUP(M377,'ESO dumped WayshrineInfo'!$K$3:$N$9999,4,FALSE),""))</f>
        <v/>
      </c>
      <c r="AE377" s="41"/>
      <c r="AF377" s="40" t="str">
        <f>IF(AE377&lt;&gt;"",IF(AE377&lt;&gt;"LIBSETS_DROP_MECHANIC_MONSTER_NAME",VLOOKUP(AE377,'LibSets constants'!$I$4:$L$1002,3,FALSE),""),"")</f>
        <v/>
      </c>
      <c r="AG377" s="40" t="str">
        <f>IF(AE377&lt;&gt;"",IF(AE377&lt;&gt;"LIBSETS_DROP_MECHANIC_MONSTER_NAME",VLOOKUP(AE377,'LibSets constants'!$I$4:$L$1002,4,FALSE),""),"")</f>
        <v/>
      </c>
      <c r="AH377" s="3" t="str">
        <f>IF(G377&lt;&gt;"LIBSETS_SETTYPE_BATTLEGROUND",IF(G377&lt;&gt;"LIBSETS_SETTYPE_SPECIAL",IF(AI377&lt;&gt;"",VLOOKUP(AI377,'ESO zone constants'!$D$3:$H$4953,5,FALSE),""),""),"")</f>
        <v/>
      </c>
      <c r="AJ377" s="41"/>
      <c r="AK377" s="40" t="str">
        <f>IF(AJ377&lt;&gt;"",IF(AJ377&lt;&gt;"LIBSETS_DROP_MECHANIC_MONSTER_NAME",VLOOKUP(AJ377,'LibSets constants'!$I$4:$L$1002,3,FALSE),""),"")</f>
        <v/>
      </c>
      <c r="AL377" s="40" t="str">
        <f>IF(AJ377&lt;&gt;"",IF(AJ377&lt;&gt;"LIBSETS_DROP_MECHANIC_MONSTER_NAME",VLOOKUP(AJ377,'LibSets constants'!$I$4:$L$1002,4,FALSE),""),"")</f>
        <v/>
      </c>
      <c r="AM377" s="3" t="str">
        <f>IF(G377&lt;&gt;"LIBSETS_SETTYPE_BATTLEGROUND",IF(G377&lt;&gt;"LIBSETS_SETTYPE_SPECIAL",IF(AN377&lt;&gt;"",VLOOKUP(AN377,'ESO zone constants'!$D$3:$H$4953,5,FALSE),""),""),"")</f>
        <v/>
      </c>
      <c r="AO377" s="41"/>
      <c r="AP377" s="40" t="str">
        <f>IF(AO377&lt;&gt;"",IF(AO377&lt;&gt;"LIBSETS_DROP_MECHANIC_MONSTER_NAME",VLOOKUP(AO377,'LibSets constants'!$I$4:$L$1002,3,FALSE),""),"")</f>
        <v/>
      </c>
      <c r="AQ377" s="40" t="str">
        <f>IF(AO377&lt;&gt;"",IF(AO377&lt;&gt;"LIBSETS_DROP_MECHANIC_MONSTER_NAME",VLOOKUP(AO377,'LibSets constants'!$I$4:$L$1002,4,FALSE),""),"")</f>
        <v/>
      </c>
      <c r="AR377" s="3" t="str">
        <f>IF(G377&lt;&gt;"LIBSETS_SETTYPE_BATTLEGROUND",IF(G377&lt;&gt;"LIBSETS_SETTYPE_SPECIAL",IF(AS377&lt;&gt;"",VLOOKUP(AS377,'ESO zone constants'!$D$3:$H$4953,5,FALSE),""),""),"")</f>
        <v/>
      </c>
      <c r="AT377" s="41"/>
      <c r="AU377" s="40" t="str">
        <f>IF(AT377&lt;&gt;"",IF(AT377&lt;&gt;"LIBSETS_DROP_MECHANIC_MONSTER_NAME",VLOOKUP(AT377,'LibSets constants'!$I$4:$L$1002,3,FALSE),""),"")</f>
        <v/>
      </c>
      <c r="AV377" s="40" t="str">
        <f>IF(AT377&lt;&gt;"",IF(AT377&lt;&gt;"LIBSETS_DROP_MECHANIC_MONSTER_NAME",VLOOKUP(AT377,'LibSets constants'!$I$4:$L$1002,4,FALSE),""),"")</f>
        <v/>
      </c>
      <c r="AW377" s="21" t="str">
        <f t="shared" si="31"/>
        <v>[430] = {wayshrines={389,389,389,}, dlcId=DLC_WRATHSTONE</v>
      </c>
      <c r="AX377" s="21" t="str">
        <f t="shared" si="32"/>
        <v>, zoneIds={1080}, veteran=false</v>
      </c>
      <c r="AY377" s="21" t="str">
        <f t="shared" si="33"/>
        <v>, setType=LIBSETS_SETTYPE_DUNGEON</v>
      </c>
      <c r="AZ377" s="21" t="str">
        <f t="shared" si="34"/>
        <v>},</v>
      </c>
      <c r="BA377" s="21" t="str">
        <f t="shared" si="35"/>
        <v xml:space="preserve"> --Tzogvin's Warband / Tzogvins Kriegstrupp   [Frostvault]</v>
      </c>
    </row>
    <row r="378" spans="1:53" x14ac:dyDescent="0.25">
      <c r="A378" s="12">
        <v>431</v>
      </c>
      <c r="B378" t="s">
        <v>1427</v>
      </c>
      <c r="C378" t="s">
        <v>1428</v>
      </c>
      <c r="D378" s="3">
        <f t="shared" si="30"/>
        <v>431</v>
      </c>
      <c r="G378" s="8" t="s">
        <v>1595</v>
      </c>
      <c r="I378" t="s">
        <v>97</v>
      </c>
      <c r="J378" t="s">
        <v>97</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constants'!$B$4:$C$1002,2,FALSE),"")</f>
        <v>Wrathstone</v>
      </c>
      <c r="V378" s="40" t="str">
        <f>IF(U378&lt;&gt;"",IF(U378&lt;&gt;"LIBSETS_DROP_MECHANIC_MONSTER_NAME",VLOOKUP(U378,'LibSets constants'!$I$4:$L$1002,3,FALSE),""),"")</f>
        <v/>
      </c>
      <c r="W378" s="40" t="str">
        <f>IF(U378&lt;&gt;"",IF(U378&lt;&gt;"LIBSETS_DROP_MECHANIC_MONSTER_NAME",VLOOKUP(U378,'LibSets constants'!$I$4:$L$1002,4,FALSE),""),"")</f>
        <v/>
      </c>
      <c r="X378" s="3" t="str">
        <f>IF(G378&lt;&gt;"LIBSETS_SETTYPE_BATTLEGROUND",IF(G378&lt;&gt;"LIBSETS_SETTYPE_SPECIAL",IF(Y378&lt;&gt;"",VLOOKUP(Y378,'ESO zone constants'!$D$3:$H$4953,5,FALSE),""),""),"")</f>
        <v/>
      </c>
      <c r="Y378" t="str">
        <f>IF(AND(O378&lt;&gt;"",NOT(ISERROR(O378))),"",IF(AND(L378&lt;&gt;"",L378&gt;0,NOT(ISERROR(L378))),VLOOKUP(L378,'ESO dumped WayshrineInfo'!$K$3:$N$9999,4,FALSE),""))</f>
        <v/>
      </c>
      <c r="Z378" s="41"/>
      <c r="AA378" s="40" t="str">
        <f>IF(Z378&lt;&gt;"",IF(Z378&lt;&gt;"LIBSETS_DROP_MECHANIC_MONSTER_NAME",VLOOKUP(Z378,'LibSets constants'!$I$4:$L$1002,3,FALSE),""),"")</f>
        <v/>
      </c>
      <c r="AB378" s="40" t="str">
        <f>IF(Z378&lt;&gt;"",IF(Z378&lt;&gt;"LIBSETS_DROP_MECHANIC_MONSTER_NAME",VLOOKUP(Z378,'LibSets constants'!$I$4:$L$1002,4,FALSE),""),"")</f>
        <v/>
      </c>
      <c r="AC378" s="3" t="str">
        <f>IF(G378&lt;&gt;"LIBSETS_SETTYPE_BATTLEGROUND",IF(G378&lt;&gt;"LIBSETS_SETTYPE_SPECIAL",IF(AD378&lt;&gt;"",VLOOKUP(AD378,'ESO zone constants'!$D$3:$H$4953,5,FALSE),""),""),"")</f>
        <v/>
      </c>
      <c r="AD378" t="str">
        <f>IF(AND(O378&lt;&gt;"",NOT(ISERROR(O378))),"",IF(AND(M378&lt;&gt;"",M378&gt;0,NOT(ISERROR(M378))),VLOOKUP(M378,'ESO dumped WayshrineInfo'!$K$3:$N$9999,4,FALSE),""))</f>
        <v/>
      </c>
      <c r="AE378" s="41"/>
      <c r="AF378" s="40" t="str">
        <f>IF(AE378&lt;&gt;"",IF(AE378&lt;&gt;"LIBSETS_DROP_MECHANIC_MONSTER_NAME",VLOOKUP(AE378,'LibSets constants'!$I$4:$L$1002,3,FALSE),""),"")</f>
        <v/>
      </c>
      <c r="AG378" s="40" t="str">
        <f>IF(AE378&lt;&gt;"",IF(AE378&lt;&gt;"LIBSETS_DROP_MECHANIC_MONSTER_NAME",VLOOKUP(AE378,'LibSets constants'!$I$4:$L$1002,4,FALSE),""),"")</f>
        <v/>
      </c>
      <c r="AH378" s="3" t="str">
        <f>IF(G378&lt;&gt;"LIBSETS_SETTYPE_BATTLEGROUND",IF(G378&lt;&gt;"LIBSETS_SETTYPE_SPECIAL",IF(AI378&lt;&gt;"",VLOOKUP(AI378,'ESO zone constants'!$D$3:$H$4953,5,FALSE),""),""),"")</f>
        <v/>
      </c>
      <c r="AJ378" s="41"/>
      <c r="AK378" s="40" t="str">
        <f>IF(AJ378&lt;&gt;"",IF(AJ378&lt;&gt;"LIBSETS_DROP_MECHANIC_MONSTER_NAME",VLOOKUP(AJ378,'LibSets constants'!$I$4:$L$1002,3,FALSE),""),"")</f>
        <v/>
      </c>
      <c r="AL378" s="40" t="str">
        <f>IF(AJ378&lt;&gt;"",IF(AJ378&lt;&gt;"LIBSETS_DROP_MECHANIC_MONSTER_NAME",VLOOKUP(AJ378,'LibSets constants'!$I$4:$L$1002,4,FALSE),""),"")</f>
        <v/>
      </c>
      <c r="AM378" s="3" t="str">
        <f>IF(G378&lt;&gt;"LIBSETS_SETTYPE_BATTLEGROUND",IF(G378&lt;&gt;"LIBSETS_SETTYPE_SPECIAL",IF(AN378&lt;&gt;"",VLOOKUP(AN378,'ESO zone constants'!$D$3:$H$4953,5,FALSE),""),""),"")</f>
        <v/>
      </c>
      <c r="AO378" s="41"/>
      <c r="AP378" s="40" t="str">
        <f>IF(AO378&lt;&gt;"",IF(AO378&lt;&gt;"LIBSETS_DROP_MECHANIC_MONSTER_NAME",VLOOKUP(AO378,'LibSets constants'!$I$4:$L$1002,3,FALSE),""),"")</f>
        <v/>
      </c>
      <c r="AQ378" s="40" t="str">
        <f>IF(AO378&lt;&gt;"",IF(AO378&lt;&gt;"LIBSETS_DROP_MECHANIC_MONSTER_NAME",VLOOKUP(AO378,'LibSets constants'!$I$4:$L$1002,4,FALSE),""),"")</f>
        <v/>
      </c>
      <c r="AR378" s="3" t="str">
        <f>IF(G378&lt;&gt;"LIBSETS_SETTYPE_BATTLEGROUND",IF(G378&lt;&gt;"LIBSETS_SETTYPE_SPECIAL",IF(AS378&lt;&gt;"",VLOOKUP(AS378,'ESO zone constants'!$D$3:$H$4953,5,FALSE),""),""),"")</f>
        <v/>
      </c>
      <c r="AT378" s="41"/>
      <c r="AU378" s="40" t="str">
        <f>IF(AT378&lt;&gt;"",IF(AT378&lt;&gt;"LIBSETS_DROP_MECHANIC_MONSTER_NAME",VLOOKUP(AT378,'LibSets constants'!$I$4:$L$1002,3,FALSE),""),"")</f>
        <v/>
      </c>
      <c r="AV378" s="40" t="str">
        <f>IF(AT378&lt;&gt;"",IF(AT378&lt;&gt;"LIBSETS_DROP_MECHANIC_MONSTER_NAME",VLOOKUP(AT378,'LibSets constants'!$I$4:$L$1002,4,FALSE),""),"")</f>
        <v/>
      </c>
      <c r="AW378" s="21" t="str">
        <f t="shared" si="31"/>
        <v>[431] = {wayshrines={389,389,389,}, dlcId=DLC_WRATHSTONE</v>
      </c>
      <c r="AX378" s="21" t="str">
        <f t="shared" si="32"/>
        <v>, zoneIds={1080}, veteran=false</v>
      </c>
      <c r="AY378" s="21" t="str">
        <f t="shared" si="33"/>
        <v>, setType=LIBSETS_SETTYPE_DUNGEON</v>
      </c>
      <c r="AZ378" s="21" t="str">
        <f t="shared" si="34"/>
        <v>},</v>
      </c>
      <c r="BA378" s="21" t="str">
        <f t="shared" si="35"/>
        <v xml:space="preserve"> --Icy Conjuror / Eisiger Anrufer   [Frostvault]</v>
      </c>
    </row>
    <row r="379" spans="1:53" x14ac:dyDescent="0.25">
      <c r="A379" s="5">
        <v>432</v>
      </c>
      <c r="B379" t="s">
        <v>1429</v>
      </c>
      <c r="C379" t="s">
        <v>25</v>
      </c>
      <c r="D379" s="3">
        <f t="shared" si="30"/>
        <v>432</v>
      </c>
      <c r="G379" s="8" t="s">
        <v>1597</v>
      </c>
      <c r="H379">
        <v>3</v>
      </c>
      <c r="I379" t="s">
        <v>1584</v>
      </c>
      <c r="J379" t="s">
        <v>97</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constants'!$B$4:$C$1002,2,FALSE),"")</f>
        <v>Wrathstone</v>
      </c>
      <c r="U379" s="33" t="s">
        <v>1668</v>
      </c>
      <c r="V379" s="42" t="s">
        <v>1679</v>
      </c>
      <c r="W379" s="42" t="s">
        <v>1771</v>
      </c>
      <c r="X379" s="3" t="str">
        <f>IF(G379&lt;&gt;"LIBSETS_SETTYPE_BATTLEGROUND",IF(G379&lt;&gt;"LIBSETS_SETTYPE_SPECIAL",IF(Y379&lt;&gt;"",VLOOKUP(Y379,'ESO zone constants'!$D$3:$H$4953,5,FALSE),""),""),"")</f>
        <v/>
      </c>
      <c r="Y379" t="str">
        <f>IF(AND(O379&lt;&gt;"",NOT(ISERROR(O379))),"",IF(AND(L379&lt;&gt;"",L379&gt;0,NOT(ISERROR(L379))),VLOOKUP(L379,'ESO dumped WayshrineInfo'!$K$3:$N$9999,4,FALSE),""))</f>
        <v/>
      </c>
      <c r="Z379" s="42"/>
      <c r="AA379" s="42"/>
      <c r="AB379" s="42"/>
      <c r="AC379" s="3" t="str">
        <f>IF(G379&lt;&gt;"LIBSETS_SETTYPE_BATTLEGROUND",IF(G379&lt;&gt;"LIBSETS_SETTYPE_SPECIAL",IF(AD379&lt;&gt;"",VLOOKUP(AD379,'ESO zone constants'!$D$3:$H$4953,5,FALSE),""),""),"")</f>
        <v/>
      </c>
      <c r="AD379" t="str">
        <f>IF(AND(O379&lt;&gt;"",NOT(ISERROR(O379))),"",IF(AND(M379&lt;&gt;"",M379&gt;0,NOT(ISERROR(M379))),VLOOKUP(M379,'ESO dumped WayshrineInfo'!$K$3:$N$9999,4,FALSE),""))</f>
        <v/>
      </c>
      <c r="AE379" s="42"/>
      <c r="AF379" s="42"/>
      <c r="AG379" s="42"/>
      <c r="AH379" s="3" t="str">
        <f>IF(G379&lt;&gt;"LIBSETS_SETTYPE_BATTLEGROUND",IF(G379&lt;&gt;"LIBSETS_SETTYPE_SPECIAL",IF(AI379&lt;&gt;"",VLOOKUP(AI379,'ESO zone constants'!$D$3:$H$4953,5,FALSE),""),""),"")</f>
        <v/>
      </c>
      <c r="AJ379" s="42"/>
      <c r="AK379" s="42"/>
      <c r="AL379" s="42"/>
      <c r="AM379" s="3" t="str">
        <f>IF(G379&lt;&gt;"LIBSETS_SETTYPE_BATTLEGROUND",IF(G379&lt;&gt;"LIBSETS_SETTYPE_SPECIAL",IF(AN379&lt;&gt;"",VLOOKUP(AN379,'ESO zone constants'!$D$3:$H$4953,5,FALSE),""),""),"")</f>
        <v/>
      </c>
      <c r="AO379" s="42"/>
      <c r="AP379" s="42"/>
      <c r="AQ379" s="42"/>
      <c r="AR379" s="3" t="str">
        <f>IF(G379&lt;&gt;"LIBSETS_SETTYPE_BATTLEGROUND",IF(G379&lt;&gt;"LIBSETS_SETTYPE_SPECIAL",IF(AS379&lt;&gt;"",VLOOKUP(AS379,'ESO zone constants'!$D$3:$H$4953,5,FALSE),""),""),"")</f>
        <v/>
      </c>
      <c r="AT379" s="42"/>
      <c r="AU379" s="42"/>
      <c r="AV379" s="42"/>
      <c r="AW379" s="21" t="str">
        <f t="shared" si="31"/>
        <v>[432] = {wayshrines={389,389,389,}, dlcId=DLC_WRATHSTONE</v>
      </c>
      <c r="AX379" s="21" t="str">
        <f t="shared" si="32"/>
        <v>, zoneIds={1080}, veteran={[EQUIP_TYPE_HEAD]=true, [EQUIP_TYPE_SHOULDERS]=false}</v>
      </c>
      <c r="AY379" s="21" t="str">
        <f t="shared" si="33"/>
        <v>, setType=LIBSETS_SETTYPE_MONSTER</v>
      </c>
      <c r="AZ379" s="21" t="str">
        <f t="shared" si="34"/>
        <v>, dropMechanic={LIBSETS_DROP_MECHANIC_MONSTER_NAME}, dropMechanicNames={['en']='The Stonekeeper', ['de']='Der Steinwahrer'}},</v>
      </c>
      <c r="BA379" s="21" t="str">
        <f t="shared" si="35"/>
        <v xml:space="preserve"> --Stonekeeper / Steinwahrer   [Frostvault]</v>
      </c>
    </row>
    <row r="380" spans="1:53" x14ac:dyDescent="0.25">
      <c r="A380" s="12">
        <v>433</v>
      </c>
      <c r="B380" t="s">
        <v>1430</v>
      </c>
      <c r="C380" t="s">
        <v>1431</v>
      </c>
      <c r="D380" s="3">
        <f t="shared" si="30"/>
        <v>433</v>
      </c>
      <c r="G380" s="8" t="s">
        <v>1595</v>
      </c>
      <c r="I380" t="s">
        <v>97</v>
      </c>
      <c r="J380" t="s">
        <v>97</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constants'!$B$4:$C$1002,2,FALSE),"")</f>
        <v>Wrathstone</v>
      </c>
      <c r="V380" s="40" t="str">
        <f>IF(U380&lt;&gt;"",IF(U380&lt;&gt;"LIBSETS_DROP_MECHANIC_MONSTER_NAME",VLOOKUP(U380,'LibSets constants'!$I$4:$L$1002,3,FALSE),""),"")</f>
        <v/>
      </c>
      <c r="W380" s="42"/>
      <c r="X380" s="3" t="str">
        <f>IF(G380&lt;&gt;"LIBSETS_SETTYPE_BATTLEGROUND",IF(G380&lt;&gt;"LIBSETS_SETTYPE_SPECIAL",IF(Y380&lt;&gt;"",VLOOKUP(Y380,'ESO zone constants'!$D$3:$H$4953,5,FALSE),""),""),"")</f>
        <v/>
      </c>
      <c r="Y380" t="str">
        <f>IF(AND(O380&lt;&gt;"",NOT(ISERROR(O380))),"",IF(AND(L380&lt;&gt;"",L380&gt;0,NOT(ISERROR(L380))),VLOOKUP(L380,'ESO dumped WayshrineInfo'!$K$3:$N$9999,4,FALSE),""))</f>
        <v/>
      </c>
      <c r="Z380" s="41"/>
      <c r="AA380" s="40" t="str">
        <f>IF(Z380&lt;&gt;"",IF(Z380&lt;&gt;"LIBSETS_DROP_MECHANIC_MONSTER_NAME",VLOOKUP(Z380,'LibSets constants'!$I$4:$L$1002,3,FALSE),""),"")</f>
        <v/>
      </c>
      <c r="AB380" s="40" t="str">
        <f>IF(Z380&lt;&gt;"",IF(Z380&lt;&gt;"LIBSETS_DROP_MECHANIC_MONSTER_NAME",VLOOKUP(Z380,'LibSets constants'!$I$4:$L$1002,4,FALSE),""),"")</f>
        <v/>
      </c>
      <c r="AC380" s="3" t="str">
        <f>IF(G380&lt;&gt;"LIBSETS_SETTYPE_BATTLEGROUND",IF(G380&lt;&gt;"LIBSETS_SETTYPE_SPECIAL",IF(AD380&lt;&gt;"",VLOOKUP(AD380,'ESO zone constants'!$D$3:$H$4953,5,FALSE),""),""),"")</f>
        <v/>
      </c>
      <c r="AD380" t="str">
        <f>IF(AND(O380&lt;&gt;"",NOT(ISERROR(O380))),"",IF(AND(M380&lt;&gt;"",M380&gt;0,NOT(ISERROR(M380))),VLOOKUP(M380,'ESO dumped WayshrineInfo'!$K$3:$N$9999,4,FALSE),""))</f>
        <v/>
      </c>
      <c r="AE380" s="41"/>
      <c r="AF380" s="40" t="str">
        <f>IF(AE380&lt;&gt;"",IF(AE380&lt;&gt;"LIBSETS_DROP_MECHANIC_MONSTER_NAME",VLOOKUP(AE380,'LibSets constants'!$I$4:$L$1002,3,FALSE),""),"")</f>
        <v/>
      </c>
      <c r="AG380" s="40" t="str">
        <f>IF(AE380&lt;&gt;"",IF(AE380&lt;&gt;"LIBSETS_DROP_MECHANIC_MONSTER_NAME",VLOOKUP(AE380,'LibSets constants'!$I$4:$L$1002,4,FALSE),""),"")</f>
        <v/>
      </c>
      <c r="AH380" s="3" t="str">
        <f>IF(G380&lt;&gt;"LIBSETS_SETTYPE_BATTLEGROUND",IF(G380&lt;&gt;"LIBSETS_SETTYPE_SPECIAL",IF(AI380&lt;&gt;"",VLOOKUP(AI380,'ESO zone constants'!$D$3:$H$4953,5,FALSE),""),""),"")</f>
        <v/>
      </c>
      <c r="AJ380" s="41"/>
      <c r="AK380" s="40" t="str">
        <f>IF(AJ380&lt;&gt;"",IF(AJ380&lt;&gt;"LIBSETS_DROP_MECHANIC_MONSTER_NAME",VLOOKUP(AJ380,'LibSets constants'!$I$4:$L$1002,3,FALSE),""),"")</f>
        <v/>
      </c>
      <c r="AL380" s="40" t="str">
        <f>IF(AJ380&lt;&gt;"",IF(AJ380&lt;&gt;"LIBSETS_DROP_MECHANIC_MONSTER_NAME",VLOOKUP(AJ380,'LibSets constants'!$I$4:$L$1002,4,FALSE),""),"")</f>
        <v/>
      </c>
      <c r="AM380" s="3" t="str">
        <f>IF(G380&lt;&gt;"LIBSETS_SETTYPE_BATTLEGROUND",IF(G380&lt;&gt;"LIBSETS_SETTYPE_SPECIAL",IF(AN380&lt;&gt;"",VLOOKUP(AN380,'ESO zone constants'!$D$3:$H$4953,5,FALSE),""),""),"")</f>
        <v/>
      </c>
      <c r="AO380" s="41"/>
      <c r="AP380" s="40" t="str">
        <f>IF(AO380&lt;&gt;"",IF(AO380&lt;&gt;"LIBSETS_DROP_MECHANIC_MONSTER_NAME",VLOOKUP(AO380,'LibSets constants'!$I$4:$L$1002,3,FALSE),""),"")</f>
        <v/>
      </c>
      <c r="AQ380" s="40" t="str">
        <f>IF(AO380&lt;&gt;"",IF(AO380&lt;&gt;"LIBSETS_DROP_MECHANIC_MONSTER_NAME",VLOOKUP(AO380,'LibSets constants'!$I$4:$L$1002,4,FALSE),""),"")</f>
        <v/>
      </c>
      <c r="AR380" s="3" t="str">
        <f>IF(G380&lt;&gt;"LIBSETS_SETTYPE_BATTLEGROUND",IF(G380&lt;&gt;"LIBSETS_SETTYPE_SPECIAL",IF(AS380&lt;&gt;"",VLOOKUP(AS380,'ESO zone constants'!$D$3:$H$4953,5,FALSE),""),""),"")</f>
        <v/>
      </c>
      <c r="AT380" s="41"/>
      <c r="AU380" s="40" t="str">
        <f>IF(AT380&lt;&gt;"",IF(AT380&lt;&gt;"LIBSETS_DROP_MECHANIC_MONSTER_NAME",VLOOKUP(AT380,'LibSets constants'!$I$4:$L$1002,3,FALSE),""),"")</f>
        <v/>
      </c>
      <c r="AV380" s="40" t="str">
        <f>IF(AT380&lt;&gt;"",IF(AT380&lt;&gt;"LIBSETS_DROP_MECHANIC_MONSTER_NAME",VLOOKUP(AT380,'LibSets constants'!$I$4:$L$1002,4,FALSE),""),"")</f>
        <v/>
      </c>
      <c r="AW380" s="21" t="str">
        <f t="shared" si="31"/>
        <v>[433] = {wayshrines={390,390,390,}, dlcId=DLC_WRATHSTONE</v>
      </c>
      <c r="AX380" s="21" t="str">
        <f t="shared" si="32"/>
        <v>, zoneIds={1081}, veteran=false</v>
      </c>
      <c r="AY380" s="21" t="str">
        <f t="shared" si="33"/>
        <v>, setType=LIBSETS_SETTYPE_DUNGEON</v>
      </c>
      <c r="AZ380" s="21" t="str">
        <f t="shared" si="34"/>
        <v>},</v>
      </c>
      <c r="BA380" s="21" t="str">
        <f t="shared" si="35"/>
        <v xml:space="preserve"> --Frozen Watcher / Gefrorener Beobachter   [Depths of Malatar]</v>
      </c>
    </row>
    <row r="381" spans="1:53" x14ac:dyDescent="0.25">
      <c r="A381" s="12">
        <v>434</v>
      </c>
      <c r="B381" t="s">
        <v>1432</v>
      </c>
      <c r="C381" t="s">
        <v>1433</v>
      </c>
      <c r="D381" s="3">
        <f t="shared" si="30"/>
        <v>434</v>
      </c>
      <c r="G381" s="8" t="s">
        <v>1595</v>
      </c>
      <c r="I381" t="s">
        <v>97</v>
      </c>
      <c r="J381" t="s">
        <v>97</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constants'!$B$4:$C$1002,2,FALSE),"")</f>
        <v>Wrathstone</v>
      </c>
      <c r="V381" s="40" t="str">
        <f>IF(U381&lt;&gt;"",IF(U381&lt;&gt;"LIBSETS_DROP_MECHANIC_MONSTER_NAME",VLOOKUP(U381,'LibSets constants'!$I$4:$L$1002,3,FALSE),""),"")</f>
        <v/>
      </c>
      <c r="W381" s="40" t="str">
        <f>IF(U381&lt;&gt;"",IF(U381&lt;&gt;"LIBSETS_DROP_MECHANIC_MONSTER_NAME",VLOOKUP(U381,'LibSets constants'!$I$4:$L$1002,4,FALSE),""),"")</f>
        <v/>
      </c>
      <c r="X381" s="3" t="str">
        <f>IF(G381&lt;&gt;"LIBSETS_SETTYPE_BATTLEGROUND",IF(G381&lt;&gt;"LIBSETS_SETTYPE_SPECIAL",IF(Y381&lt;&gt;"",VLOOKUP(Y381,'ESO zone constants'!$D$3:$H$4953,5,FALSE),""),""),"")</f>
        <v/>
      </c>
      <c r="Y381" t="str">
        <f>IF(AND(O381&lt;&gt;"",NOT(ISERROR(O381))),"",IF(AND(L381&lt;&gt;"",L381&gt;0,NOT(ISERROR(L381))),VLOOKUP(L381,'ESO dumped WayshrineInfo'!$K$3:$N$9999,4,FALSE),""))</f>
        <v/>
      </c>
      <c r="Z381" s="41"/>
      <c r="AA381" s="40" t="str">
        <f>IF(Z381&lt;&gt;"",IF(Z381&lt;&gt;"LIBSETS_DROP_MECHANIC_MONSTER_NAME",VLOOKUP(Z381,'LibSets constants'!$I$4:$L$1002,3,FALSE),""),"")</f>
        <v/>
      </c>
      <c r="AB381" s="40" t="str">
        <f>IF(Z381&lt;&gt;"",IF(Z381&lt;&gt;"LIBSETS_DROP_MECHANIC_MONSTER_NAME",VLOOKUP(Z381,'LibSets constants'!$I$4:$L$1002,4,FALSE),""),"")</f>
        <v/>
      </c>
      <c r="AC381" s="3" t="str">
        <f>IF(G381&lt;&gt;"LIBSETS_SETTYPE_BATTLEGROUND",IF(G381&lt;&gt;"LIBSETS_SETTYPE_SPECIAL",IF(AD381&lt;&gt;"",VLOOKUP(AD381,'ESO zone constants'!$D$3:$H$4953,5,FALSE),""),""),"")</f>
        <v/>
      </c>
      <c r="AD381" t="str">
        <f>IF(AND(O381&lt;&gt;"",NOT(ISERROR(O381))),"",IF(AND(M381&lt;&gt;"",M381&gt;0,NOT(ISERROR(M381))),VLOOKUP(M381,'ESO dumped WayshrineInfo'!$K$3:$N$9999,4,FALSE),""))</f>
        <v/>
      </c>
      <c r="AE381" s="41"/>
      <c r="AF381" s="40" t="str">
        <f>IF(AE381&lt;&gt;"",IF(AE381&lt;&gt;"LIBSETS_DROP_MECHANIC_MONSTER_NAME",VLOOKUP(AE381,'LibSets constants'!$I$4:$L$1002,3,FALSE),""),"")</f>
        <v/>
      </c>
      <c r="AG381" s="40" t="str">
        <f>IF(AE381&lt;&gt;"",IF(AE381&lt;&gt;"LIBSETS_DROP_MECHANIC_MONSTER_NAME",VLOOKUP(AE381,'LibSets constants'!$I$4:$L$1002,4,FALSE),""),"")</f>
        <v/>
      </c>
      <c r="AH381" s="3" t="str">
        <f>IF(G381&lt;&gt;"LIBSETS_SETTYPE_BATTLEGROUND",IF(G381&lt;&gt;"LIBSETS_SETTYPE_SPECIAL",IF(AI381&lt;&gt;"",VLOOKUP(AI381,'ESO zone constants'!$D$3:$H$4953,5,FALSE),""),""),"")</f>
        <v/>
      </c>
      <c r="AJ381" s="41"/>
      <c r="AK381" s="40" t="str">
        <f>IF(AJ381&lt;&gt;"",IF(AJ381&lt;&gt;"LIBSETS_DROP_MECHANIC_MONSTER_NAME",VLOOKUP(AJ381,'LibSets constants'!$I$4:$L$1002,3,FALSE),""),"")</f>
        <v/>
      </c>
      <c r="AL381" s="40" t="str">
        <f>IF(AJ381&lt;&gt;"",IF(AJ381&lt;&gt;"LIBSETS_DROP_MECHANIC_MONSTER_NAME",VLOOKUP(AJ381,'LibSets constants'!$I$4:$L$1002,4,FALSE),""),"")</f>
        <v/>
      </c>
      <c r="AM381" s="3" t="str">
        <f>IF(G381&lt;&gt;"LIBSETS_SETTYPE_BATTLEGROUND",IF(G381&lt;&gt;"LIBSETS_SETTYPE_SPECIAL",IF(AN381&lt;&gt;"",VLOOKUP(AN381,'ESO zone constants'!$D$3:$H$4953,5,FALSE),""),""),"")</f>
        <v/>
      </c>
      <c r="AO381" s="41"/>
      <c r="AP381" s="40" t="str">
        <f>IF(AO381&lt;&gt;"",IF(AO381&lt;&gt;"LIBSETS_DROP_MECHANIC_MONSTER_NAME",VLOOKUP(AO381,'LibSets constants'!$I$4:$L$1002,3,FALSE),""),"")</f>
        <v/>
      </c>
      <c r="AQ381" s="40" t="str">
        <f>IF(AO381&lt;&gt;"",IF(AO381&lt;&gt;"LIBSETS_DROP_MECHANIC_MONSTER_NAME",VLOOKUP(AO381,'LibSets constants'!$I$4:$L$1002,4,FALSE),""),"")</f>
        <v/>
      </c>
      <c r="AR381" s="3" t="str">
        <f>IF(G381&lt;&gt;"LIBSETS_SETTYPE_BATTLEGROUND",IF(G381&lt;&gt;"LIBSETS_SETTYPE_SPECIAL",IF(AS381&lt;&gt;"",VLOOKUP(AS381,'ESO zone constants'!$D$3:$H$4953,5,FALSE),""),""),"")</f>
        <v/>
      </c>
      <c r="AT381" s="41"/>
      <c r="AU381" s="40" t="str">
        <f>IF(AT381&lt;&gt;"",IF(AT381&lt;&gt;"LIBSETS_DROP_MECHANIC_MONSTER_NAME",VLOOKUP(AT381,'LibSets constants'!$I$4:$L$1002,3,FALSE),""),"")</f>
        <v/>
      </c>
      <c r="AV381" s="40" t="str">
        <f>IF(AT381&lt;&gt;"",IF(AT381&lt;&gt;"LIBSETS_DROP_MECHANIC_MONSTER_NAME",VLOOKUP(AT381,'LibSets constants'!$I$4:$L$1002,4,FALSE),""),"")</f>
        <v/>
      </c>
      <c r="AW381" s="21" t="str">
        <f t="shared" si="31"/>
        <v>[434] = {wayshrines={390,390,390,}, dlcId=DLC_WRATHSTONE</v>
      </c>
      <c r="AX381" s="21" t="str">
        <f t="shared" si="32"/>
        <v>, zoneIds={1081}, veteran=false</v>
      </c>
      <c r="AY381" s="21" t="str">
        <f t="shared" si="33"/>
        <v>, setType=LIBSETS_SETTYPE_DUNGEON</v>
      </c>
      <c r="AZ381" s="21" t="str">
        <f t="shared" si="34"/>
        <v>},</v>
      </c>
      <c r="BA381" s="21" t="str">
        <f t="shared" si="35"/>
        <v xml:space="preserve"> --Scavenging Demise / Ausbeutender Niedergang   [Depths of Malatar]</v>
      </c>
    </row>
    <row r="382" spans="1:53" x14ac:dyDescent="0.25">
      <c r="A382" s="12">
        <v>435</v>
      </c>
      <c r="B382" t="s">
        <v>1434</v>
      </c>
      <c r="C382" t="s">
        <v>1435</v>
      </c>
      <c r="D382" s="3">
        <f t="shared" si="30"/>
        <v>435</v>
      </c>
      <c r="G382" s="8" t="s">
        <v>1595</v>
      </c>
      <c r="I382" t="s">
        <v>97</v>
      </c>
      <c r="J382" t="s">
        <v>97</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constants'!$B$4:$C$1002,2,FALSE),"")</f>
        <v>Wrathstone</v>
      </c>
      <c r="V382" s="40" t="str">
        <f>IF(U382&lt;&gt;"",IF(U382&lt;&gt;"LIBSETS_DROP_MECHANIC_MONSTER_NAME",VLOOKUP(U382,'LibSets constants'!$I$4:$L$1002,3,FALSE),""),"")</f>
        <v/>
      </c>
      <c r="W382" s="40" t="str">
        <f>IF(U382&lt;&gt;"",IF(U382&lt;&gt;"LIBSETS_DROP_MECHANIC_MONSTER_NAME",VLOOKUP(U382,'LibSets constants'!$I$4:$L$1002,4,FALSE),""),"")</f>
        <v/>
      </c>
      <c r="X382" s="3" t="str">
        <f>IF(G382&lt;&gt;"LIBSETS_SETTYPE_BATTLEGROUND",IF(G382&lt;&gt;"LIBSETS_SETTYPE_SPECIAL",IF(Y382&lt;&gt;"",VLOOKUP(Y382,'ESO zone constants'!$D$3:$H$4953,5,FALSE),""),""),"")</f>
        <v/>
      </c>
      <c r="Y382" t="str">
        <f>IF(AND(O382&lt;&gt;"",NOT(ISERROR(O382))),"",IF(AND(L382&lt;&gt;"",L382&gt;0,NOT(ISERROR(L382))),VLOOKUP(L382,'ESO dumped WayshrineInfo'!$K$3:$N$9999,4,FALSE),""))</f>
        <v/>
      </c>
      <c r="Z382" s="41"/>
      <c r="AA382" s="40" t="str">
        <f>IF(Z382&lt;&gt;"",IF(Z382&lt;&gt;"LIBSETS_DROP_MECHANIC_MONSTER_NAME",VLOOKUP(Z382,'LibSets constants'!$I$4:$L$1002,3,FALSE),""),"")</f>
        <v/>
      </c>
      <c r="AB382" s="40" t="str">
        <f>IF(Z382&lt;&gt;"",IF(Z382&lt;&gt;"LIBSETS_DROP_MECHANIC_MONSTER_NAME",VLOOKUP(Z382,'LibSets constants'!$I$4:$L$1002,4,FALSE),""),"")</f>
        <v/>
      </c>
      <c r="AC382" s="3" t="str">
        <f>IF(G382&lt;&gt;"LIBSETS_SETTYPE_BATTLEGROUND",IF(G382&lt;&gt;"LIBSETS_SETTYPE_SPECIAL",IF(AD382&lt;&gt;"",VLOOKUP(AD382,'ESO zone constants'!$D$3:$H$4953,5,FALSE),""),""),"")</f>
        <v/>
      </c>
      <c r="AD382" t="str">
        <f>IF(AND(O382&lt;&gt;"",NOT(ISERROR(O382))),"",IF(AND(M382&lt;&gt;"",M382&gt;0,NOT(ISERROR(M382))),VLOOKUP(M382,'ESO dumped WayshrineInfo'!$K$3:$N$9999,4,FALSE),""))</f>
        <v/>
      </c>
      <c r="AE382" s="41"/>
      <c r="AF382" s="40" t="str">
        <f>IF(AE382&lt;&gt;"",IF(AE382&lt;&gt;"LIBSETS_DROP_MECHANIC_MONSTER_NAME",VLOOKUP(AE382,'LibSets constants'!$I$4:$L$1002,3,FALSE),""),"")</f>
        <v/>
      </c>
      <c r="AG382" s="40" t="str">
        <f>IF(AE382&lt;&gt;"",IF(AE382&lt;&gt;"LIBSETS_DROP_MECHANIC_MONSTER_NAME",VLOOKUP(AE382,'LibSets constants'!$I$4:$L$1002,4,FALSE),""),"")</f>
        <v/>
      </c>
      <c r="AH382" s="3" t="str">
        <f>IF(G382&lt;&gt;"LIBSETS_SETTYPE_BATTLEGROUND",IF(G382&lt;&gt;"LIBSETS_SETTYPE_SPECIAL",IF(AI382&lt;&gt;"",VLOOKUP(AI382,'ESO zone constants'!$D$3:$H$4953,5,FALSE),""),""),"")</f>
        <v/>
      </c>
      <c r="AJ382" s="41"/>
      <c r="AK382" s="40" t="str">
        <f>IF(AJ382&lt;&gt;"",IF(AJ382&lt;&gt;"LIBSETS_DROP_MECHANIC_MONSTER_NAME",VLOOKUP(AJ382,'LibSets constants'!$I$4:$L$1002,3,FALSE),""),"")</f>
        <v/>
      </c>
      <c r="AL382" s="40" t="str">
        <f>IF(AJ382&lt;&gt;"",IF(AJ382&lt;&gt;"LIBSETS_DROP_MECHANIC_MONSTER_NAME",VLOOKUP(AJ382,'LibSets constants'!$I$4:$L$1002,4,FALSE),""),"")</f>
        <v/>
      </c>
      <c r="AM382" s="3" t="str">
        <f>IF(G382&lt;&gt;"LIBSETS_SETTYPE_BATTLEGROUND",IF(G382&lt;&gt;"LIBSETS_SETTYPE_SPECIAL",IF(AN382&lt;&gt;"",VLOOKUP(AN382,'ESO zone constants'!$D$3:$H$4953,5,FALSE),""),""),"")</f>
        <v/>
      </c>
      <c r="AO382" s="41"/>
      <c r="AP382" s="40" t="str">
        <f>IF(AO382&lt;&gt;"",IF(AO382&lt;&gt;"LIBSETS_DROP_MECHANIC_MONSTER_NAME",VLOOKUP(AO382,'LibSets constants'!$I$4:$L$1002,3,FALSE),""),"")</f>
        <v/>
      </c>
      <c r="AQ382" s="40" t="str">
        <f>IF(AO382&lt;&gt;"",IF(AO382&lt;&gt;"LIBSETS_DROP_MECHANIC_MONSTER_NAME",VLOOKUP(AO382,'LibSets constants'!$I$4:$L$1002,4,FALSE),""),"")</f>
        <v/>
      </c>
      <c r="AR382" s="3" t="str">
        <f>IF(G382&lt;&gt;"LIBSETS_SETTYPE_BATTLEGROUND",IF(G382&lt;&gt;"LIBSETS_SETTYPE_SPECIAL",IF(AS382&lt;&gt;"",VLOOKUP(AS382,'ESO zone constants'!$D$3:$H$4953,5,FALSE),""),""),"")</f>
        <v/>
      </c>
      <c r="AT382" s="41"/>
      <c r="AU382" s="40" t="str">
        <f>IF(AT382&lt;&gt;"",IF(AT382&lt;&gt;"LIBSETS_DROP_MECHANIC_MONSTER_NAME",VLOOKUP(AT382,'LibSets constants'!$I$4:$L$1002,3,FALSE),""),"")</f>
        <v/>
      </c>
      <c r="AV382" s="40" t="str">
        <f>IF(AT382&lt;&gt;"",IF(AT382&lt;&gt;"LIBSETS_DROP_MECHANIC_MONSTER_NAME",VLOOKUP(AT382,'LibSets constants'!$I$4:$L$1002,4,FALSE),""),"")</f>
        <v/>
      </c>
      <c r="AW382" s="21" t="str">
        <f t="shared" si="31"/>
        <v>[435] = {wayshrines={390,390,390,}, dlcId=DLC_WRATHSTONE</v>
      </c>
      <c r="AX382" s="21" t="str">
        <f t="shared" si="32"/>
        <v>, zoneIds={1081}, veteran=false</v>
      </c>
      <c r="AY382" s="21" t="str">
        <f t="shared" si="33"/>
        <v>, setType=LIBSETS_SETTYPE_DUNGEON</v>
      </c>
      <c r="AZ382" s="21" t="str">
        <f t="shared" si="34"/>
        <v>},</v>
      </c>
      <c r="BA382" s="21" t="str">
        <f t="shared" si="35"/>
        <v xml:space="preserve"> --Auroran's Thunder / Donner des Auroraners   [Depths of Malatar]</v>
      </c>
    </row>
    <row r="383" spans="1:53" x14ac:dyDescent="0.25">
      <c r="A383" s="5">
        <v>436</v>
      </c>
      <c r="B383" t="s">
        <v>1436</v>
      </c>
      <c r="C383" t="s">
        <v>28</v>
      </c>
      <c r="D383" s="3">
        <f t="shared" si="30"/>
        <v>436</v>
      </c>
      <c r="G383" s="8" t="s">
        <v>1597</v>
      </c>
      <c r="H383">
        <v>3</v>
      </c>
      <c r="I383" t="s">
        <v>1584</v>
      </c>
      <c r="J383" t="s">
        <v>97</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constants'!$B$4:$C$1002,2,FALSE),"")</f>
        <v>Wrathstone</v>
      </c>
      <c r="U383" s="33" t="s">
        <v>1668</v>
      </c>
      <c r="V383" s="42" t="s">
        <v>28</v>
      </c>
      <c r="W383" s="42" t="s">
        <v>1769</v>
      </c>
      <c r="X383" s="3" t="str">
        <f>IF(G383&lt;&gt;"LIBSETS_SETTYPE_BATTLEGROUND",IF(G383&lt;&gt;"LIBSETS_SETTYPE_SPECIAL",IF(Y383&lt;&gt;"",VLOOKUP(Y383,'ESO zone constants'!$D$3:$H$4953,5,FALSE),""),""),"")</f>
        <v/>
      </c>
      <c r="Y383" t="str">
        <f>IF(AND(O383&lt;&gt;"",NOT(ISERROR(O383))),"",IF(AND(L383&lt;&gt;"",L383&gt;0,NOT(ISERROR(L383))),VLOOKUP(L383,'ESO dumped WayshrineInfo'!$K$3:$N$9999,4,FALSE),""))</f>
        <v/>
      </c>
      <c r="Z383" s="42"/>
      <c r="AA383" s="42"/>
      <c r="AB383" s="42"/>
      <c r="AC383" s="3" t="str">
        <f>IF(G383&lt;&gt;"LIBSETS_SETTYPE_BATTLEGROUND",IF(G383&lt;&gt;"LIBSETS_SETTYPE_SPECIAL",IF(AD383&lt;&gt;"",VLOOKUP(AD383,'ESO zone constants'!$D$3:$H$4953,5,FALSE),""),""),"")</f>
        <v/>
      </c>
      <c r="AD383" t="str">
        <f>IF(AND(O383&lt;&gt;"",NOT(ISERROR(O383))),"",IF(AND(M383&lt;&gt;"",M383&gt;0,NOT(ISERROR(M383))),VLOOKUP(M383,'ESO dumped WayshrineInfo'!$K$3:$N$9999,4,FALSE),""))</f>
        <v/>
      </c>
      <c r="AE383" s="42"/>
      <c r="AF383" s="42"/>
      <c r="AG383" s="42"/>
      <c r="AH383" s="3" t="str">
        <f>IF(G383&lt;&gt;"LIBSETS_SETTYPE_BATTLEGROUND",IF(G383&lt;&gt;"LIBSETS_SETTYPE_SPECIAL",IF(AI383&lt;&gt;"",VLOOKUP(AI383,'ESO zone constants'!$D$3:$H$4953,5,FALSE),""),""),"")</f>
        <v/>
      </c>
      <c r="AJ383" s="42"/>
      <c r="AK383" s="42"/>
      <c r="AL383" s="42"/>
      <c r="AM383" s="3" t="str">
        <f>IF(G383&lt;&gt;"LIBSETS_SETTYPE_BATTLEGROUND",IF(G383&lt;&gt;"LIBSETS_SETTYPE_SPECIAL",IF(AN383&lt;&gt;"",VLOOKUP(AN383,'ESO zone constants'!$D$3:$H$4953,5,FALSE),""),""),"")</f>
        <v/>
      </c>
      <c r="AO383" s="42"/>
      <c r="AP383" s="42"/>
      <c r="AQ383" s="42"/>
      <c r="AR383" s="3" t="str">
        <f>IF(G383&lt;&gt;"LIBSETS_SETTYPE_BATTLEGROUND",IF(G383&lt;&gt;"LIBSETS_SETTYPE_SPECIAL",IF(AS383&lt;&gt;"",VLOOKUP(AS383,'ESO zone constants'!$D$3:$H$4953,5,FALSE),""),""),"")</f>
        <v/>
      </c>
      <c r="AT383" s="42"/>
      <c r="AU383" s="42"/>
      <c r="AV383" s="42"/>
      <c r="AW383" s="21" t="str">
        <f t="shared" si="31"/>
        <v>[436] = {wayshrines={390,390,390,}, dlcId=DLC_WRATHSTONE</v>
      </c>
      <c r="AX383" s="21" t="str">
        <f t="shared" si="32"/>
        <v>, zoneIds={1081}, veteran={[EQUIP_TYPE_HEAD]=true, [EQUIP_TYPE_SHOULDERS]=false}</v>
      </c>
      <c r="AY383" s="21" t="str">
        <f t="shared" si="33"/>
        <v>, setType=LIBSETS_SETTYPE_MONSTER</v>
      </c>
      <c r="AZ383" s="21" t="str">
        <f t="shared" si="34"/>
        <v>, dropMechanic={LIBSETS_DROP_MECHANIC_MONSTER_NAME}, dropMechanicNames={['en']='Symphony of Blades', ['de']='Die Sinfonie der Klingen'}},</v>
      </c>
      <c r="BA383" s="21" t="str">
        <f t="shared" si="35"/>
        <v xml:space="preserve"> --Symphony of Blades / Sinfonie der Klingen   [Depths of Malatar]</v>
      </c>
    </row>
    <row r="384" spans="1:53" x14ac:dyDescent="0.25">
      <c r="A384" s="12">
        <v>437</v>
      </c>
      <c r="B384" t="s">
        <v>1547</v>
      </c>
      <c r="C384" t="s">
        <v>1459</v>
      </c>
      <c r="D384" s="3">
        <f t="shared" si="30"/>
        <v>437</v>
      </c>
      <c r="G384" s="8" t="s">
        <v>1592</v>
      </c>
      <c r="I384" t="s">
        <v>97</v>
      </c>
      <c r="J384" t="s">
        <v>97</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constants'!$B$4:$C$1002,2,FALSE),"")</f>
        <v>Elsweyr</v>
      </c>
      <c r="V384" s="40" t="str">
        <f>IF(U384&lt;&gt;"",IF(U384&lt;&gt;"LIBSETS_DROP_MECHANIC_MONSTER_NAME",VLOOKUP(U384,'LibSets constants'!$I$4:$L$1002,3,FALSE),""),"")</f>
        <v/>
      </c>
      <c r="W384" s="40" t="str">
        <f>IF(U384&lt;&gt;"",IF(U384&lt;&gt;"LIBSETS_DROP_MECHANIC_MONSTER_NAME",VLOOKUP(U384,'LibSets constants'!$I$4:$L$1002,4,FALSE),""),"")</f>
        <v/>
      </c>
      <c r="X384" s="3">
        <f>IF(G384&lt;&gt;"LIBSETS_SETTYPE_BATTLEGROUND",IF(G384&lt;&gt;"LIBSETS_SETTYPE_SPECIAL",IF(Y384&lt;&gt;"",VLOOKUP(Y384,'ESO zone constants'!$D$3:$H$4953,5,FALSE),""),""),"")</f>
        <v>1086</v>
      </c>
      <c r="Y384" t="str">
        <f>IF(AND(O384&lt;&gt;"",NOT(ISERROR(O384))),"",IF(AND(L384&lt;&gt;"",L384&gt;0,NOT(ISERROR(L384))),VLOOKUP(L384,'ESO dumped WayshrineInfo'!$K$3:$N$9999,4,FALSE),""))</f>
        <v>Northern Elsweyr</v>
      </c>
      <c r="Z384" s="41"/>
      <c r="AA384" s="40" t="str">
        <f>IF(Z384&lt;&gt;"",IF(Z384&lt;&gt;"LIBSETS_DROP_MECHANIC_MONSTER_NAME",VLOOKUP(Z384,'LibSets constants'!$I$4:$L$1002,3,FALSE),""),"")</f>
        <v/>
      </c>
      <c r="AB384" s="40" t="str">
        <f>IF(Z384&lt;&gt;"",IF(Z384&lt;&gt;"LIBSETS_DROP_MECHANIC_MONSTER_NAME",VLOOKUP(Z384,'LibSets constants'!$I$4:$L$1002,4,FALSE),""),"")</f>
        <v/>
      </c>
      <c r="AC384" s="3">
        <f>IF(G384&lt;&gt;"LIBSETS_SETTYPE_BATTLEGROUND",IF(G384&lt;&gt;"LIBSETS_SETTYPE_SPECIAL",IF(AD384&lt;&gt;"",VLOOKUP(AD384,'ESO zone constants'!$D$3:$H$4953,5,FALSE),""),""),"")</f>
        <v>1086</v>
      </c>
      <c r="AD384" t="str">
        <f>IF(AND(O384&lt;&gt;"",NOT(ISERROR(O384))),"",IF(AND(M384&lt;&gt;"",M384&gt;0,NOT(ISERROR(M384))),VLOOKUP(M384,'ESO dumped WayshrineInfo'!$K$3:$N$9999,4,FALSE),""))</f>
        <v>Northern Elsweyr</v>
      </c>
      <c r="AE384" s="41"/>
      <c r="AF384" s="40" t="str">
        <f>IF(AE384&lt;&gt;"",IF(AE384&lt;&gt;"LIBSETS_DROP_MECHANIC_MONSTER_NAME",VLOOKUP(AE384,'LibSets constants'!$I$4:$L$1002,3,FALSE),""),"")</f>
        <v/>
      </c>
      <c r="AG384" s="40" t="str">
        <f>IF(AE384&lt;&gt;"",IF(AE384&lt;&gt;"LIBSETS_DROP_MECHANIC_MONSTER_NAME",VLOOKUP(AE384,'LibSets constants'!$I$4:$L$1002,4,FALSE),""),"")</f>
        <v/>
      </c>
      <c r="AH384" s="3" t="str">
        <f>IF(G384&lt;&gt;"LIBSETS_SETTYPE_BATTLEGROUND",IF(G384&lt;&gt;"LIBSETS_SETTYPE_SPECIAL",IF(AI384&lt;&gt;"",VLOOKUP(AI384,'ESO zone constants'!$D$3:$H$4953,5,FALSE),""),""),"")</f>
        <v/>
      </c>
      <c r="AJ384" s="41"/>
      <c r="AK384" s="40" t="str">
        <f>IF(AJ384&lt;&gt;"",IF(AJ384&lt;&gt;"LIBSETS_DROP_MECHANIC_MONSTER_NAME",VLOOKUP(AJ384,'LibSets constants'!$I$4:$L$1002,3,FALSE),""),"")</f>
        <v/>
      </c>
      <c r="AL384" s="40" t="str">
        <f>IF(AJ384&lt;&gt;"",IF(AJ384&lt;&gt;"LIBSETS_DROP_MECHANIC_MONSTER_NAME",VLOOKUP(AJ384,'LibSets constants'!$I$4:$L$1002,4,FALSE),""),"")</f>
        <v/>
      </c>
      <c r="AM384" s="3" t="str">
        <f>IF(G384&lt;&gt;"LIBSETS_SETTYPE_BATTLEGROUND",IF(G384&lt;&gt;"LIBSETS_SETTYPE_SPECIAL",IF(AN384&lt;&gt;"",VLOOKUP(AN384,'ESO zone constants'!$D$3:$H$4953,5,FALSE),""),""),"")</f>
        <v/>
      </c>
      <c r="AO384" s="41"/>
      <c r="AP384" s="40" t="str">
        <f>IF(AO384&lt;&gt;"",IF(AO384&lt;&gt;"LIBSETS_DROP_MECHANIC_MONSTER_NAME",VLOOKUP(AO384,'LibSets constants'!$I$4:$L$1002,3,FALSE),""),"")</f>
        <v/>
      </c>
      <c r="AQ384" s="40" t="str">
        <f>IF(AO384&lt;&gt;"",IF(AO384&lt;&gt;"LIBSETS_DROP_MECHANIC_MONSTER_NAME",VLOOKUP(AO384,'LibSets constants'!$I$4:$L$1002,4,FALSE),""),"")</f>
        <v/>
      </c>
      <c r="AR384" s="3" t="str">
        <f>IF(G384&lt;&gt;"LIBSETS_SETTYPE_BATTLEGROUND",IF(G384&lt;&gt;"LIBSETS_SETTYPE_SPECIAL",IF(AS384&lt;&gt;"",VLOOKUP(AS384,'ESO zone constants'!$D$3:$H$4953,5,FALSE),""),""),"")</f>
        <v/>
      </c>
      <c r="AT384" s="41"/>
      <c r="AU384" s="40" t="str">
        <f>IF(AT384&lt;&gt;"",IF(AT384&lt;&gt;"LIBSETS_DROP_MECHANIC_MONSTER_NAME",VLOOKUP(AT384,'LibSets constants'!$I$4:$L$1002,3,FALSE),""),"")</f>
        <v/>
      </c>
      <c r="AV384" s="40" t="str">
        <f>IF(AT384&lt;&gt;"",IF(AT384&lt;&gt;"LIBSETS_DROP_MECHANIC_MONSTER_NAME",VLOOKUP(AT384,'LibSets constants'!$I$4:$L$1002,4,FALSE),""),"")</f>
        <v/>
      </c>
      <c r="AW384" s="21" t="str">
        <f t="shared" si="31"/>
        <v>[437] = {wayshrines={386,386,386,}, traitsNeeded=8, dlcId=DLC_ELSWEYR</v>
      </c>
      <c r="AX384" s="21" t="str">
        <f t="shared" si="32"/>
        <v>, zoneIds={1086,1086,1086}, veteran=false</v>
      </c>
      <c r="AY384" s="21" t="str">
        <f t="shared" si="33"/>
        <v>, setType=LIBSETS_SETTYPE_CRAFTED</v>
      </c>
      <c r="AZ384" s="21" t="str">
        <f t="shared" si="34"/>
        <v>},</v>
      </c>
      <c r="BA384" s="21" t="str">
        <f t="shared" si="35"/>
        <v xml:space="preserve"> --Coldharbour's Favorite / Kalthafens Günstling   [Northern Elsweyr, Northern Elsweyr, Northern Elsweyr]</v>
      </c>
    </row>
    <row r="385" spans="1:53" x14ac:dyDescent="0.25">
      <c r="A385" s="12">
        <v>438</v>
      </c>
      <c r="B385" t="s">
        <v>1548</v>
      </c>
      <c r="C385" t="s">
        <v>1457</v>
      </c>
      <c r="D385" s="3">
        <f t="shared" si="30"/>
        <v>438</v>
      </c>
      <c r="G385" s="8" t="s">
        <v>1592</v>
      </c>
      <c r="I385" t="s">
        <v>97</v>
      </c>
      <c r="J385" t="s">
        <v>97</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constants'!$B$4:$C$1002,2,FALSE),"")</f>
        <v>Elsweyr</v>
      </c>
      <c r="V385" s="40" t="str">
        <f>IF(U385&lt;&gt;"",IF(U385&lt;&gt;"LIBSETS_DROP_MECHANIC_MONSTER_NAME",VLOOKUP(U385,'LibSets constants'!$I$4:$L$1002,3,FALSE),""),"")</f>
        <v/>
      </c>
      <c r="W385" s="40" t="str">
        <f>IF(U385&lt;&gt;"",IF(U385&lt;&gt;"LIBSETS_DROP_MECHANIC_MONSTER_NAME",VLOOKUP(U385,'LibSets constants'!$I$4:$L$1002,4,FALSE),""),"")</f>
        <v/>
      </c>
      <c r="X385" s="3">
        <f>IF(G385&lt;&gt;"LIBSETS_SETTYPE_BATTLEGROUND",IF(G385&lt;&gt;"LIBSETS_SETTYPE_SPECIAL",IF(Y385&lt;&gt;"",VLOOKUP(Y385,'ESO zone constants'!$D$3:$H$4953,5,FALSE),""),""),"")</f>
        <v>1086</v>
      </c>
      <c r="Y385" t="str">
        <f>IF(AND(O385&lt;&gt;"",NOT(ISERROR(O385))),"",IF(AND(L385&lt;&gt;"",L385&gt;0,NOT(ISERROR(L385))),VLOOKUP(L385,'ESO dumped WayshrineInfo'!$K$3:$N$9999,4,FALSE),""))</f>
        <v>Northern Elsweyr</v>
      </c>
      <c r="Z385" s="41"/>
      <c r="AA385" s="40" t="str">
        <f>IF(Z385&lt;&gt;"",IF(Z385&lt;&gt;"LIBSETS_DROP_MECHANIC_MONSTER_NAME",VLOOKUP(Z385,'LibSets constants'!$I$4:$L$1002,3,FALSE),""),"")</f>
        <v/>
      </c>
      <c r="AB385" s="40" t="str">
        <f>IF(Z385&lt;&gt;"",IF(Z385&lt;&gt;"LIBSETS_DROP_MECHANIC_MONSTER_NAME",VLOOKUP(Z385,'LibSets constants'!$I$4:$L$1002,4,FALSE),""),"")</f>
        <v/>
      </c>
      <c r="AC385" s="3">
        <f>IF(G385&lt;&gt;"LIBSETS_SETTYPE_BATTLEGROUND",IF(G385&lt;&gt;"LIBSETS_SETTYPE_SPECIAL",IF(AD385&lt;&gt;"",VLOOKUP(AD385,'ESO zone constants'!$D$3:$H$4953,5,FALSE),""),""),"")</f>
        <v>1086</v>
      </c>
      <c r="AD385" t="str">
        <f>IF(AND(O385&lt;&gt;"",NOT(ISERROR(O385))),"",IF(AND(M385&lt;&gt;"",M385&gt;0,NOT(ISERROR(M385))),VLOOKUP(M385,'ESO dumped WayshrineInfo'!$K$3:$N$9999,4,FALSE),""))</f>
        <v>Northern Elsweyr</v>
      </c>
      <c r="AE385" s="41"/>
      <c r="AF385" s="40" t="str">
        <f>IF(AE385&lt;&gt;"",IF(AE385&lt;&gt;"LIBSETS_DROP_MECHANIC_MONSTER_NAME",VLOOKUP(AE385,'LibSets constants'!$I$4:$L$1002,3,FALSE),""),"")</f>
        <v/>
      </c>
      <c r="AG385" s="40" t="str">
        <f>IF(AE385&lt;&gt;"",IF(AE385&lt;&gt;"LIBSETS_DROP_MECHANIC_MONSTER_NAME",VLOOKUP(AE385,'LibSets constants'!$I$4:$L$1002,4,FALSE),""),"")</f>
        <v/>
      </c>
      <c r="AH385" s="3" t="str">
        <f>IF(G385&lt;&gt;"LIBSETS_SETTYPE_BATTLEGROUND",IF(G385&lt;&gt;"LIBSETS_SETTYPE_SPECIAL",IF(AI385&lt;&gt;"",VLOOKUP(AI385,'ESO zone constants'!$D$3:$H$4953,5,FALSE),""),""),"")</f>
        <v/>
      </c>
      <c r="AJ385" s="41"/>
      <c r="AK385" s="40" t="str">
        <f>IF(AJ385&lt;&gt;"",IF(AJ385&lt;&gt;"LIBSETS_DROP_MECHANIC_MONSTER_NAME",VLOOKUP(AJ385,'LibSets constants'!$I$4:$L$1002,3,FALSE),""),"")</f>
        <v/>
      </c>
      <c r="AL385" s="40" t="str">
        <f>IF(AJ385&lt;&gt;"",IF(AJ385&lt;&gt;"LIBSETS_DROP_MECHANIC_MONSTER_NAME",VLOOKUP(AJ385,'LibSets constants'!$I$4:$L$1002,4,FALSE),""),"")</f>
        <v/>
      </c>
      <c r="AM385" s="3" t="str">
        <f>IF(G385&lt;&gt;"LIBSETS_SETTYPE_BATTLEGROUND",IF(G385&lt;&gt;"LIBSETS_SETTYPE_SPECIAL",IF(AN385&lt;&gt;"",VLOOKUP(AN385,'ESO zone constants'!$D$3:$H$4953,5,FALSE),""),""),"")</f>
        <v/>
      </c>
      <c r="AO385" s="41"/>
      <c r="AP385" s="40" t="str">
        <f>IF(AO385&lt;&gt;"",IF(AO385&lt;&gt;"LIBSETS_DROP_MECHANIC_MONSTER_NAME",VLOOKUP(AO385,'LibSets constants'!$I$4:$L$1002,3,FALSE),""),"")</f>
        <v/>
      </c>
      <c r="AQ385" s="40" t="str">
        <f>IF(AO385&lt;&gt;"",IF(AO385&lt;&gt;"LIBSETS_DROP_MECHANIC_MONSTER_NAME",VLOOKUP(AO385,'LibSets constants'!$I$4:$L$1002,4,FALSE),""),"")</f>
        <v/>
      </c>
      <c r="AR385" s="3" t="str">
        <f>IF(G385&lt;&gt;"LIBSETS_SETTYPE_BATTLEGROUND",IF(G385&lt;&gt;"LIBSETS_SETTYPE_SPECIAL",IF(AS385&lt;&gt;"",VLOOKUP(AS385,'ESO zone constants'!$D$3:$H$4953,5,FALSE),""),""),"")</f>
        <v/>
      </c>
      <c r="AT385" s="41"/>
      <c r="AU385" s="40" t="str">
        <f>IF(AT385&lt;&gt;"",IF(AT385&lt;&gt;"LIBSETS_DROP_MECHANIC_MONSTER_NAME",VLOOKUP(AT385,'LibSets constants'!$I$4:$L$1002,3,FALSE),""),"")</f>
        <v/>
      </c>
      <c r="AV385" s="40" t="str">
        <f>IF(AT385&lt;&gt;"",IF(AT385&lt;&gt;"LIBSETS_DROP_MECHANIC_MONSTER_NAME",VLOOKUP(AT385,'LibSets constants'!$I$4:$L$1002,4,FALSE),""),"")</f>
        <v/>
      </c>
      <c r="AW385" s="21" t="str">
        <f t="shared" si="31"/>
        <v>[438] = {wayshrines={397,397,397,}, traitsNeeded=5, dlcId=DLC_ELSWEYR</v>
      </c>
      <c r="AX385" s="21" t="str">
        <f t="shared" si="32"/>
        <v>, zoneIds={1086,1086,1086}, veteran=false</v>
      </c>
      <c r="AY385" s="21" t="str">
        <f t="shared" si="33"/>
        <v>, setType=LIBSETS_SETTYPE_CRAFTED</v>
      </c>
      <c r="AZ385" s="21" t="str">
        <f t="shared" si="34"/>
        <v>},</v>
      </c>
      <c r="BA385" s="21" t="str">
        <f t="shared" si="35"/>
        <v xml:space="preserve"> --Senche-raht's Grit / Mut des Senche-raht   [Northern Elsweyr, Northern Elsweyr, Northern Elsweyr]</v>
      </c>
    </row>
    <row r="386" spans="1:53" x14ac:dyDescent="0.25">
      <c r="A386" s="5">
        <v>439</v>
      </c>
      <c r="B386" t="s">
        <v>1549</v>
      </c>
      <c r="C386" t="s">
        <v>1458</v>
      </c>
      <c r="D386" s="3">
        <f t="shared" si="30"/>
        <v>439</v>
      </c>
      <c r="G386" s="8" t="s">
        <v>1592</v>
      </c>
      <c r="I386" t="s">
        <v>97</v>
      </c>
      <c r="J386" t="s">
        <v>97</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constants'!$B$4:$C$1002,2,FALSE),"")</f>
        <v>Elsweyr</v>
      </c>
      <c r="V386" s="40" t="str">
        <f>IF(U386&lt;&gt;"",IF(U386&lt;&gt;"LIBSETS_DROP_MECHANIC_MONSTER_NAME",VLOOKUP(U386,'LibSets constants'!$I$4:$L$1002,3,FALSE),""),"")</f>
        <v/>
      </c>
      <c r="W386" s="40" t="str">
        <f>IF(U386&lt;&gt;"",IF(U386&lt;&gt;"LIBSETS_DROP_MECHANIC_MONSTER_NAME",VLOOKUP(U386,'LibSets constants'!$I$4:$L$1002,4,FALSE),""),"")</f>
        <v/>
      </c>
      <c r="X386" s="3">
        <f>IF(G386&lt;&gt;"LIBSETS_SETTYPE_BATTLEGROUND",IF(G386&lt;&gt;"LIBSETS_SETTYPE_SPECIAL",IF(Y386&lt;&gt;"",VLOOKUP(Y386,'ESO zone constants'!$D$3:$H$4953,5,FALSE),""),""),"")</f>
        <v>1086</v>
      </c>
      <c r="Y386" t="str">
        <f>IF(AND(O386&lt;&gt;"",NOT(ISERROR(O386))),"",IF(AND(L386&lt;&gt;"",L386&gt;0,NOT(ISERROR(L386))),VLOOKUP(L386,'ESO dumped WayshrineInfo'!$K$3:$N$9999,4,FALSE),""))</f>
        <v>Northern Elsweyr</v>
      </c>
      <c r="Z386" s="41"/>
      <c r="AA386" s="40" t="str">
        <f>IF(Z386&lt;&gt;"",IF(Z386&lt;&gt;"LIBSETS_DROP_MECHANIC_MONSTER_NAME",VLOOKUP(Z386,'LibSets constants'!$I$4:$L$1002,3,FALSE),""),"")</f>
        <v/>
      </c>
      <c r="AB386" s="40" t="str">
        <f>IF(Z386&lt;&gt;"",IF(Z386&lt;&gt;"LIBSETS_DROP_MECHANIC_MONSTER_NAME",VLOOKUP(Z386,'LibSets constants'!$I$4:$L$1002,4,FALSE),""),"")</f>
        <v/>
      </c>
      <c r="AC386" s="3">
        <f>IF(G386&lt;&gt;"LIBSETS_SETTYPE_BATTLEGROUND",IF(G386&lt;&gt;"LIBSETS_SETTYPE_SPECIAL",IF(AD386&lt;&gt;"",VLOOKUP(AD386,'ESO zone constants'!$D$3:$H$4953,5,FALSE),""),""),"")</f>
        <v>1086</v>
      </c>
      <c r="AD386" t="str">
        <f>IF(AND(O386&lt;&gt;"",NOT(ISERROR(O386))),"",IF(AND(M386&lt;&gt;"",M386&gt;0,NOT(ISERROR(M386))),VLOOKUP(M386,'ESO dumped WayshrineInfo'!$K$3:$N$9999,4,FALSE),""))</f>
        <v>Northern Elsweyr</v>
      </c>
      <c r="AE386" s="41"/>
      <c r="AF386" s="40" t="str">
        <f>IF(AE386&lt;&gt;"",IF(AE386&lt;&gt;"LIBSETS_DROP_MECHANIC_MONSTER_NAME",VLOOKUP(AE386,'LibSets constants'!$I$4:$L$1002,3,FALSE),""),"")</f>
        <v/>
      </c>
      <c r="AG386" s="40" t="str">
        <f>IF(AE386&lt;&gt;"",IF(AE386&lt;&gt;"LIBSETS_DROP_MECHANIC_MONSTER_NAME",VLOOKUP(AE386,'LibSets constants'!$I$4:$L$1002,4,FALSE),""),"")</f>
        <v/>
      </c>
      <c r="AH386" s="3" t="str">
        <f>IF(G386&lt;&gt;"LIBSETS_SETTYPE_BATTLEGROUND",IF(G386&lt;&gt;"LIBSETS_SETTYPE_SPECIAL",IF(AI386&lt;&gt;"",VLOOKUP(AI386,'ESO zone constants'!$D$3:$H$4953,5,FALSE),""),""),"")</f>
        <v/>
      </c>
      <c r="AJ386" s="41"/>
      <c r="AK386" s="40" t="str">
        <f>IF(AJ386&lt;&gt;"",IF(AJ386&lt;&gt;"LIBSETS_DROP_MECHANIC_MONSTER_NAME",VLOOKUP(AJ386,'LibSets constants'!$I$4:$L$1002,3,FALSE),""),"")</f>
        <v/>
      </c>
      <c r="AL386" s="40" t="str">
        <f>IF(AJ386&lt;&gt;"",IF(AJ386&lt;&gt;"LIBSETS_DROP_MECHANIC_MONSTER_NAME",VLOOKUP(AJ386,'LibSets constants'!$I$4:$L$1002,4,FALSE),""),"")</f>
        <v/>
      </c>
      <c r="AM386" s="3" t="str">
        <f>IF(G386&lt;&gt;"LIBSETS_SETTYPE_BATTLEGROUND",IF(G386&lt;&gt;"LIBSETS_SETTYPE_SPECIAL",IF(AN386&lt;&gt;"",VLOOKUP(AN386,'ESO zone constants'!$D$3:$H$4953,5,FALSE),""),""),"")</f>
        <v/>
      </c>
      <c r="AO386" s="41"/>
      <c r="AP386" s="40" t="str">
        <f>IF(AO386&lt;&gt;"",IF(AO386&lt;&gt;"LIBSETS_DROP_MECHANIC_MONSTER_NAME",VLOOKUP(AO386,'LibSets constants'!$I$4:$L$1002,3,FALSE),""),"")</f>
        <v/>
      </c>
      <c r="AQ386" s="40" t="str">
        <f>IF(AO386&lt;&gt;"",IF(AO386&lt;&gt;"LIBSETS_DROP_MECHANIC_MONSTER_NAME",VLOOKUP(AO386,'LibSets constants'!$I$4:$L$1002,4,FALSE),""),"")</f>
        <v/>
      </c>
      <c r="AR386" s="3" t="str">
        <f>IF(G386&lt;&gt;"LIBSETS_SETTYPE_BATTLEGROUND",IF(G386&lt;&gt;"LIBSETS_SETTYPE_SPECIAL",IF(AS386&lt;&gt;"",VLOOKUP(AS386,'ESO zone constants'!$D$3:$H$4953,5,FALSE),""),""),"")</f>
        <v/>
      </c>
      <c r="AT386" s="41"/>
      <c r="AU386" s="40" t="str">
        <f>IF(AT386&lt;&gt;"",IF(AT386&lt;&gt;"LIBSETS_DROP_MECHANIC_MONSTER_NAME",VLOOKUP(AT386,'LibSets constants'!$I$4:$L$1002,3,FALSE),""),"")</f>
        <v/>
      </c>
      <c r="AV386" s="40" t="str">
        <f>IF(AT386&lt;&gt;"",IF(AT386&lt;&gt;"LIBSETS_DROP_MECHANIC_MONSTER_NAME",VLOOKUP(AT386,'LibSets constants'!$I$4:$L$1002,4,FALSE),""),"")</f>
        <v/>
      </c>
      <c r="AW386" s="21" t="str">
        <f t="shared" si="31"/>
        <v>[439] = {wayshrines={382,382,382,}, traitsNeeded=3, dlcId=DLC_ELSWEYR</v>
      </c>
      <c r="AX386" s="21" t="str">
        <f t="shared" si="32"/>
        <v>, zoneIds={1086,1086,1086}, veteran=false</v>
      </c>
      <c r="AY386" s="21" t="str">
        <f t="shared" si="33"/>
        <v>, setType=LIBSETS_SETTYPE_CRAFTED</v>
      </c>
      <c r="AZ386" s="21" t="str">
        <f t="shared" si="34"/>
        <v>},</v>
      </c>
      <c r="BA386" s="21" t="str">
        <f t="shared" si="35"/>
        <v xml:space="preserve"> --Vastarie's Tutelage / Vastaries Vormundschaft   [Northern Elsweyr, Northern Elsweyr, Northern Elsweyr]</v>
      </c>
    </row>
    <row r="387" spans="1:53" x14ac:dyDescent="0.25">
      <c r="A387" s="5">
        <v>440</v>
      </c>
      <c r="B387" t="s">
        <v>1555</v>
      </c>
      <c r="C387" t="s">
        <v>1453</v>
      </c>
      <c r="D387" s="3">
        <f t="shared" ref="D387:D450" si="36">A387</f>
        <v>440</v>
      </c>
      <c r="G387" s="8" t="s">
        <v>1598</v>
      </c>
      <c r="I387" t="s">
        <v>97</v>
      </c>
      <c r="J387" t="s">
        <v>97</v>
      </c>
      <c r="K387">
        <v>382</v>
      </c>
      <c r="L387">
        <v>382</v>
      </c>
      <c r="M387">
        <v>382</v>
      </c>
      <c r="N387">
        <v>0</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constants'!$B$4:$C$1002,2,FALSE),"")</f>
        <v>Elsweyr</v>
      </c>
      <c r="U387" s="33" t="s">
        <v>1684</v>
      </c>
      <c r="V387" s="40" t="str">
        <f>IF(U387&lt;&gt;"",IF(U387&lt;&gt;"LIBSETS_DROP_MECHANIC_MONSTER_NAME",VLOOKUP(U387,'LibSets constants'!$I$4:$L$1002,3,FALSE),""),"")</f>
        <v>Delve bosses have a chance to drop a waist or feet.</v>
      </c>
      <c r="W387" s="43" t="str">
        <f>IF(U387&lt;&gt;"",IF(U387&lt;&gt;"LIBSETS_DROP_MECHANIC_MONSTER_NAME",VLOOKUP(U387,'LibSets constants'!$I$4:$L$1002,4,FALSE),""),"")</f>
        <v>Bosse in Gewölben haben die Chance, eine Taille oder Füße fallen zu lassen.</v>
      </c>
      <c r="X387" s="3">
        <f>IF(G387&lt;&gt;"LIBSETS_SETTYPE_BATTLEGROUND",IF(G387&lt;&gt;"LIBSETS_SETTYPE_SPECIAL",IF(Y387&lt;&gt;"",VLOOKUP(Y387,'ESO zone constants'!$D$3:$H$4953,5,FALSE),""),""),"")</f>
        <v>1086</v>
      </c>
      <c r="Y387" t="str">
        <f>IF(AND(O387&lt;&gt;"",NOT(ISERROR(O387))),"",IF(AND(L387&lt;&gt;"",L387&gt;0,NOT(ISERROR(L387))),VLOOKUP(L387,'ESO dumped WayshrineInfo'!$K$3:$N$9999,4,FALSE),""))</f>
        <v>Northern Elsweyr</v>
      </c>
      <c r="Z387" s="41" t="s">
        <v>1685</v>
      </c>
      <c r="AA387" s="40" t="str">
        <f>IF(Z387&lt;&gt;"",IF(Z387&lt;&gt;"LIBSETS_DROP_MECHANIC_MONSTER_NAME",VLOOKUP(Z387,'LibSets constants'!$I$4:$L$1002,3,FALSE),""),"")</f>
        <v>Overland group bosses have a 100% chance to drop head, chest, legs, or weapon.</v>
      </c>
      <c r="AB387" s="40" t="str">
        <f>IF(Z387&lt;&gt;"",IF(Z387&lt;&gt;"LIBSETS_DROP_MECHANIC_MONSTER_NAME",VLOOKUP(Z387,'LibSets constants'!$I$4:$L$1002,4,FALSE),""),"")</f>
        <v>Überland Gruppenbosse haben eine Chance von 100%, Kopf, Brust, Beine oder Waffen fallen zu lassen.</v>
      </c>
      <c r="AC387" s="3">
        <f>IF(G387&lt;&gt;"LIBSETS_SETTYPE_BATTLEGROUND",IF(G387&lt;&gt;"LIBSETS_SETTYPE_SPECIAL",IF(AD387&lt;&gt;"",VLOOKUP(AD387,'ESO zone constants'!$D$3:$H$4953,5,FALSE),""),""),"")</f>
        <v>1086</v>
      </c>
      <c r="AD387" t="str">
        <f>IF(AND(O387&lt;&gt;"",NOT(ISERROR(O387))),"",IF(AND(M387&lt;&gt;"",M387&gt;0,NOT(ISERROR(M387))),VLOOKUP(M387,'ESO dumped WayshrineInfo'!$K$3:$N$9999,4,FALSE),""))</f>
        <v>Northern Elsweyr</v>
      </c>
      <c r="AE387" s="41" t="s">
        <v>1686</v>
      </c>
      <c r="AF387" s="40" t="str">
        <f>IF(AE387&lt;&gt;"",IF(AE387&lt;&gt;"LIBSETS_DROP_MECHANIC_MONSTER_NAME",VLOOKUP(AE387,'LibSets constants'!$I$4:$L$1002,3,FALSE),""),"")</f>
        <v>Public dungeon bosses have a chance to drop a shoulder, hand, or weapon.</v>
      </c>
      <c r="AG387" s="40" t="str">
        <f>IF(AE387&lt;&gt;"",IF(AE387&lt;&gt;"LIBSETS_DROP_MECHANIC_MONSTER_NAME",VLOOKUP(AE387,'LibSets constants'!$I$4:$L$1002,4,FALSE),""),"")</f>
        <v>Öffentliche Dungeon-Bosse haben die Möglichkeit, eine Schulter, Handschuhe oder eine Waffe fallen zu lassen.</v>
      </c>
      <c r="AH387" s="3" t="str">
        <f>IF(G387&lt;&gt;"LIBSETS_SETTYPE_BATTLEGROUND",IF(G387&lt;&gt;"LIBSETS_SETTYPE_SPECIAL",IF(AI387&lt;&gt;"",VLOOKUP(AI387,'ESO zone constants'!$D$3:$H$4953,5,FALSE),""),""),"")</f>
        <v/>
      </c>
      <c r="AJ387" s="41" t="s">
        <v>1687</v>
      </c>
      <c r="AK387" s="40" t="str">
        <f>IF(AJ387&lt;&gt;"",IF(AJ387&lt;&gt;"LIBSETS_DROP_MECHANIC_MONSTER_NAME",VLOOKUP(AJ387,'LibSets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0" t="str">
        <f>IF(AJ387&lt;&gt;"",IF(AJ387&lt;&gt;"LIBSETS_DROP_MECHANIC_MONSTER_NAME",VLOOKUP(AJ387,'LibSets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constants'!$D$3:$H$4953,5,FALSE),""),""),"")</f>
        <v/>
      </c>
      <c r="AO387" s="41"/>
      <c r="AP387" s="40" t="str">
        <f>IF(AO387&lt;&gt;"",IF(AO387&lt;&gt;"LIBSETS_DROP_MECHANIC_MONSTER_NAME",VLOOKUP(AO387,'LibSets constants'!$I$4:$L$1002,3,FALSE),""),"")</f>
        <v/>
      </c>
      <c r="AQ387" s="40" t="str">
        <f>IF(AO387&lt;&gt;"",IF(AO387&lt;&gt;"LIBSETS_DROP_MECHANIC_MONSTER_NAME",VLOOKUP(AO387,'LibSets constants'!$I$4:$L$1002,4,FALSE),""),"")</f>
        <v/>
      </c>
      <c r="AR387" s="3" t="str">
        <f>IF(G387&lt;&gt;"LIBSETS_SETTYPE_BATTLEGROUND",IF(G387&lt;&gt;"LIBSETS_SETTYPE_SPECIAL",IF(AS387&lt;&gt;"",VLOOKUP(AS387,'ESO zone constants'!$D$3:$H$4953,5,FALSE),""),""),"")</f>
        <v/>
      </c>
      <c r="AT387" s="41"/>
      <c r="AU387" s="40" t="str">
        <f>IF(AT387&lt;&gt;"",IF(AT387&lt;&gt;"LIBSETS_DROP_MECHANIC_MONSTER_NAME",VLOOKUP(AT387,'LibSets constants'!$I$4:$L$1002,3,FALSE),""),"")</f>
        <v/>
      </c>
      <c r="AV387" s="40" t="str">
        <f>IF(AT387&lt;&gt;"",IF(AT387&lt;&gt;"LIBSETS_DROP_MECHANIC_MONSTER_NAME",VLOOKUP(AT387,'LibSets constants'!$I$4:$L$1002,4,FALSE),""),"")</f>
        <v/>
      </c>
      <c r="AW387" s="21" t="str">
        <f t="shared" si="31"/>
        <v>[440] = {wayshrines={382,382,382,}, dlcId=DLC_ELSWEYR</v>
      </c>
      <c r="AX387" s="21" t="str">
        <f t="shared" si="32"/>
        <v>, zoneIds={1086,1086,1086}, veteran=false</v>
      </c>
      <c r="AY387" s="21" t="str">
        <f t="shared" si="33"/>
        <v>, setType=LIBSETS_SETTYPE_OVERLAND</v>
      </c>
      <c r="AZ387" s="21" t="str">
        <f t="shared" si="34"/>
        <v>, dropMechanic={LIBSETS_DROP_MECHANIC_OVERLAND_BOSS_DELVE,LIBSETS_DROP_MECHANIC_OVERLAND_WORLDBOSS,LIBSETS_DROP_MECHANIC_OVERLAND_BOSS_PUBLIC_DUNGEON,LIBSETS_DROP_MECHANIC_OVERLAND_CHEST}},</v>
      </c>
      <c r="BA387" s="21" t="str">
        <f t="shared" si="35"/>
        <v xml:space="preserve"> --Crafty Alfiq / Listiger Alfiq   [Northern Elsweyr, Northern Elsweyr, Northern Elsweyr]</v>
      </c>
    </row>
    <row r="388" spans="1:53" x14ac:dyDescent="0.25">
      <c r="A388" s="5">
        <v>441</v>
      </c>
      <c r="B388" t="s">
        <v>1554</v>
      </c>
      <c r="C388" t="s">
        <v>1454</v>
      </c>
      <c r="D388" s="3">
        <f t="shared" si="36"/>
        <v>441</v>
      </c>
      <c r="G388" s="8" t="s">
        <v>1598</v>
      </c>
      <c r="I388" t="s">
        <v>97</v>
      </c>
      <c r="J388" t="s">
        <v>97</v>
      </c>
      <c r="K388">
        <v>382</v>
      </c>
      <c r="L388">
        <v>382</v>
      </c>
      <c r="M388">
        <v>382</v>
      </c>
      <c r="N388">
        <v>0</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constants'!$B$4:$C$1002,2,FALSE),"")</f>
        <v>Elsweyr</v>
      </c>
      <c r="U388" s="33" t="s">
        <v>1684</v>
      </c>
      <c r="V388" s="40" t="str">
        <f>IF(U388&lt;&gt;"",IF(U388&lt;&gt;"LIBSETS_DROP_MECHANIC_MONSTER_NAME",VLOOKUP(U388,'LibSets constants'!$I$4:$L$1002,3,FALSE),""),"")</f>
        <v>Delve bosses have a chance to drop a waist or feet.</v>
      </c>
      <c r="W388" s="43" t="str">
        <f>IF(U388&lt;&gt;"",IF(U388&lt;&gt;"LIBSETS_DROP_MECHANIC_MONSTER_NAME",VLOOKUP(U388,'LibSets constants'!$I$4:$L$1002,4,FALSE),""),"")</f>
        <v>Bosse in Gewölben haben die Chance, eine Taille oder Füße fallen zu lassen.</v>
      </c>
      <c r="X388" s="3">
        <f>IF(G388&lt;&gt;"LIBSETS_SETTYPE_BATTLEGROUND",IF(G388&lt;&gt;"LIBSETS_SETTYPE_SPECIAL",IF(Y388&lt;&gt;"",VLOOKUP(Y388,'ESO zone constants'!$D$3:$H$4953,5,FALSE),""),""),"")</f>
        <v>1086</v>
      </c>
      <c r="Y388" t="str">
        <f>IF(AND(O388&lt;&gt;"",NOT(ISERROR(O388))),"",IF(AND(L388&lt;&gt;"",L388&gt;0,NOT(ISERROR(L388))),VLOOKUP(L388,'ESO dumped WayshrineInfo'!$K$3:$N$9999,4,FALSE),""))</f>
        <v>Northern Elsweyr</v>
      </c>
      <c r="Z388" s="41" t="s">
        <v>1685</v>
      </c>
      <c r="AA388" s="40" t="str">
        <f>IF(Z388&lt;&gt;"",IF(Z388&lt;&gt;"LIBSETS_DROP_MECHANIC_MONSTER_NAME",VLOOKUP(Z388,'LibSets constants'!$I$4:$L$1002,3,FALSE),""),"")</f>
        <v>Overland group bosses have a 100% chance to drop head, chest, legs, or weapon.</v>
      </c>
      <c r="AB388" s="40" t="str">
        <f>IF(Z388&lt;&gt;"",IF(Z388&lt;&gt;"LIBSETS_DROP_MECHANIC_MONSTER_NAME",VLOOKUP(Z388,'LibSets constants'!$I$4:$L$1002,4,FALSE),""),"")</f>
        <v>Überland Gruppenbosse haben eine Chance von 100%, Kopf, Brust, Beine oder Waffen fallen zu lassen.</v>
      </c>
      <c r="AC388" s="3">
        <f>IF(G388&lt;&gt;"LIBSETS_SETTYPE_BATTLEGROUND",IF(G388&lt;&gt;"LIBSETS_SETTYPE_SPECIAL",IF(AD388&lt;&gt;"",VLOOKUP(AD388,'ESO zone constants'!$D$3:$H$4953,5,FALSE),""),""),"")</f>
        <v>1086</v>
      </c>
      <c r="AD388" t="str">
        <f>IF(AND(O388&lt;&gt;"",NOT(ISERROR(O388))),"",IF(AND(M388&lt;&gt;"",M388&gt;0,NOT(ISERROR(M388))),VLOOKUP(M388,'ESO dumped WayshrineInfo'!$K$3:$N$9999,4,FALSE),""))</f>
        <v>Northern Elsweyr</v>
      </c>
      <c r="AE388" s="41" t="s">
        <v>1686</v>
      </c>
      <c r="AF388" s="40" t="str">
        <f>IF(AE388&lt;&gt;"",IF(AE388&lt;&gt;"LIBSETS_DROP_MECHANIC_MONSTER_NAME",VLOOKUP(AE388,'LibSets constants'!$I$4:$L$1002,3,FALSE),""),"")</f>
        <v>Public dungeon bosses have a chance to drop a shoulder, hand, or weapon.</v>
      </c>
      <c r="AG388" s="40" t="str">
        <f>IF(AE388&lt;&gt;"",IF(AE388&lt;&gt;"LIBSETS_DROP_MECHANIC_MONSTER_NAME",VLOOKUP(AE388,'LibSets constants'!$I$4:$L$1002,4,FALSE),""),"")</f>
        <v>Öffentliche Dungeon-Bosse haben die Möglichkeit, eine Schulter, Handschuhe oder eine Waffe fallen zu lassen.</v>
      </c>
      <c r="AH388" s="3" t="str">
        <f>IF(G388&lt;&gt;"LIBSETS_SETTYPE_BATTLEGROUND",IF(G388&lt;&gt;"LIBSETS_SETTYPE_SPECIAL",IF(AI388&lt;&gt;"",VLOOKUP(AI388,'ESO zone constants'!$D$3:$H$4953,5,FALSE),""),""),"")</f>
        <v/>
      </c>
      <c r="AJ388" s="41" t="s">
        <v>1687</v>
      </c>
      <c r="AK388" s="40" t="str">
        <f>IF(AJ388&lt;&gt;"",IF(AJ388&lt;&gt;"LIBSETS_DROP_MECHANIC_MONSTER_NAME",VLOOKUP(AJ388,'LibSets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0" t="str">
        <f>IF(AJ388&lt;&gt;"",IF(AJ388&lt;&gt;"LIBSETS_DROP_MECHANIC_MONSTER_NAME",VLOOKUP(AJ388,'LibSets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constants'!$D$3:$H$4953,5,FALSE),""),""),"")</f>
        <v/>
      </c>
      <c r="AO388" s="41"/>
      <c r="AP388" s="40" t="str">
        <f>IF(AO388&lt;&gt;"",IF(AO388&lt;&gt;"LIBSETS_DROP_MECHANIC_MONSTER_NAME",VLOOKUP(AO388,'LibSets constants'!$I$4:$L$1002,3,FALSE),""),"")</f>
        <v/>
      </c>
      <c r="AQ388" s="40" t="str">
        <f>IF(AO388&lt;&gt;"",IF(AO388&lt;&gt;"LIBSETS_DROP_MECHANIC_MONSTER_NAME",VLOOKUP(AO388,'LibSets constants'!$I$4:$L$1002,4,FALSE),""),"")</f>
        <v/>
      </c>
      <c r="AR388" s="3" t="str">
        <f>IF(G388&lt;&gt;"LIBSETS_SETTYPE_BATTLEGROUND",IF(G388&lt;&gt;"LIBSETS_SETTYPE_SPECIAL",IF(AS388&lt;&gt;"",VLOOKUP(AS388,'ESO zone constants'!$D$3:$H$4953,5,FALSE),""),""),"")</f>
        <v/>
      </c>
      <c r="AT388" s="41"/>
      <c r="AU388" s="40" t="str">
        <f>IF(AT388&lt;&gt;"",IF(AT388&lt;&gt;"LIBSETS_DROP_MECHANIC_MONSTER_NAME",VLOOKUP(AT388,'LibSets constants'!$I$4:$L$1002,3,FALSE),""),"")</f>
        <v/>
      </c>
      <c r="AV388" s="40" t="str">
        <f>IF(AT388&lt;&gt;"",IF(AT388&lt;&gt;"LIBSETS_DROP_MECHANIC_MONSTER_NAME",VLOOKUP(AT388,'LibSets constants'!$I$4:$L$1002,4,FALSE),""),"")</f>
        <v/>
      </c>
      <c r="AW388" s="21" t="str">
        <f t="shared" ref="AW388:AW451" si="37">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X388" s="21" t="str">
        <f t="shared" ref="AX388:AX451" si="38">IF(F388&lt;&gt;"Not in the game (anymore)",IF(A388&lt;&gt;"",IF(P388&lt;&gt;"",CONCATENATE(", zoneIds={",P388),"")&amp;IF(X388&lt;&gt;"",CONCATENATE(",",X388),"")&amp;IF(AC388&lt;&gt;"",CONCATENATE(",",AC388),"")&amp;IF(AH388&lt;&gt;"",CONCATENATE(",",AH388),"")&amp;IF(AM388&lt;&gt;"",CONCATENATE(",",AM388),"")&amp;IF(AR388&lt;&gt;"",CONCATENATE(",",AR388),"")&amp;IF(P388&lt;&gt;"",CONCATENATE("}",""),"")&amp;IF(OR(I388="true",I388="false",I388&lt;&gt;""), CONCATENATE(", veteran=", I388), ""),""),"")</f>
        <v>, zoneIds={1086,1086,1086}, veteran=false</v>
      </c>
      <c r="AY388" s="21" t="str">
        <f t="shared" ref="AY388:AY451" si="39">IF(F388&lt;&gt;"Not in the game (anymore)",IF(A388&lt;&gt;"",", setType="&amp;G388,"")&amp;IF(J388="true",", multiTrialSet=true",""),"")</f>
        <v>, setType=LIBSETS_SETTYPE_OVERLAND</v>
      </c>
      <c r="AZ388" s="21" t="str">
        <f t="shared" ref="AZ388:AZ451" si="40">IF(F388&lt;&gt;"Not in the game (anymore)",IF(U388&lt;&gt;"",", dropMechanic={"&amp;U388&amp;IF(Z388&lt;&gt;"",","&amp;Z388,"")&amp;IF(AE388&lt;&gt;"",","&amp;AE388,"")&amp;IF(AJ388&lt;&gt;"",","&amp;AJ388,"")&amp;IF(AO388&lt;&gt;"",","&amp;AO388,"")&amp;IF(AT388&lt;&gt;"",","&amp;AT388,"")&amp;"}"&amp;IF(U388="LIBSETS_DROP_MECHANIC_MONSTER_NAME",", dropMechanicNames={" &amp; IF(V388&lt;&gt;"","['en']='"&amp;V388&amp;"'","") &amp; IF(W388&lt;&gt;"",", ['de']='" &amp; W388&amp;"'","") &amp; "}",""),"")&amp;"},","")</f>
        <v>, dropMechanic={LIBSETS_DROP_MECHANIC_OVERLAND_BOSS_DELVE,LIBSETS_DROP_MECHANIC_OVERLAND_WORLDBOSS,LIBSETS_DROP_MECHANIC_OVERLAND_BOSS_PUBLIC_DUNGEON,LIBSETS_DROP_MECHANIC_OVERLAND_CHEST}},</v>
      </c>
      <c r="BA388" s="21" t="str">
        <f t="shared" ref="BA388:BA451" si="41">IF(F388&lt;&gt;"Not in the game (anymore)",IF(C388&lt;&gt;"",CONCATENATE(" --",C388," / ",B388,"   [",IF(Q388&lt;&gt;"",Q388,""),IF(Y388&lt;&gt;"",", "&amp;Y388,""),IF(AD388&lt;&gt;"",", "&amp;AD388,""),IF(AI388&lt;&gt;"",", "&amp;AI388,""),IF(AN388&lt;&gt;"",", "&amp;AN388,""),IF(AS388&lt;&gt;"",", "&amp;AS388,""),"]")),"")</f>
        <v xml:space="preserve"> --Vesture of Darloc Brae / Gewandung von Darloc Brae   [Northern Elsweyr, Northern Elsweyr, Northern Elsweyr]</v>
      </c>
    </row>
    <row r="389" spans="1:53" x14ac:dyDescent="0.25">
      <c r="A389" s="5">
        <v>442</v>
      </c>
      <c r="B389" t="s">
        <v>1553</v>
      </c>
      <c r="C389" t="s">
        <v>1455</v>
      </c>
      <c r="D389" s="3">
        <f t="shared" si="36"/>
        <v>442</v>
      </c>
      <c r="E389" s="42"/>
      <c r="G389" s="8" t="s">
        <v>1598</v>
      </c>
      <c r="I389" t="s">
        <v>97</v>
      </c>
      <c r="J389" t="s">
        <v>97</v>
      </c>
      <c r="K389">
        <v>382</v>
      </c>
      <c r="L389">
        <v>382</v>
      </c>
      <c r="M389">
        <v>382</v>
      </c>
      <c r="N389">
        <v>0</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constants'!$B$4:$C$1002,2,FALSE),"")</f>
        <v>Elsweyr</v>
      </c>
      <c r="U389" s="33" t="s">
        <v>1684</v>
      </c>
      <c r="V389" s="40" t="str">
        <f>IF(U389&lt;&gt;"",IF(U389&lt;&gt;"LIBSETS_DROP_MECHANIC_MONSTER_NAME",VLOOKUP(U389,'LibSets constants'!$I$4:$L$1002,3,FALSE),""),"")</f>
        <v>Delve bosses have a chance to drop a waist or feet.</v>
      </c>
      <c r="W389" s="43" t="str">
        <f>IF(U389&lt;&gt;"",IF(U389&lt;&gt;"LIBSETS_DROP_MECHANIC_MONSTER_NAME",VLOOKUP(U389,'LibSets constants'!$I$4:$L$1002,4,FALSE),""),"")</f>
        <v>Bosse in Gewölben haben die Chance, eine Taille oder Füße fallen zu lassen.</v>
      </c>
      <c r="X389" s="3">
        <f>IF(G389&lt;&gt;"LIBSETS_SETTYPE_BATTLEGROUND",IF(G389&lt;&gt;"LIBSETS_SETTYPE_SPECIAL",IF(Y389&lt;&gt;"",VLOOKUP(Y389,'ESO zone constants'!$D$3:$H$4953,5,FALSE),""),""),"")</f>
        <v>1086</v>
      </c>
      <c r="Y389" t="str">
        <f>IF(AND(O389&lt;&gt;"",NOT(ISERROR(O389))),"",IF(AND(L389&lt;&gt;"",L389&gt;0,NOT(ISERROR(L389))),VLOOKUP(L389,'ESO dumped WayshrineInfo'!$K$3:$N$9999,4,FALSE),""))</f>
        <v>Northern Elsweyr</v>
      </c>
      <c r="Z389" s="41" t="s">
        <v>1685</v>
      </c>
      <c r="AA389" s="40" t="str">
        <f>IF(Z389&lt;&gt;"",IF(Z389&lt;&gt;"LIBSETS_DROP_MECHANIC_MONSTER_NAME",VLOOKUP(Z389,'LibSets constants'!$I$4:$L$1002,3,FALSE),""),"")</f>
        <v>Overland group bosses have a 100% chance to drop head, chest, legs, or weapon.</v>
      </c>
      <c r="AB389" s="40" t="str">
        <f>IF(Z389&lt;&gt;"",IF(Z389&lt;&gt;"LIBSETS_DROP_MECHANIC_MONSTER_NAME",VLOOKUP(Z389,'LibSets constants'!$I$4:$L$1002,4,FALSE),""),"")</f>
        <v>Überland Gruppenbosse haben eine Chance von 100%, Kopf, Brust, Beine oder Waffen fallen zu lassen.</v>
      </c>
      <c r="AC389" s="3">
        <f>IF(G389&lt;&gt;"LIBSETS_SETTYPE_BATTLEGROUND",IF(G389&lt;&gt;"LIBSETS_SETTYPE_SPECIAL",IF(AD389&lt;&gt;"",VLOOKUP(AD389,'ESO zone constants'!$D$3:$H$4953,5,FALSE),""),""),"")</f>
        <v>1086</v>
      </c>
      <c r="AD389" t="str">
        <f>IF(AND(O389&lt;&gt;"",NOT(ISERROR(O389))),"",IF(AND(M389&lt;&gt;"",M389&gt;0,NOT(ISERROR(M389))),VLOOKUP(M389,'ESO dumped WayshrineInfo'!$K$3:$N$9999,4,FALSE),""))</f>
        <v>Northern Elsweyr</v>
      </c>
      <c r="AE389" s="41" t="s">
        <v>1686</v>
      </c>
      <c r="AF389" s="40" t="str">
        <f>IF(AE389&lt;&gt;"",IF(AE389&lt;&gt;"LIBSETS_DROP_MECHANIC_MONSTER_NAME",VLOOKUP(AE389,'LibSets constants'!$I$4:$L$1002,3,FALSE),""),"")</f>
        <v>Public dungeon bosses have a chance to drop a shoulder, hand, or weapon.</v>
      </c>
      <c r="AG389" s="40" t="str">
        <f>IF(AE389&lt;&gt;"",IF(AE389&lt;&gt;"LIBSETS_DROP_MECHANIC_MONSTER_NAME",VLOOKUP(AE389,'LibSets constants'!$I$4:$L$1002,4,FALSE),""),"")</f>
        <v>Öffentliche Dungeon-Bosse haben die Möglichkeit, eine Schulter, Handschuhe oder eine Waffe fallen zu lassen.</v>
      </c>
      <c r="AH389" s="3" t="str">
        <f>IF(G389&lt;&gt;"LIBSETS_SETTYPE_BATTLEGROUND",IF(G389&lt;&gt;"LIBSETS_SETTYPE_SPECIAL",IF(AI389&lt;&gt;"",VLOOKUP(AI389,'ESO zone constants'!$D$3:$H$4953,5,FALSE),""),""),"")</f>
        <v/>
      </c>
      <c r="AJ389" s="41" t="s">
        <v>1687</v>
      </c>
      <c r="AK389" s="40" t="str">
        <f>IF(AJ389&lt;&gt;"",IF(AJ389&lt;&gt;"LIBSETS_DROP_MECHANIC_MONSTER_NAME",VLOOKUP(AJ389,'LibSets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0" t="str">
        <f>IF(AJ389&lt;&gt;"",IF(AJ389&lt;&gt;"LIBSETS_DROP_MECHANIC_MONSTER_NAME",VLOOKUP(AJ389,'LibSets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constants'!$D$3:$H$4953,5,FALSE),""),""),"")</f>
        <v/>
      </c>
      <c r="AO389" s="41"/>
      <c r="AP389" s="40" t="str">
        <f>IF(AO389&lt;&gt;"",IF(AO389&lt;&gt;"LIBSETS_DROP_MECHANIC_MONSTER_NAME",VLOOKUP(AO389,'LibSets constants'!$I$4:$L$1002,3,FALSE),""),"")</f>
        <v/>
      </c>
      <c r="AQ389" s="40" t="str">
        <f>IF(AO389&lt;&gt;"",IF(AO389&lt;&gt;"LIBSETS_DROP_MECHANIC_MONSTER_NAME",VLOOKUP(AO389,'LibSets constants'!$I$4:$L$1002,4,FALSE),""),"")</f>
        <v/>
      </c>
      <c r="AR389" s="3" t="str">
        <f>IF(G389&lt;&gt;"LIBSETS_SETTYPE_BATTLEGROUND",IF(G389&lt;&gt;"LIBSETS_SETTYPE_SPECIAL",IF(AS389&lt;&gt;"",VLOOKUP(AS389,'ESO zone constants'!$D$3:$H$4953,5,FALSE),""),""),"")</f>
        <v/>
      </c>
      <c r="AT389" s="41"/>
      <c r="AU389" s="40" t="str">
        <f>IF(AT389&lt;&gt;"",IF(AT389&lt;&gt;"LIBSETS_DROP_MECHANIC_MONSTER_NAME",VLOOKUP(AT389,'LibSets constants'!$I$4:$L$1002,3,FALSE),""),"")</f>
        <v/>
      </c>
      <c r="AV389" s="40" t="str">
        <f>IF(AT389&lt;&gt;"",IF(AT389&lt;&gt;"LIBSETS_DROP_MECHANIC_MONSTER_NAME",VLOOKUP(AT389,'LibSets constants'!$I$4:$L$1002,4,FALSE),""),"")</f>
        <v/>
      </c>
      <c r="AW389" s="21" t="str">
        <f t="shared" si="37"/>
        <v>[442] = {wayshrines={382,382,382,}, dlcId=DLC_ELSWEYR</v>
      </c>
      <c r="AX389" s="21" t="str">
        <f t="shared" si="38"/>
        <v>, zoneIds={1086,1086,1086}, veteran=false</v>
      </c>
      <c r="AY389" s="21" t="str">
        <f t="shared" si="39"/>
        <v>, setType=LIBSETS_SETTYPE_OVERLAND</v>
      </c>
      <c r="AZ389" s="21" t="str">
        <f t="shared" si="40"/>
        <v>, dropMechanic={LIBSETS_DROP_MECHANIC_OVERLAND_BOSS_DELVE,LIBSETS_DROP_MECHANIC_OVERLAND_WORLDBOSS,LIBSETS_DROP_MECHANIC_OVERLAND_BOSS_PUBLIC_DUNGEON,LIBSETS_DROP_MECHANIC_OVERLAND_CHEST}},</v>
      </c>
      <c r="BA389" s="21" t="str">
        <f t="shared" si="41"/>
        <v xml:space="preserve"> --Call of the Undertaker / Ruf des Totengräbers   [Northern Elsweyr, Northern Elsweyr, Northern Elsweyr]</v>
      </c>
    </row>
    <row r="390" spans="1:53" x14ac:dyDescent="0.25">
      <c r="A390" s="5">
        <v>443</v>
      </c>
      <c r="B390" t="s">
        <v>1580</v>
      </c>
      <c r="C390" t="s">
        <v>1462</v>
      </c>
      <c r="D390" s="3">
        <f t="shared" si="36"/>
        <v>443</v>
      </c>
      <c r="G390" s="8" t="s">
        <v>1599</v>
      </c>
      <c r="I390" t="s">
        <v>97</v>
      </c>
      <c r="J390" t="s">
        <v>97</v>
      </c>
      <c r="K390">
        <v>399</v>
      </c>
      <c r="L390">
        <v>399</v>
      </c>
      <c r="M390">
        <v>399</v>
      </c>
      <c r="N390">
        <v>0</v>
      </c>
      <c r="O390" s="66" t="s">
        <v>1452</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constants'!$B$4:$C$1002,2,FALSE),"")</f>
        <v>Elsweyr</v>
      </c>
      <c r="U390" s="33" t="s">
        <v>1668</v>
      </c>
      <c r="V390" s="42"/>
      <c r="W390" s="42"/>
      <c r="X390" s="3" t="str">
        <f>IF(G390&lt;&gt;"LIBSETS_SETTYPE_BATTLEGROUND",IF(G390&lt;&gt;"LIBSETS_SETTYPE_SPECIAL",IF(Y390&lt;&gt;"",VLOOKUP(Y390,'ESO zone constants'!$D$3:$H$4953,5,FALSE),""),""),"")</f>
        <v/>
      </c>
      <c r="Y390" t="str">
        <f>IF(AND(O390&lt;&gt;"",NOT(ISERROR(O390))),"",IF(AND(L390&lt;&gt;"",L390&gt;0,NOT(ISERROR(L390))),VLOOKUP(L390,'ESO dumped WayshrineInfo'!$K$3:$N$9999,4,FALSE),""))</f>
        <v/>
      </c>
      <c r="Z390" s="42"/>
      <c r="AA390" s="42"/>
      <c r="AB390" s="42"/>
      <c r="AC390" s="3" t="str">
        <f>IF(G390&lt;&gt;"LIBSETS_SETTYPE_BATTLEGROUND",IF(G390&lt;&gt;"LIBSETS_SETTYPE_SPECIAL",IF(AD390&lt;&gt;"",VLOOKUP(AD390,'ESO zone constants'!$D$3:$H$4953,5,FALSE),""),""),"")</f>
        <v/>
      </c>
      <c r="AD390" t="str">
        <f>IF(AND(O390&lt;&gt;"",NOT(ISERROR(O390))),"",IF(AND(M390&lt;&gt;"",M390&gt;0,NOT(ISERROR(M390))),VLOOKUP(M390,'ESO dumped WayshrineInfo'!$K$3:$N$9999,4,FALSE),""))</f>
        <v/>
      </c>
      <c r="AE390" s="42"/>
      <c r="AF390" s="42"/>
      <c r="AG390" s="42"/>
      <c r="AH390" s="3" t="str">
        <f>IF(G390&lt;&gt;"LIBSETS_SETTYPE_BATTLEGROUND",IF(G390&lt;&gt;"LIBSETS_SETTYPE_SPECIAL",IF(AI390&lt;&gt;"",VLOOKUP(AI390,'ESO zone constants'!$D$3:$H$4953,5,FALSE),""),""),"")</f>
        <v/>
      </c>
      <c r="AJ390" s="42"/>
      <c r="AK390" s="42"/>
      <c r="AL390" s="42"/>
      <c r="AM390" s="3" t="str">
        <f>IF(G390&lt;&gt;"LIBSETS_SETTYPE_BATTLEGROUND",IF(G390&lt;&gt;"LIBSETS_SETTYPE_SPECIAL",IF(AN390&lt;&gt;"",VLOOKUP(AN390,'ESO zone constants'!$D$3:$H$4953,5,FALSE),""),""),"")</f>
        <v/>
      </c>
      <c r="AO390" s="42"/>
      <c r="AP390" s="42"/>
      <c r="AQ390" s="42"/>
      <c r="AR390" s="3" t="str">
        <f>IF(G390&lt;&gt;"LIBSETS_SETTYPE_BATTLEGROUND",IF(G390&lt;&gt;"LIBSETS_SETTYPE_SPECIAL",IF(AS390&lt;&gt;"",VLOOKUP(AS390,'ESO zone constants'!$D$3:$H$4953,5,FALSE),""),""),"")</f>
        <v/>
      </c>
      <c r="AT390" s="42"/>
      <c r="AU390" s="42"/>
      <c r="AV390" s="42"/>
      <c r="AW390" s="21" t="str">
        <f t="shared" si="37"/>
        <v>[443] = {wayshrines={399,399,399,}, dlcId=DLC_ELSWEYR</v>
      </c>
      <c r="AX390" s="21" t="str">
        <f t="shared" si="38"/>
        <v>, zoneIds={1121}, veteran=false</v>
      </c>
      <c r="AY390" s="21" t="str">
        <f t="shared" si="39"/>
        <v>, setType=LIBSETS_SETTYPE_TRIAL</v>
      </c>
      <c r="AZ390" s="21" t="str">
        <f t="shared" si="40"/>
        <v>, dropMechanic={LIBSETS_DROP_MECHANIC_MONSTER_NAME}, dropMechanicNames={}},</v>
      </c>
      <c r="BA390" s="21" t="str">
        <f t="shared" si="41"/>
        <v xml:space="preserve"> --Eye of Nahviintaas / Auge von Nahviintaas   [Sunspire]</v>
      </c>
    </row>
    <row r="391" spans="1:53" x14ac:dyDescent="0.25">
      <c r="A391" s="5">
        <v>444</v>
      </c>
      <c r="B391" t="s">
        <v>1552</v>
      </c>
      <c r="C391" t="s">
        <v>1461</v>
      </c>
      <c r="D391" s="3">
        <f t="shared" si="36"/>
        <v>444</v>
      </c>
      <c r="G391" s="8" t="s">
        <v>1599</v>
      </c>
      <c r="I391" t="s">
        <v>97</v>
      </c>
      <c r="J391" t="s">
        <v>97</v>
      </c>
      <c r="K391">
        <v>399</v>
      </c>
      <c r="L391">
        <v>399</v>
      </c>
      <c r="M391">
        <v>399</v>
      </c>
      <c r="N391">
        <v>0</v>
      </c>
      <c r="O391" s="66" t="s">
        <v>1452</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constants'!$B$4:$C$1002,2,FALSE),"")</f>
        <v>Elsweyr</v>
      </c>
      <c r="U391" s="33" t="s">
        <v>1668</v>
      </c>
      <c r="V391" s="42"/>
      <c r="W391" s="42"/>
      <c r="X391" s="3" t="str">
        <f>IF(G391&lt;&gt;"LIBSETS_SETTYPE_BATTLEGROUND",IF(G391&lt;&gt;"LIBSETS_SETTYPE_SPECIAL",IF(Y391&lt;&gt;"",VLOOKUP(Y391,'ESO zone constants'!$D$3:$H$4953,5,FALSE),""),""),"")</f>
        <v/>
      </c>
      <c r="Y391" t="str">
        <f>IF(AND(O391&lt;&gt;"",NOT(ISERROR(O391))),"",IF(AND(L391&lt;&gt;"",L391&gt;0,NOT(ISERROR(L391))),VLOOKUP(L391,'ESO dumped WayshrineInfo'!$K$3:$N$9999,4,FALSE),""))</f>
        <v/>
      </c>
      <c r="Z391" s="42"/>
      <c r="AA391" s="42"/>
      <c r="AB391" s="42"/>
      <c r="AC391" s="3" t="str">
        <f>IF(G391&lt;&gt;"LIBSETS_SETTYPE_BATTLEGROUND",IF(G391&lt;&gt;"LIBSETS_SETTYPE_SPECIAL",IF(AD391&lt;&gt;"",VLOOKUP(AD391,'ESO zone constants'!$D$3:$H$4953,5,FALSE),""),""),"")</f>
        <v/>
      </c>
      <c r="AD391" t="str">
        <f>IF(AND(O391&lt;&gt;"",NOT(ISERROR(O391))),"",IF(AND(M391&lt;&gt;"",M391&gt;0,NOT(ISERROR(M391))),VLOOKUP(M391,'ESO dumped WayshrineInfo'!$K$3:$N$9999,4,FALSE),""))</f>
        <v/>
      </c>
      <c r="AE391" s="42"/>
      <c r="AF391" s="42"/>
      <c r="AG391" s="42"/>
      <c r="AH391" s="3" t="str">
        <f>IF(G391&lt;&gt;"LIBSETS_SETTYPE_BATTLEGROUND",IF(G391&lt;&gt;"LIBSETS_SETTYPE_SPECIAL",IF(AI391&lt;&gt;"",VLOOKUP(AI391,'ESO zone constants'!$D$3:$H$4953,5,FALSE),""),""),"")</f>
        <v/>
      </c>
      <c r="AJ391" s="42"/>
      <c r="AK391" s="42"/>
      <c r="AL391" s="42"/>
      <c r="AM391" s="3" t="str">
        <f>IF(G391&lt;&gt;"LIBSETS_SETTYPE_BATTLEGROUND",IF(G391&lt;&gt;"LIBSETS_SETTYPE_SPECIAL",IF(AN391&lt;&gt;"",VLOOKUP(AN391,'ESO zone constants'!$D$3:$H$4953,5,FALSE),""),""),"")</f>
        <v/>
      </c>
      <c r="AO391" s="42"/>
      <c r="AP391" s="42"/>
      <c r="AQ391" s="42"/>
      <c r="AR391" s="3" t="str">
        <f>IF(G391&lt;&gt;"LIBSETS_SETTYPE_BATTLEGROUND",IF(G391&lt;&gt;"LIBSETS_SETTYPE_SPECIAL",IF(AS391&lt;&gt;"",VLOOKUP(AS391,'ESO zone constants'!$D$3:$H$4953,5,FALSE),""),""),"")</f>
        <v/>
      </c>
      <c r="AT391" s="42"/>
      <c r="AU391" s="42"/>
      <c r="AV391" s="42"/>
      <c r="AW391" s="21" t="str">
        <f t="shared" si="37"/>
        <v>[444] = {wayshrines={399,399,399,}, dlcId=DLC_ELSWEYR</v>
      </c>
      <c r="AX391" s="21" t="str">
        <f t="shared" si="38"/>
        <v>, zoneIds={1121}, veteran=false</v>
      </c>
      <c r="AY391" s="21" t="str">
        <f t="shared" si="39"/>
        <v>, setType=LIBSETS_SETTYPE_TRIAL</v>
      </c>
      <c r="AZ391" s="21" t="str">
        <f t="shared" si="40"/>
        <v>, dropMechanic={LIBSETS_DROP_MECHANIC_MONSTER_NAME}, dropMechanicNames={}},</v>
      </c>
      <c r="BA391" s="21" t="str">
        <f t="shared" si="41"/>
        <v xml:space="preserve"> --False God's Devotion / Ergebenheit des falschen Gottes   [Sunspire]</v>
      </c>
    </row>
    <row r="392" spans="1:53" x14ac:dyDescent="0.25">
      <c r="A392" s="5">
        <v>445</v>
      </c>
      <c r="B392" t="s">
        <v>1551</v>
      </c>
      <c r="C392" t="s">
        <v>1463</v>
      </c>
      <c r="D392" s="3">
        <f t="shared" si="36"/>
        <v>445</v>
      </c>
      <c r="G392" s="8" t="s">
        <v>1599</v>
      </c>
      <c r="I392" t="s">
        <v>97</v>
      </c>
      <c r="J392" t="s">
        <v>97</v>
      </c>
      <c r="K392">
        <v>399</v>
      </c>
      <c r="L392">
        <v>399</v>
      </c>
      <c r="M392">
        <v>399</v>
      </c>
      <c r="N392">
        <v>0</v>
      </c>
      <c r="O392" s="66" t="s">
        <v>1452</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constants'!$B$4:$C$1002,2,FALSE),"")</f>
        <v>Elsweyr</v>
      </c>
      <c r="U392" s="33" t="s">
        <v>1668</v>
      </c>
      <c r="V392" s="42"/>
      <c r="W392" s="42"/>
      <c r="X392" s="3" t="str">
        <f>IF(G392&lt;&gt;"LIBSETS_SETTYPE_BATTLEGROUND",IF(G392&lt;&gt;"LIBSETS_SETTYPE_SPECIAL",IF(Y392&lt;&gt;"",VLOOKUP(Y392,'ESO zone constants'!$D$3:$H$4953,5,FALSE),""),""),"")</f>
        <v/>
      </c>
      <c r="Y392" t="str">
        <f>IF(AND(O392&lt;&gt;"",NOT(ISERROR(O392))),"",IF(AND(L392&lt;&gt;"",L392&gt;0,NOT(ISERROR(L392))),VLOOKUP(L392,'ESO dumped WayshrineInfo'!$K$3:$N$9999,4,FALSE),""))</f>
        <v/>
      </c>
      <c r="Z392" s="42"/>
      <c r="AA392" s="42"/>
      <c r="AB392" s="42"/>
      <c r="AC392" s="3" t="str">
        <f>IF(G392&lt;&gt;"LIBSETS_SETTYPE_BATTLEGROUND",IF(G392&lt;&gt;"LIBSETS_SETTYPE_SPECIAL",IF(AD392&lt;&gt;"",VLOOKUP(AD392,'ESO zone constants'!$D$3:$H$4953,5,FALSE),""),""),"")</f>
        <v/>
      </c>
      <c r="AD392" t="str">
        <f>IF(AND(O392&lt;&gt;"",NOT(ISERROR(O392))),"",IF(AND(M392&lt;&gt;"",M392&gt;0,NOT(ISERROR(M392))),VLOOKUP(M392,'ESO dumped WayshrineInfo'!$K$3:$N$9999,4,FALSE),""))</f>
        <v/>
      </c>
      <c r="AE392" s="42"/>
      <c r="AF392" s="42"/>
      <c r="AG392" s="42"/>
      <c r="AH392" s="3" t="str">
        <f>IF(G392&lt;&gt;"LIBSETS_SETTYPE_BATTLEGROUND",IF(G392&lt;&gt;"LIBSETS_SETTYPE_SPECIAL",IF(AI392&lt;&gt;"",VLOOKUP(AI392,'ESO zone constants'!$D$3:$H$4953,5,FALSE),""),""),"")</f>
        <v/>
      </c>
      <c r="AJ392" s="42"/>
      <c r="AK392" s="42"/>
      <c r="AL392" s="42"/>
      <c r="AM392" s="3" t="str">
        <f>IF(G392&lt;&gt;"LIBSETS_SETTYPE_BATTLEGROUND",IF(G392&lt;&gt;"LIBSETS_SETTYPE_SPECIAL",IF(AN392&lt;&gt;"",VLOOKUP(AN392,'ESO zone constants'!$D$3:$H$4953,5,FALSE),""),""),"")</f>
        <v/>
      </c>
      <c r="AO392" s="42"/>
      <c r="AP392" s="42"/>
      <c r="AQ392" s="42"/>
      <c r="AR392" s="3" t="str">
        <f>IF(G392&lt;&gt;"LIBSETS_SETTYPE_BATTLEGROUND",IF(G392&lt;&gt;"LIBSETS_SETTYPE_SPECIAL",IF(AS392&lt;&gt;"",VLOOKUP(AS392,'ESO zone constants'!$D$3:$H$4953,5,FALSE),""),""),"")</f>
        <v/>
      </c>
      <c r="AT392" s="42"/>
      <c r="AU392" s="42"/>
      <c r="AV392" s="42"/>
      <c r="AW392" s="21" t="str">
        <f t="shared" si="37"/>
        <v>[445] = {wayshrines={399,399,399,}, dlcId=DLC_ELSWEYR</v>
      </c>
      <c r="AX392" s="21" t="str">
        <f t="shared" si="38"/>
        <v>, zoneIds={1121}, veteran=false</v>
      </c>
      <c r="AY392" s="21" t="str">
        <f t="shared" si="39"/>
        <v>, setType=LIBSETS_SETTYPE_TRIAL</v>
      </c>
      <c r="AZ392" s="21" t="str">
        <f t="shared" si="40"/>
        <v>, dropMechanic={LIBSETS_DROP_MECHANIC_MONSTER_NAME}, dropMechanicNames={}},</v>
      </c>
      <c r="BA392" s="21" t="str">
        <f t="shared" si="41"/>
        <v xml:space="preserve"> --Tooth of Lokkestiiz / Zahn von Lokkestiiz   [Sunspire]</v>
      </c>
    </row>
    <row r="393" spans="1:53" x14ac:dyDescent="0.25">
      <c r="A393" s="12">
        <v>446</v>
      </c>
      <c r="B393" t="s">
        <v>1550</v>
      </c>
      <c r="C393" t="s">
        <v>1464</v>
      </c>
      <c r="D393" s="3">
        <f t="shared" si="36"/>
        <v>446</v>
      </c>
      <c r="G393" s="8" t="s">
        <v>1599</v>
      </c>
      <c r="I393" t="s">
        <v>97</v>
      </c>
      <c r="J393" t="s">
        <v>97</v>
      </c>
      <c r="K393">
        <v>399</v>
      </c>
      <c r="L393">
        <v>399</v>
      </c>
      <c r="M393">
        <v>399</v>
      </c>
      <c r="N393">
        <v>0</v>
      </c>
      <c r="O393" s="66" t="s">
        <v>1452</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constants'!$B$4:$C$1002,2,FALSE),"")</f>
        <v>Elsweyr</v>
      </c>
      <c r="U393" s="33" t="s">
        <v>1668</v>
      </c>
      <c r="V393" s="42"/>
      <c r="W393" s="42"/>
      <c r="X393" s="3" t="str">
        <f>IF(G393&lt;&gt;"LIBSETS_SETTYPE_BATTLEGROUND",IF(G393&lt;&gt;"LIBSETS_SETTYPE_SPECIAL",IF(Y393&lt;&gt;"",VLOOKUP(Y393,'ESO zone constants'!$D$3:$H$4953,5,FALSE),""),""),"")</f>
        <v/>
      </c>
      <c r="Y393" t="str">
        <f>IF(AND(O393&lt;&gt;"",NOT(ISERROR(O393))),"",IF(AND(L393&lt;&gt;"",L393&gt;0,NOT(ISERROR(L393))),VLOOKUP(L393,'ESO dumped WayshrineInfo'!$K$3:$N$9999,4,FALSE),""))</f>
        <v/>
      </c>
      <c r="Z393" s="42"/>
      <c r="AA393" s="42"/>
      <c r="AB393" s="42"/>
      <c r="AC393" s="3" t="str">
        <f>IF(G393&lt;&gt;"LIBSETS_SETTYPE_BATTLEGROUND",IF(G393&lt;&gt;"LIBSETS_SETTYPE_SPECIAL",IF(AD393&lt;&gt;"",VLOOKUP(AD393,'ESO zone constants'!$D$3:$H$4953,5,FALSE),""),""),"")</f>
        <v/>
      </c>
      <c r="AD393" t="str">
        <f>IF(AND(O393&lt;&gt;"",NOT(ISERROR(O393))),"",IF(AND(M393&lt;&gt;"",M393&gt;0,NOT(ISERROR(M393))),VLOOKUP(M393,'ESO dumped WayshrineInfo'!$K$3:$N$9999,4,FALSE),""))</f>
        <v/>
      </c>
      <c r="AE393" s="42"/>
      <c r="AF393" s="42"/>
      <c r="AG393" s="42"/>
      <c r="AH393" s="3" t="str">
        <f>IF(G393&lt;&gt;"LIBSETS_SETTYPE_BATTLEGROUND",IF(G393&lt;&gt;"LIBSETS_SETTYPE_SPECIAL",IF(AI393&lt;&gt;"",VLOOKUP(AI393,'ESO zone constants'!$D$3:$H$4953,5,FALSE),""),""),"")</f>
        <v/>
      </c>
      <c r="AJ393" s="42"/>
      <c r="AK393" s="42"/>
      <c r="AL393" s="42"/>
      <c r="AM393" s="3" t="str">
        <f>IF(G393&lt;&gt;"LIBSETS_SETTYPE_BATTLEGROUND",IF(G393&lt;&gt;"LIBSETS_SETTYPE_SPECIAL",IF(AN393&lt;&gt;"",VLOOKUP(AN393,'ESO zone constants'!$D$3:$H$4953,5,FALSE),""),""),"")</f>
        <v/>
      </c>
      <c r="AO393" s="42"/>
      <c r="AP393" s="42"/>
      <c r="AQ393" s="42"/>
      <c r="AR393" s="3" t="str">
        <f>IF(G393&lt;&gt;"LIBSETS_SETTYPE_BATTLEGROUND",IF(G393&lt;&gt;"LIBSETS_SETTYPE_SPECIAL",IF(AS393&lt;&gt;"",VLOOKUP(AS393,'ESO zone constants'!$D$3:$H$4953,5,FALSE),""),""),"")</f>
        <v/>
      </c>
      <c r="AT393" s="42"/>
      <c r="AU393" s="42"/>
      <c r="AV393" s="42"/>
      <c r="AW393" s="21" t="str">
        <f t="shared" si="37"/>
        <v>[446] = {wayshrines={399,399,399,}, dlcId=DLC_ELSWEYR</v>
      </c>
      <c r="AX393" s="21" t="str">
        <f t="shared" si="38"/>
        <v>, zoneIds={1121}, veteran=false</v>
      </c>
      <c r="AY393" s="21" t="str">
        <f t="shared" si="39"/>
        <v>, setType=LIBSETS_SETTYPE_TRIAL</v>
      </c>
      <c r="AZ393" s="21" t="str">
        <f t="shared" si="40"/>
        <v>, dropMechanic={LIBSETS_DROP_MECHANIC_MONSTER_NAME}, dropMechanicNames={}},</v>
      </c>
      <c r="BA393" s="21" t="str">
        <f t="shared" si="41"/>
        <v xml:space="preserve"> --Claw of Yolnakhriin / Kralle von Yolnahkriin   [Sunspire]</v>
      </c>
    </row>
    <row r="394" spans="1:53" x14ac:dyDescent="0.25">
      <c r="A394" s="5">
        <v>448</v>
      </c>
      <c r="B394" t="s">
        <v>1581</v>
      </c>
      <c r="C394" t="s">
        <v>1462</v>
      </c>
      <c r="D394" s="3">
        <f t="shared" si="36"/>
        <v>448</v>
      </c>
      <c r="G394" s="8" t="s">
        <v>1599</v>
      </c>
      <c r="I394" t="s">
        <v>98</v>
      </c>
      <c r="J394" t="s">
        <v>97</v>
      </c>
      <c r="K394">
        <v>399</v>
      </c>
      <c r="L394">
        <v>399</v>
      </c>
      <c r="M394">
        <v>399</v>
      </c>
      <c r="N394">
        <v>0</v>
      </c>
      <c r="O394" s="66" t="s">
        <v>1452</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constants'!$B$4:$C$1002,2,FALSE),"")</f>
        <v>Elsweyr</v>
      </c>
      <c r="U394" s="33" t="s">
        <v>1668</v>
      </c>
      <c r="V394" s="42"/>
      <c r="W394" s="42"/>
      <c r="X394" s="3" t="str">
        <f>IF(G394&lt;&gt;"LIBSETS_SETTYPE_BATTLEGROUND",IF(G394&lt;&gt;"LIBSETS_SETTYPE_SPECIAL",IF(Y394&lt;&gt;"",VLOOKUP(Y394,'ESO zone constants'!$D$3:$H$4953,5,FALSE),""),""),"")</f>
        <v/>
      </c>
      <c r="Y394" t="str">
        <f>IF(AND(O394&lt;&gt;"",NOT(ISERROR(O394))),"",IF(AND(L394&lt;&gt;"",L394&gt;0,NOT(ISERROR(L394))),VLOOKUP(L394,'ESO dumped WayshrineInfo'!$K$3:$N$9999,4,FALSE),""))</f>
        <v/>
      </c>
      <c r="Z394" s="42"/>
      <c r="AA394" s="42"/>
      <c r="AB394" s="42"/>
      <c r="AC394" s="3" t="str">
        <f>IF(G394&lt;&gt;"LIBSETS_SETTYPE_BATTLEGROUND",IF(G394&lt;&gt;"LIBSETS_SETTYPE_SPECIAL",IF(AD394&lt;&gt;"",VLOOKUP(AD394,'ESO zone constants'!$D$3:$H$4953,5,FALSE),""),""),"")</f>
        <v/>
      </c>
      <c r="AD394" t="str">
        <f>IF(AND(O394&lt;&gt;"",NOT(ISERROR(O394))),"",IF(AND(M394&lt;&gt;"",M394&gt;0,NOT(ISERROR(M394))),VLOOKUP(M394,'ESO dumped WayshrineInfo'!$K$3:$N$9999,4,FALSE),""))</f>
        <v/>
      </c>
      <c r="AE394" s="42"/>
      <c r="AF394" s="42"/>
      <c r="AG394" s="42"/>
      <c r="AH394" s="3" t="str">
        <f>IF(G394&lt;&gt;"LIBSETS_SETTYPE_BATTLEGROUND",IF(G394&lt;&gt;"LIBSETS_SETTYPE_SPECIAL",IF(AI394&lt;&gt;"",VLOOKUP(AI394,'ESO zone constants'!$D$3:$H$4953,5,FALSE),""),""),"")</f>
        <v/>
      </c>
      <c r="AJ394" s="42"/>
      <c r="AK394" s="42"/>
      <c r="AL394" s="42"/>
      <c r="AM394" s="3" t="str">
        <f>IF(G394&lt;&gt;"LIBSETS_SETTYPE_BATTLEGROUND",IF(G394&lt;&gt;"LIBSETS_SETTYPE_SPECIAL",IF(AN394&lt;&gt;"",VLOOKUP(AN394,'ESO zone constants'!$D$3:$H$4953,5,FALSE),""),""),"")</f>
        <v/>
      </c>
      <c r="AO394" s="42"/>
      <c r="AP394" s="42"/>
      <c r="AQ394" s="42"/>
      <c r="AR394" s="3" t="str">
        <f>IF(G394&lt;&gt;"LIBSETS_SETTYPE_BATTLEGROUND",IF(G394&lt;&gt;"LIBSETS_SETTYPE_SPECIAL",IF(AS394&lt;&gt;"",VLOOKUP(AS394,'ESO zone constants'!$D$3:$H$4953,5,FALSE),""),""),"")</f>
        <v/>
      </c>
      <c r="AT394" s="42"/>
      <c r="AU394" s="42"/>
      <c r="AV394" s="42"/>
      <c r="AW394" s="21" t="str">
        <f t="shared" si="37"/>
        <v>[448] = {wayshrines={399,399,399,}, dlcId=DLC_ELSWEYR</v>
      </c>
      <c r="AX394" s="21" t="str">
        <f t="shared" si="38"/>
        <v>, zoneIds={1121}, veteran=true</v>
      </c>
      <c r="AY394" s="21" t="str">
        <f t="shared" si="39"/>
        <v>, setType=LIBSETS_SETTYPE_TRIAL</v>
      </c>
      <c r="AZ394" s="21" t="str">
        <f t="shared" si="40"/>
        <v>, dropMechanic={LIBSETS_DROP_MECHANIC_MONSTER_NAME}, dropMechanicNames={}},</v>
      </c>
      <c r="BA394" s="21" t="str">
        <f t="shared" si="41"/>
        <v xml:space="preserve"> --Eye of Nahviintaas / Perfektioniertes Auge von Nahviintaas   [Sunspire]</v>
      </c>
    </row>
    <row r="395" spans="1:53" x14ac:dyDescent="0.25">
      <c r="A395" s="5">
        <v>449</v>
      </c>
      <c r="B395" t="s">
        <v>1578</v>
      </c>
      <c r="C395" t="s">
        <v>1465</v>
      </c>
      <c r="D395" s="3">
        <f t="shared" si="36"/>
        <v>449</v>
      </c>
      <c r="G395" s="8" t="s">
        <v>1599</v>
      </c>
      <c r="I395" t="s">
        <v>98</v>
      </c>
      <c r="J395" t="s">
        <v>97</v>
      </c>
      <c r="K395">
        <v>399</v>
      </c>
      <c r="L395">
        <v>399</v>
      </c>
      <c r="M395">
        <v>399</v>
      </c>
      <c r="N395">
        <v>0</v>
      </c>
      <c r="O395" s="66" t="s">
        <v>1452</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constants'!$B$4:$C$1002,2,FALSE),"")</f>
        <v>Elsweyr</v>
      </c>
      <c r="U395" s="33" t="s">
        <v>1668</v>
      </c>
      <c r="V395" s="42"/>
      <c r="W395" s="42"/>
      <c r="X395" s="3" t="str">
        <f>IF(G395&lt;&gt;"LIBSETS_SETTYPE_BATTLEGROUND",IF(G395&lt;&gt;"LIBSETS_SETTYPE_SPECIAL",IF(Y395&lt;&gt;"",VLOOKUP(Y395,'ESO zone constants'!$D$3:$H$4953,5,FALSE),""),""),"")</f>
        <v/>
      </c>
      <c r="Y395" t="str">
        <f>IF(AND(O395&lt;&gt;"",NOT(ISERROR(O395))),"",IF(AND(L395&lt;&gt;"",L395&gt;0,NOT(ISERROR(L395))),VLOOKUP(L395,'ESO dumped WayshrineInfo'!$K$3:$N$9999,4,FALSE),""))</f>
        <v/>
      </c>
      <c r="Z395" s="42"/>
      <c r="AA395" s="42"/>
      <c r="AB395" s="42"/>
      <c r="AC395" s="3" t="str">
        <f>IF(G395&lt;&gt;"LIBSETS_SETTYPE_BATTLEGROUND",IF(G395&lt;&gt;"LIBSETS_SETTYPE_SPECIAL",IF(AD395&lt;&gt;"",VLOOKUP(AD395,'ESO zone constants'!$D$3:$H$4953,5,FALSE),""),""),"")</f>
        <v/>
      </c>
      <c r="AD395" t="str">
        <f>IF(AND(O395&lt;&gt;"",NOT(ISERROR(O395))),"",IF(AND(M395&lt;&gt;"",M395&gt;0,NOT(ISERROR(M395))),VLOOKUP(M395,'ESO dumped WayshrineInfo'!$K$3:$N$9999,4,FALSE),""))</f>
        <v/>
      </c>
      <c r="AE395" s="42"/>
      <c r="AF395" s="42"/>
      <c r="AG395" s="42"/>
      <c r="AH395" s="3" t="str">
        <f>IF(G395&lt;&gt;"LIBSETS_SETTYPE_BATTLEGROUND",IF(G395&lt;&gt;"LIBSETS_SETTYPE_SPECIAL",IF(AI395&lt;&gt;"",VLOOKUP(AI395,'ESO zone constants'!$D$3:$H$4953,5,FALSE),""),""),"")</f>
        <v/>
      </c>
      <c r="AJ395" s="42"/>
      <c r="AK395" s="42"/>
      <c r="AL395" s="42"/>
      <c r="AM395" s="3" t="str">
        <f>IF(G395&lt;&gt;"LIBSETS_SETTYPE_BATTLEGROUND",IF(G395&lt;&gt;"LIBSETS_SETTYPE_SPECIAL",IF(AN395&lt;&gt;"",VLOOKUP(AN395,'ESO zone constants'!$D$3:$H$4953,5,FALSE),""),""),"")</f>
        <v/>
      </c>
      <c r="AO395" s="42"/>
      <c r="AP395" s="42"/>
      <c r="AQ395" s="42"/>
      <c r="AR395" s="3" t="str">
        <f>IF(G395&lt;&gt;"LIBSETS_SETTYPE_BATTLEGROUND",IF(G395&lt;&gt;"LIBSETS_SETTYPE_SPECIAL",IF(AS395&lt;&gt;"",VLOOKUP(AS395,'ESO zone constants'!$D$3:$H$4953,5,FALSE),""),""),"")</f>
        <v/>
      </c>
      <c r="AT395" s="42"/>
      <c r="AU395" s="42"/>
      <c r="AV395" s="42"/>
      <c r="AW395" s="21" t="str">
        <f t="shared" si="37"/>
        <v>[449] = {wayshrines={399,399,399,}, dlcId=DLC_ELSWEYR</v>
      </c>
      <c r="AX395" s="21" t="str">
        <f t="shared" si="38"/>
        <v>, zoneIds={1121}, veteran=true</v>
      </c>
      <c r="AY395" s="21" t="str">
        <f t="shared" si="39"/>
        <v>, setType=LIBSETS_SETTYPE_TRIAL</v>
      </c>
      <c r="AZ395" s="21" t="str">
        <f t="shared" si="40"/>
        <v>, dropMechanic={LIBSETS_DROP_MECHANIC_MONSTER_NAME}, dropMechanicNames={}},</v>
      </c>
      <c r="BA395" s="21" t="str">
        <f t="shared" si="41"/>
        <v xml:space="preserve"> --Perfected False God's Devotion / Perfektionierte Ergebenheit zum falschen Gott   [Sunspire]</v>
      </c>
    </row>
    <row r="396" spans="1:53" x14ac:dyDescent="0.25">
      <c r="A396" s="5">
        <v>450</v>
      </c>
      <c r="B396" t="s">
        <v>1579</v>
      </c>
      <c r="C396" t="s">
        <v>1466</v>
      </c>
      <c r="D396" s="3">
        <f t="shared" si="36"/>
        <v>450</v>
      </c>
      <c r="G396" s="8" t="s">
        <v>1599</v>
      </c>
      <c r="I396" t="s">
        <v>98</v>
      </c>
      <c r="J396" t="s">
        <v>97</v>
      </c>
      <c r="K396">
        <v>399</v>
      </c>
      <c r="L396">
        <v>399</v>
      </c>
      <c r="M396">
        <v>399</v>
      </c>
      <c r="N396">
        <v>0</v>
      </c>
      <c r="O396" s="66" t="s">
        <v>1452</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constants'!$B$4:$C$1002,2,FALSE),"")</f>
        <v>Elsweyr</v>
      </c>
      <c r="U396" s="33" t="s">
        <v>1668</v>
      </c>
      <c r="V396" s="42"/>
      <c r="W396" s="42"/>
      <c r="X396" s="3" t="str">
        <f>IF(G396&lt;&gt;"LIBSETS_SETTYPE_BATTLEGROUND",IF(G396&lt;&gt;"LIBSETS_SETTYPE_SPECIAL",IF(Y396&lt;&gt;"",VLOOKUP(Y396,'ESO zone constants'!$D$3:$H$4953,5,FALSE),""),""),"")</f>
        <v/>
      </c>
      <c r="Y396" t="str">
        <f>IF(AND(O396&lt;&gt;"",NOT(ISERROR(O396))),"",IF(AND(L396&lt;&gt;"",L396&gt;0,NOT(ISERROR(L396))),VLOOKUP(L396,'ESO dumped WayshrineInfo'!$K$3:$N$9999,4,FALSE),""))</f>
        <v/>
      </c>
      <c r="Z396" s="42"/>
      <c r="AA396" s="42"/>
      <c r="AB396" s="42"/>
      <c r="AC396" s="3" t="str">
        <f>IF(G396&lt;&gt;"LIBSETS_SETTYPE_BATTLEGROUND",IF(G396&lt;&gt;"LIBSETS_SETTYPE_SPECIAL",IF(AD396&lt;&gt;"",VLOOKUP(AD396,'ESO zone constants'!$D$3:$H$4953,5,FALSE),""),""),"")</f>
        <v/>
      </c>
      <c r="AD396" t="str">
        <f>IF(AND(O396&lt;&gt;"",NOT(ISERROR(O396))),"",IF(AND(M396&lt;&gt;"",M396&gt;0,NOT(ISERROR(M396))),VLOOKUP(M396,'ESO dumped WayshrineInfo'!$K$3:$N$9999,4,FALSE),""))</f>
        <v/>
      </c>
      <c r="AE396" s="42"/>
      <c r="AF396" s="42"/>
      <c r="AG396" s="42"/>
      <c r="AH396" s="3" t="str">
        <f>IF(G396&lt;&gt;"LIBSETS_SETTYPE_BATTLEGROUND",IF(G396&lt;&gt;"LIBSETS_SETTYPE_SPECIAL",IF(AI396&lt;&gt;"",VLOOKUP(AI396,'ESO zone constants'!$D$3:$H$4953,5,FALSE),""),""),"")</f>
        <v/>
      </c>
      <c r="AJ396" s="42"/>
      <c r="AK396" s="42"/>
      <c r="AL396" s="42"/>
      <c r="AM396" s="3" t="str">
        <f>IF(G396&lt;&gt;"LIBSETS_SETTYPE_BATTLEGROUND",IF(G396&lt;&gt;"LIBSETS_SETTYPE_SPECIAL",IF(AN396&lt;&gt;"",VLOOKUP(AN396,'ESO zone constants'!$D$3:$H$4953,5,FALSE),""),""),"")</f>
        <v/>
      </c>
      <c r="AO396" s="42"/>
      <c r="AP396" s="42"/>
      <c r="AQ396" s="42"/>
      <c r="AR396" s="3" t="str">
        <f>IF(G396&lt;&gt;"LIBSETS_SETTYPE_BATTLEGROUND",IF(G396&lt;&gt;"LIBSETS_SETTYPE_SPECIAL",IF(AS396&lt;&gt;"",VLOOKUP(AS396,'ESO zone constants'!$D$3:$H$4953,5,FALSE),""),""),"")</f>
        <v/>
      </c>
      <c r="AT396" s="42"/>
      <c r="AU396" s="42"/>
      <c r="AV396" s="42"/>
      <c r="AW396" s="21" t="str">
        <f t="shared" si="37"/>
        <v>[450] = {wayshrines={399,399,399,}, dlcId=DLC_ELSWEYR</v>
      </c>
      <c r="AX396" s="21" t="str">
        <f t="shared" si="38"/>
        <v>, zoneIds={1121}, veteran=true</v>
      </c>
      <c r="AY396" s="21" t="str">
        <f t="shared" si="39"/>
        <v>, setType=LIBSETS_SETTYPE_TRIAL</v>
      </c>
      <c r="AZ396" s="21" t="str">
        <f t="shared" si="40"/>
        <v>, dropMechanic={LIBSETS_DROP_MECHANIC_MONSTER_NAME}, dropMechanicNames={}},</v>
      </c>
      <c r="BA396" s="21" t="str">
        <f t="shared" si="41"/>
        <v xml:space="preserve"> --Perfected Tooth of Lokkestiiz / Perfektionierter Zahn von Lokkestiiz   [Sunspire]</v>
      </c>
    </row>
    <row r="397" spans="1:53" x14ac:dyDescent="0.25">
      <c r="A397" s="5">
        <v>451</v>
      </c>
      <c r="B397" t="s">
        <v>1577</v>
      </c>
      <c r="C397" t="s">
        <v>1467</v>
      </c>
      <c r="D397" s="3">
        <f t="shared" si="36"/>
        <v>451</v>
      </c>
      <c r="G397" s="8" t="s">
        <v>1599</v>
      </c>
      <c r="I397" t="s">
        <v>98</v>
      </c>
      <c r="J397" t="s">
        <v>97</v>
      </c>
      <c r="K397">
        <v>399</v>
      </c>
      <c r="L397">
        <v>399</v>
      </c>
      <c r="M397">
        <v>399</v>
      </c>
      <c r="N397">
        <v>0</v>
      </c>
      <c r="O397" s="66" t="s">
        <v>1452</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constants'!$B$4:$C$1002,2,FALSE),"")</f>
        <v>Elsweyr</v>
      </c>
      <c r="U397" s="33" t="s">
        <v>1668</v>
      </c>
      <c r="V397" s="42"/>
      <c r="W397" s="42"/>
      <c r="X397" s="3" t="str">
        <f>IF(G397&lt;&gt;"LIBSETS_SETTYPE_BATTLEGROUND",IF(G397&lt;&gt;"LIBSETS_SETTYPE_SPECIAL",IF(Y397&lt;&gt;"",VLOOKUP(Y397,'ESO zone constants'!$D$3:$H$4953,5,FALSE),""),""),"")</f>
        <v/>
      </c>
      <c r="Y397" t="str">
        <f>IF(AND(O397&lt;&gt;"",NOT(ISERROR(O397))),"",IF(AND(L397&lt;&gt;"",L397&gt;0,NOT(ISERROR(L397))),VLOOKUP(L397,'ESO dumped WayshrineInfo'!$K$3:$N$9999,4,FALSE),""))</f>
        <v/>
      </c>
      <c r="Z397" s="42"/>
      <c r="AA397" s="42"/>
      <c r="AB397" s="42"/>
      <c r="AC397" s="3" t="str">
        <f>IF(G397&lt;&gt;"LIBSETS_SETTYPE_BATTLEGROUND",IF(G397&lt;&gt;"LIBSETS_SETTYPE_SPECIAL",IF(AD397&lt;&gt;"",VLOOKUP(AD397,'ESO zone constants'!$D$3:$H$4953,5,FALSE),""),""),"")</f>
        <v/>
      </c>
      <c r="AD397" t="str">
        <f>IF(AND(O397&lt;&gt;"",NOT(ISERROR(O397))),"",IF(AND(M397&lt;&gt;"",M397&gt;0,NOT(ISERROR(M397))),VLOOKUP(M397,'ESO dumped WayshrineInfo'!$K$3:$N$9999,4,FALSE),""))</f>
        <v/>
      </c>
      <c r="AE397" s="42"/>
      <c r="AF397" s="42"/>
      <c r="AG397" s="42"/>
      <c r="AH397" s="3" t="str">
        <f>IF(G397&lt;&gt;"LIBSETS_SETTYPE_BATTLEGROUND",IF(G397&lt;&gt;"LIBSETS_SETTYPE_SPECIAL",IF(AI397&lt;&gt;"",VLOOKUP(AI397,'ESO zone constants'!$D$3:$H$4953,5,FALSE),""),""),"")</f>
        <v/>
      </c>
      <c r="AJ397" s="42"/>
      <c r="AK397" s="42"/>
      <c r="AL397" s="42"/>
      <c r="AM397" s="3" t="str">
        <f>IF(G397&lt;&gt;"LIBSETS_SETTYPE_BATTLEGROUND",IF(G397&lt;&gt;"LIBSETS_SETTYPE_SPECIAL",IF(AN397&lt;&gt;"",VLOOKUP(AN397,'ESO zone constants'!$D$3:$H$4953,5,FALSE),""),""),"")</f>
        <v/>
      </c>
      <c r="AO397" s="42"/>
      <c r="AP397" s="42"/>
      <c r="AQ397" s="42"/>
      <c r="AR397" s="3" t="str">
        <f>IF(G397&lt;&gt;"LIBSETS_SETTYPE_BATTLEGROUND",IF(G397&lt;&gt;"LIBSETS_SETTYPE_SPECIAL",IF(AS397&lt;&gt;"",VLOOKUP(AS397,'ESO zone constants'!$D$3:$H$4953,5,FALSE),""),""),"")</f>
        <v/>
      </c>
      <c r="AT397" s="42"/>
      <c r="AU397" s="42"/>
      <c r="AV397" s="42"/>
      <c r="AW397" s="21" t="str">
        <f t="shared" si="37"/>
        <v>[451] = {wayshrines={399,399,399,}, dlcId=DLC_ELSWEYR</v>
      </c>
      <c r="AX397" s="21" t="str">
        <f t="shared" si="38"/>
        <v>, zoneIds={1121}, veteran=true</v>
      </c>
      <c r="AY397" s="21" t="str">
        <f t="shared" si="39"/>
        <v>, setType=LIBSETS_SETTYPE_TRIAL</v>
      </c>
      <c r="AZ397" s="21" t="str">
        <f t="shared" si="40"/>
        <v>, dropMechanic={LIBSETS_DROP_MECHANIC_MONSTER_NAME}, dropMechanicNames={}},</v>
      </c>
      <c r="BA397" s="21" t="str">
        <f t="shared" si="41"/>
        <v xml:space="preserve"> --Perfected Claw of Yolnakhriin / Perfektionierte Kralle von Yolnahkriin   [Sunspire]</v>
      </c>
    </row>
    <row r="398" spans="1:53" x14ac:dyDescent="0.25">
      <c r="A398" s="5">
        <v>452</v>
      </c>
      <c r="B398" t="s">
        <v>1620</v>
      </c>
      <c r="C398" t="s">
        <v>1619</v>
      </c>
      <c r="D398" s="3">
        <f t="shared" si="36"/>
        <v>452</v>
      </c>
      <c r="G398" s="3" t="s">
        <v>1595</v>
      </c>
      <c r="I398" t="s">
        <v>97</v>
      </c>
      <c r="J398" t="s">
        <v>97</v>
      </c>
      <c r="K398">
        <v>391</v>
      </c>
      <c r="L398">
        <v>391</v>
      </c>
      <c r="M398">
        <v>391</v>
      </c>
      <c r="N398">
        <v>0</v>
      </c>
      <c r="O398" s="66" t="s">
        <v>1604</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constants'!$B$4:$C$1002,2,FALSE),"")</f>
        <v>Scalebraker</v>
      </c>
      <c r="V398" s="40" t="str">
        <f>IF(U398&lt;&gt;"",IF(U398&lt;&gt;"LIBSETS_DROP_MECHANIC_MONSTER_NAME",VLOOKUP(U398,'LibSets constants'!$I$4:$L$1002,3,FALSE),""),"")</f>
        <v/>
      </c>
      <c r="W398" s="40" t="str">
        <f>IF(U398&lt;&gt;"",IF(U398&lt;&gt;"LIBSETS_DROP_MECHANIC_MONSTER_NAME",VLOOKUP(U398,'LibSets constants'!$I$4:$L$1002,4,FALSE),""),"")</f>
        <v/>
      </c>
      <c r="X398" s="3" t="str">
        <f>IF(G398&lt;&gt;"LIBSETS_SETTYPE_BATTLEGROUND",IF(G398&lt;&gt;"LIBSETS_SETTYPE_SPECIAL",IF(Y398&lt;&gt;"",VLOOKUP(Y398,'ESO zone constants'!$D$3:$H$4953,5,FALSE),""),""),"")</f>
        <v/>
      </c>
      <c r="Y398" t="str">
        <f>IF(AND(O398&lt;&gt;"",NOT(ISERROR(O398))),"",IF(AND(L398&lt;&gt;"",L398&gt;0,NOT(ISERROR(L398))),VLOOKUP(L398,'ESO dumped WayshrineInfo'!$K$3:$N$9999,4,FALSE),""))</f>
        <v/>
      </c>
      <c r="Z398" s="41"/>
      <c r="AA398" s="40" t="str">
        <f>IF(Z398&lt;&gt;"",IF(Z398&lt;&gt;"LIBSETS_DROP_MECHANIC_MONSTER_NAME",VLOOKUP(Z398,'LibSets constants'!$I$4:$L$1002,3,FALSE),""),"")</f>
        <v/>
      </c>
      <c r="AB398" s="40" t="str">
        <f>IF(Z398&lt;&gt;"",IF(Z398&lt;&gt;"LIBSETS_DROP_MECHANIC_MONSTER_NAME",VLOOKUP(Z398,'LibSets constants'!$I$4:$L$1002,4,FALSE),""),"")</f>
        <v/>
      </c>
      <c r="AC398" s="3" t="str">
        <f>IF(G398&lt;&gt;"LIBSETS_SETTYPE_BATTLEGROUND",IF(G398&lt;&gt;"LIBSETS_SETTYPE_SPECIAL",IF(AD398&lt;&gt;"",VLOOKUP(AD398,'ESO zone constants'!$D$3:$H$4953,5,FALSE),""),""),"")</f>
        <v/>
      </c>
      <c r="AD398" t="str">
        <f>IF(AND(O398&lt;&gt;"",NOT(ISERROR(O398))),"",IF(AND(M398&lt;&gt;"",M398&gt;0,NOT(ISERROR(M398))),VLOOKUP(M398,'ESO dumped WayshrineInfo'!$K$3:$N$9999,4,FALSE),""))</f>
        <v/>
      </c>
      <c r="AE398" s="41"/>
      <c r="AF398" s="40" t="str">
        <f>IF(AE398&lt;&gt;"",IF(AE398&lt;&gt;"LIBSETS_DROP_MECHANIC_MONSTER_NAME",VLOOKUP(AE398,'LibSets constants'!$I$4:$L$1002,3,FALSE),""),"")</f>
        <v/>
      </c>
      <c r="AG398" s="40" t="str">
        <f>IF(AE398&lt;&gt;"",IF(AE398&lt;&gt;"LIBSETS_DROP_MECHANIC_MONSTER_NAME",VLOOKUP(AE398,'LibSets constants'!$I$4:$L$1002,4,FALSE),""),"")</f>
        <v/>
      </c>
      <c r="AH398" s="3" t="str">
        <f>IF(G398&lt;&gt;"LIBSETS_SETTYPE_BATTLEGROUND",IF(G398&lt;&gt;"LIBSETS_SETTYPE_SPECIAL",IF(AI398&lt;&gt;"",VLOOKUP(AI398,'ESO zone constants'!$D$3:$H$4953,5,FALSE),""),""),"")</f>
        <v/>
      </c>
      <c r="AJ398" s="41"/>
      <c r="AK398" s="40" t="str">
        <f>IF(AJ398&lt;&gt;"",IF(AJ398&lt;&gt;"LIBSETS_DROP_MECHANIC_MONSTER_NAME",VLOOKUP(AJ398,'LibSets constants'!$I$4:$L$1002,3,FALSE),""),"")</f>
        <v/>
      </c>
      <c r="AL398" s="40" t="str">
        <f>IF(AJ398&lt;&gt;"",IF(AJ398&lt;&gt;"LIBSETS_DROP_MECHANIC_MONSTER_NAME",VLOOKUP(AJ398,'LibSets constants'!$I$4:$L$1002,4,FALSE),""),"")</f>
        <v/>
      </c>
      <c r="AM398" s="3" t="str">
        <f>IF(G398&lt;&gt;"LIBSETS_SETTYPE_BATTLEGROUND",IF(G398&lt;&gt;"LIBSETS_SETTYPE_SPECIAL",IF(AN398&lt;&gt;"",VLOOKUP(AN398,'ESO zone constants'!$D$3:$H$4953,5,FALSE),""),""),"")</f>
        <v/>
      </c>
      <c r="AO398" s="41"/>
      <c r="AP398" s="40" t="str">
        <f>IF(AO398&lt;&gt;"",IF(AO398&lt;&gt;"LIBSETS_DROP_MECHANIC_MONSTER_NAME",VLOOKUP(AO398,'LibSets constants'!$I$4:$L$1002,3,FALSE),""),"")</f>
        <v/>
      </c>
      <c r="AQ398" s="40" t="str">
        <f>IF(AO398&lt;&gt;"",IF(AO398&lt;&gt;"LIBSETS_DROP_MECHANIC_MONSTER_NAME",VLOOKUP(AO398,'LibSets constants'!$I$4:$L$1002,4,FALSE),""),"")</f>
        <v/>
      </c>
      <c r="AR398" s="3" t="str">
        <f>IF(G398&lt;&gt;"LIBSETS_SETTYPE_BATTLEGROUND",IF(G398&lt;&gt;"LIBSETS_SETTYPE_SPECIAL",IF(AS398&lt;&gt;"",VLOOKUP(AS398,'ESO zone constants'!$D$3:$H$4953,5,FALSE),""),""),"")</f>
        <v/>
      </c>
      <c r="AT398" s="41"/>
      <c r="AU398" s="40" t="str">
        <f>IF(AT398&lt;&gt;"",IF(AT398&lt;&gt;"LIBSETS_DROP_MECHANIC_MONSTER_NAME",VLOOKUP(AT398,'LibSets constants'!$I$4:$L$1002,3,FALSE),""),"")</f>
        <v/>
      </c>
      <c r="AV398" s="40" t="str">
        <f>IF(AT398&lt;&gt;"",IF(AT398&lt;&gt;"LIBSETS_DROP_MECHANIC_MONSTER_NAME",VLOOKUP(AT398,'LibSets constants'!$I$4:$L$1002,4,FALSE),""),"")</f>
        <v/>
      </c>
      <c r="AW398" s="21" t="str">
        <f t="shared" si="37"/>
        <v>[452] = {wayshrines={391,391,391,}, dlcId=DLC_SCALEBREAKER</v>
      </c>
      <c r="AX398" s="21" t="str">
        <f t="shared" si="38"/>
        <v>, zoneIds={1122}, veteran=false</v>
      </c>
      <c r="AY398" s="21" t="str">
        <f t="shared" si="39"/>
        <v>, setType=LIBSETS_SETTYPE_DUNGEON</v>
      </c>
      <c r="AZ398" s="21" t="str">
        <f t="shared" si="40"/>
        <v>},</v>
      </c>
      <c r="BA398" s="21" t="str">
        <f t="shared" si="41"/>
        <v xml:space="preserve"> --Hollowfang Thirst / Hohlzahndurst   [Moongrave Fane]</v>
      </c>
    </row>
    <row r="399" spans="1:53" x14ac:dyDescent="0.25">
      <c r="A399" s="5">
        <v>453</v>
      </c>
      <c r="B399" t="s">
        <v>1622</v>
      </c>
      <c r="C399" t="s">
        <v>1621</v>
      </c>
      <c r="D399" s="3">
        <f t="shared" si="36"/>
        <v>453</v>
      </c>
      <c r="G399" s="3" t="s">
        <v>1595</v>
      </c>
      <c r="I399" t="s">
        <v>97</v>
      </c>
      <c r="J399" t="s">
        <v>97</v>
      </c>
      <c r="K399">
        <v>391</v>
      </c>
      <c r="L399">
        <v>391</v>
      </c>
      <c r="M399">
        <v>391</v>
      </c>
      <c r="N399">
        <v>0</v>
      </c>
      <c r="O399" s="66" t="s">
        <v>1604</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constants'!$B$4:$C$1002,2,FALSE),"")</f>
        <v>Scalebraker</v>
      </c>
      <c r="V399" s="40" t="str">
        <f>IF(U399&lt;&gt;"",IF(U399&lt;&gt;"LIBSETS_DROP_MECHANIC_MONSTER_NAME",VLOOKUP(U399,'LibSets constants'!$I$4:$L$1002,3,FALSE),""),"")</f>
        <v/>
      </c>
      <c r="W399" s="40" t="str">
        <f>IF(U399&lt;&gt;"",IF(U399&lt;&gt;"LIBSETS_DROP_MECHANIC_MONSTER_NAME",VLOOKUP(U399,'LibSets constants'!$I$4:$L$1002,4,FALSE),""),"")</f>
        <v/>
      </c>
      <c r="X399" s="3" t="str">
        <f>IF(G399&lt;&gt;"LIBSETS_SETTYPE_BATTLEGROUND",IF(G399&lt;&gt;"LIBSETS_SETTYPE_SPECIAL",IF(Y399&lt;&gt;"",VLOOKUP(Y399,'ESO zone constants'!$D$3:$H$4953,5,FALSE),""),""),"")</f>
        <v/>
      </c>
      <c r="Y399" t="str">
        <f>IF(AND(O399&lt;&gt;"",NOT(ISERROR(O399))),"",IF(AND(L399&lt;&gt;"",L399&gt;0,NOT(ISERROR(L399))),VLOOKUP(L399,'ESO dumped WayshrineInfo'!$K$3:$N$9999,4,FALSE),""))</f>
        <v/>
      </c>
      <c r="Z399" s="41"/>
      <c r="AA399" s="40" t="str">
        <f>IF(Z399&lt;&gt;"",IF(Z399&lt;&gt;"LIBSETS_DROP_MECHANIC_MONSTER_NAME",VLOOKUP(Z399,'LibSets constants'!$I$4:$L$1002,3,FALSE),""),"")</f>
        <v/>
      </c>
      <c r="AB399" s="40" t="str">
        <f>IF(Z399&lt;&gt;"",IF(Z399&lt;&gt;"LIBSETS_DROP_MECHANIC_MONSTER_NAME",VLOOKUP(Z399,'LibSets constants'!$I$4:$L$1002,4,FALSE),""),"")</f>
        <v/>
      </c>
      <c r="AC399" s="3" t="str">
        <f>IF(G399&lt;&gt;"LIBSETS_SETTYPE_BATTLEGROUND",IF(G399&lt;&gt;"LIBSETS_SETTYPE_SPECIAL",IF(AD399&lt;&gt;"",VLOOKUP(AD399,'ESO zone constants'!$D$3:$H$4953,5,FALSE),""),""),"")</f>
        <v/>
      </c>
      <c r="AD399" t="str">
        <f>IF(AND(O399&lt;&gt;"",NOT(ISERROR(O399))),"",IF(AND(M399&lt;&gt;"",M399&gt;0,NOT(ISERROR(M399))),VLOOKUP(M399,'ESO dumped WayshrineInfo'!$K$3:$N$9999,4,FALSE),""))</f>
        <v/>
      </c>
      <c r="AE399" s="41"/>
      <c r="AF399" s="40" t="str">
        <f>IF(AE399&lt;&gt;"",IF(AE399&lt;&gt;"LIBSETS_DROP_MECHANIC_MONSTER_NAME",VLOOKUP(AE399,'LibSets constants'!$I$4:$L$1002,3,FALSE),""),"")</f>
        <v/>
      </c>
      <c r="AG399" s="40" t="str">
        <f>IF(AE399&lt;&gt;"",IF(AE399&lt;&gt;"LIBSETS_DROP_MECHANIC_MONSTER_NAME",VLOOKUP(AE399,'LibSets constants'!$I$4:$L$1002,4,FALSE),""),"")</f>
        <v/>
      </c>
      <c r="AH399" s="3" t="str">
        <f>IF(G399&lt;&gt;"LIBSETS_SETTYPE_BATTLEGROUND",IF(G399&lt;&gt;"LIBSETS_SETTYPE_SPECIAL",IF(AI399&lt;&gt;"",VLOOKUP(AI399,'ESO zone constants'!$D$3:$H$4953,5,FALSE),""),""),"")</f>
        <v/>
      </c>
      <c r="AJ399" s="41"/>
      <c r="AK399" s="40" t="str">
        <f>IF(AJ399&lt;&gt;"",IF(AJ399&lt;&gt;"LIBSETS_DROP_MECHANIC_MONSTER_NAME",VLOOKUP(AJ399,'LibSets constants'!$I$4:$L$1002,3,FALSE),""),"")</f>
        <v/>
      </c>
      <c r="AL399" s="40" t="str">
        <f>IF(AJ399&lt;&gt;"",IF(AJ399&lt;&gt;"LIBSETS_DROP_MECHANIC_MONSTER_NAME",VLOOKUP(AJ399,'LibSets constants'!$I$4:$L$1002,4,FALSE),""),"")</f>
        <v/>
      </c>
      <c r="AM399" s="3" t="str">
        <f>IF(G399&lt;&gt;"LIBSETS_SETTYPE_BATTLEGROUND",IF(G399&lt;&gt;"LIBSETS_SETTYPE_SPECIAL",IF(AN399&lt;&gt;"",VLOOKUP(AN399,'ESO zone constants'!$D$3:$H$4953,5,FALSE),""),""),"")</f>
        <v/>
      </c>
      <c r="AO399" s="41"/>
      <c r="AP399" s="40" t="str">
        <f>IF(AO399&lt;&gt;"",IF(AO399&lt;&gt;"LIBSETS_DROP_MECHANIC_MONSTER_NAME",VLOOKUP(AO399,'LibSets constants'!$I$4:$L$1002,3,FALSE),""),"")</f>
        <v/>
      </c>
      <c r="AQ399" s="40" t="str">
        <f>IF(AO399&lt;&gt;"",IF(AO399&lt;&gt;"LIBSETS_DROP_MECHANIC_MONSTER_NAME",VLOOKUP(AO399,'LibSets constants'!$I$4:$L$1002,4,FALSE),""),"")</f>
        <v/>
      </c>
      <c r="AR399" s="3" t="str">
        <f>IF(G399&lt;&gt;"LIBSETS_SETTYPE_BATTLEGROUND",IF(G399&lt;&gt;"LIBSETS_SETTYPE_SPECIAL",IF(AS399&lt;&gt;"",VLOOKUP(AS399,'ESO zone constants'!$D$3:$H$4953,5,FALSE),""),""),"")</f>
        <v/>
      </c>
      <c r="AT399" s="41"/>
      <c r="AU399" s="40" t="str">
        <f>IF(AT399&lt;&gt;"",IF(AT399&lt;&gt;"LIBSETS_DROP_MECHANIC_MONSTER_NAME",VLOOKUP(AT399,'LibSets constants'!$I$4:$L$1002,3,FALSE),""),"")</f>
        <v/>
      </c>
      <c r="AV399" s="40" t="str">
        <f>IF(AT399&lt;&gt;"",IF(AT399&lt;&gt;"LIBSETS_DROP_MECHANIC_MONSTER_NAME",VLOOKUP(AT399,'LibSets constants'!$I$4:$L$1002,4,FALSE),""),"")</f>
        <v/>
      </c>
      <c r="AW399" s="21" t="str">
        <f t="shared" si="37"/>
        <v>[453] = {wayshrines={391,391,391,}, dlcId=DLC_SCALEBREAKER</v>
      </c>
      <c r="AX399" s="21" t="str">
        <f t="shared" si="38"/>
        <v>, zoneIds={1122}, veteran=false</v>
      </c>
      <c r="AY399" s="21" t="str">
        <f t="shared" si="39"/>
        <v>, setType=LIBSETS_SETTYPE_DUNGEON</v>
      </c>
      <c r="AZ399" s="21" t="str">
        <f t="shared" si="40"/>
        <v>},</v>
      </c>
      <c r="BA399" s="21" t="str">
        <f t="shared" si="41"/>
        <v xml:space="preserve"> --Dro'Zakar's Claws / Dro'Zakars Krallen   [Moongrave Fane]</v>
      </c>
    </row>
    <row r="400" spans="1:53" x14ac:dyDescent="0.25">
      <c r="A400" s="5">
        <v>454</v>
      </c>
      <c r="B400" t="s">
        <v>1624</v>
      </c>
      <c r="C400" t="s">
        <v>1623</v>
      </c>
      <c r="D400" s="3">
        <f t="shared" si="36"/>
        <v>454</v>
      </c>
      <c r="G400" s="3" t="s">
        <v>1595</v>
      </c>
      <c r="I400" t="s">
        <v>97</v>
      </c>
      <c r="J400" t="s">
        <v>97</v>
      </c>
      <c r="K400">
        <v>391</v>
      </c>
      <c r="L400">
        <v>391</v>
      </c>
      <c r="M400">
        <v>391</v>
      </c>
      <c r="N400">
        <v>0</v>
      </c>
      <c r="O400" s="66" t="s">
        <v>1604</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constants'!$B$4:$C$1002,2,FALSE),"")</f>
        <v>Scalebraker</v>
      </c>
      <c r="V400" s="40" t="str">
        <f>IF(U400&lt;&gt;"",IF(U400&lt;&gt;"LIBSETS_DROP_MECHANIC_MONSTER_NAME",VLOOKUP(U400,'LibSets constants'!$I$4:$L$1002,3,FALSE),""),"")</f>
        <v/>
      </c>
      <c r="W400" s="40" t="str">
        <f>IF(U400&lt;&gt;"",IF(U400&lt;&gt;"LIBSETS_DROP_MECHANIC_MONSTER_NAME",VLOOKUP(U400,'LibSets constants'!$I$4:$L$1002,4,FALSE),""),"")</f>
        <v/>
      </c>
      <c r="X400" s="3" t="str">
        <f>IF(G400&lt;&gt;"LIBSETS_SETTYPE_BATTLEGROUND",IF(G400&lt;&gt;"LIBSETS_SETTYPE_SPECIAL",IF(Y400&lt;&gt;"",VLOOKUP(Y400,'ESO zone constants'!$D$3:$H$4953,5,FALSE),""),""),"")</f>
        <v/>
      </c>
      <c r="Y400" t="str">
        <f>IF(AND(O400&lt;&gt;"",NOT(ISERROR(O400))),"",IF(AND(L400&lt;&gt;"",L400&gt;0,NOT(ISERROR(L400))),VLOOKUP(L400,'ESO dumped WayshrineInfo'!$K$3:$N$9999,4,FALSE),""))</f>
        <v/>
      </c>
      <c r="Z400" s="41"/>
      <c r="AA400" s="40" t="str">
        <f>IF(Z400&lt;&gt;"",IF(Z400&lt;&gt;"LIBSETS_DROP_MECHANIC_MONSTER_NAME",VLOOKUP(Z400,'LibSets constants'!$I$4:$L$1002,3,FALSE),""),"")</f>
        <v/>
      </c>
      <c r="AB400" s="40" t="str">
        <f>IF(Z400&lt;&gt;"",IF(Z400&lt;&gt;"LIBSETS_DROP_MECHANIC_MONSTER_NAME",VLOOKUP(Z400,'LibSets constants'!$I$4:$L$1002,4,FALSE),""),"")</f>
        <v/>
      </c>
      <c r="AC400" s="3" t="str">
        <f>IF(G400&lt;&gt;"LIBSETS_SETTYPE_BATTLEGROUND",IF(G400&lt;&gt;"LIBSETS_SETTYPE_SPECIAL",IF(AD400&lt;&gt;"",VLOOKUP(AD400,'ESO zone constants'!$D$3:$H$4953,5,FALSE),""),""),"")</f>
        <v/>
      </c>
      <c r="AD400" t="str">
        <f>IF(AND(O400&lt;&gt;"",NOT(ISERROR(O400))),"",IF(AND(M400&lt;&gt;"",M400&gt;0,NOT(ISERROR(M400))),VLOOKUP(M400,'ESO dumped WayshrineInfo'!$K$3:$N$9999,4,FALSE),""))</f>
        <v/>
      </c>
      <c r="AE400" s="41"/>
      <c r="AF400" s="40" t="str">
        <f>IF(AE400&lt;&gt;"",IF(AE400&lt;&gt;"LIBSETS_DROP_MECHANIC_MONSTER_NAME",VLOOKUP(AE400,'LibSets constants'!$I$4:$L$1002,3,FALSE),""),"")</f>
        <v/>
      </c>
      <c r="AG400" s="40" t="str">
        <f>IF(AE400&lt;&gt;"",IF(AE400&lt;&gt;"LIBSETS_DROP_MECHANIC_MONSTER_NAME",VLOOKUP(AE400,'LibSets constants'!$I$4:$L$1002,4,FALSE),""),"")</f>
        <v/>
      </c>
      <c r="AH400" s="3" t="str">
        <f>IF(G400&lt;&gt;"LIBSETS_SETTYPE_BATTLEGROUND",IF(G400&lt;&gt;"LIBSETS_SETTYPE_SPECIAL",IF(AI400&lt;&gt;"",VLOOKUP(AI400,'ESO zone constants'!$D$3:$H$4953,5,FALSE),""),""),"")</f>
        <v/>
      </c>
      <c r="AJ400" s="41"/>
      <c r="AK400" s="40" t="str">
        <f>IF(AJ400&lt;&gt;"",IF(AJ400&lt;&gt;"LIBSETS_DROP_MECHANIC_MONSTER_NAME",VLOOKUP(AJ400,'LibSets constants'!$I$4:$L$1002,3,FALSE),""),"")</f>
        <v/>
      </c>
      <c r="AL400" s="40" t="str">
        <f>IF(AJ400&lt;&gt;"",IF(AJ400&lt;&gt;"LIBSETS_DROP_MECHANIC_MONSTER_NAME",VLOOKUP(AJ400,'LibSets constants'!$I$4:$L$1002,4,FALSE),""),"")</f>
        <v/>
      </c>
      <c r="AM400" s="3" t="str">
        <f>IF(G400&lt;&gt;"LIBSETS_SETTYPE_BATTLEGROUND",IF(G400&lt;&gt;"LIBSETS_SETTYPE_SPECIAL",IF(AN400&lt;&gt;"",VLOOKUP(AN400,'ESO zone constants'!$D$3:$H$4953,5,FALSE),""),""),"")</f>
        <v/>
      </c>
      <c r="AO400" s="41"/>
      <c r="AP400" s="40" t="str">
        <f>IF(AO400&lt;&gt;"",IF(AO400&lt;&gt;"LIBSETS_DROP_MECHANIC_MONSTER_NAME",VLOOKUP(AO400,'LibSets constants'!$I$4:$L$1002,3,FALSE),""),"")</f>
        <v/>
      </c>
      <c r="AQ400" s="40" t="str">
        <f>IF(AO400&lt;&gt;"",IF(AO400&lt;&gt;"LIBSETS_DROP_MECHANIC_MONSTER_NAME",VLOOKUP(AO400,'LibSets constants'!$I$4:$L$1002,4,FALSE),""),"")</f>
        <v/>
      </c>
      <c r="AR400" s="3" t="str">
        <f>IF(G400&lt;&gt;"LIBSETS_SETTYPE_BATTLEGROUND",IF(G400&lt;&gt;"LIBSETS_SETTYPE_SPECIAL",IF(AS400&lt;&gt;"",VLOOKUP(AS400,'ESO zone constants'!$D$3:$H$4953,5,FALSE),""),""),"")</f>
        <v/>
      </c>
      <c r="AT400" s="41"/>
      <c r="AU400" s="40" t="str">
        <f>IF(AT400&lt;&gt;"",IF(AT400&lt;&gt;"LIBSETS_DROP_MECHANIC_MONSTER_NAME",VLOOKUP(AT400,'LibSets constants'!$I$4:$L$1002,3,FALSE),""),"")</f>
        <v/>
      </c>
      <c r="AV400" s="40" t="str">
        <f>IF(AT400&lt;&gt;"",IF(AT400&lt;&gt;"LIBSETS_DROP_MECHANIC_MONSTER_NAME",VLOOKUP(AT400,'LibSets constants'!$I$4:$L$1002,4,FALSE),""),"")</f>
        <v/>
      </c>
      <c r="AW400" s="21" t="str">
        <f t="shared" si="37"/>
        <v>[454] = {wayshrines={391,391,391,}, dlcId=DLC_SCALEBREAKER</v>
      </c>
      <c r="AX400" s="21" t="str">
        <f t="shared" si="38"/>
        <v>, zoneIds={1122}, veteran=false</v>
      </c>
      <c r="AY400" s="21" t="str">
        <f t="shared" si="39"/>
        <v>, setType=LIBSETS_SETTYPE_DUNGEON</v>
      </c>
      <c r="AZ400" s="21" t="str">
        <f t="shared" si="40"/>
        <v>},</v>
      </c>
      <c r="BA400" s="21" t="str">
        <f t="shared" si="41"/>
        <v xml:space="preserve"> --Renald's Resolve / Renalds Entschlossenheit   [Moongrave Fane]</v>
      </c>
    </row>
    <row r="401" spans="1:53" x14ac:dyDescent="0.25">
      <c r="A401" s="5">
        <v>455</v>
      </c>
      <c r="B401" t="s">
        <v>1626</v>
      </c>
      <c r="C401" t="s">
        <v>1625</v>
      </c>
      <c r="D401" s="3">
        <f t="shared" si="36"/>
        <v>455</v>
      </c>
      <c r="G401" s="3" t="s">
        <v>1595</v>
      </c>
      <c r="I401" t="s">
        <v>97</v>
      </c>
      <c r="J401" t="s">
        <v>97</v>
      </c>
      <c r="K401">
        <v>398</v>
      </c>
      <c r="L401">
        <v>398</v>
      </c>
      <c r="M401">
        <v>398</v>
      </c>
      <c r="N401">
        <v>0</v>
      </c>
      <c r="O401" s="66" t="s">
        <v>1605</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constants'!$B$4:$C$1002,2,FALSE),"")</f>
        <v>Scalebraker</v>
      </c>
      <c r="V401" s="40" t="str">
        <f>IF(U401&lt;&gt;"",IF(U401&lt;&gt;"LIBSETS_DROP_MECHANIC_MONSTER_NAME",VLOOKUP(U401,'LibSets constants'!$I$4:$L$1002,3,FALSE),""),"")</f>
        <v/>
      </c>
      <c r="W401" s="40" t="str">
        <f>IF(U401&lt;&gt;"",IF(U401&lt;&gt;"LIBSETS_DROP_MECHANIC_MONSTER_NAME",VLOOKUP(U401,'LibSets constants'!$I$4:$L$1002,4,FALSE),""),"")</f>
        <v/>
      </c>
      <c r="X401" s="3" t="str">
        <f>IF(G401&lt;&gt;"LIBSETS_SETTYPE_BATTLEGROUND",IF(G401&lt;&gt;"LIBSETS_SETTYPE_SPECIAL",IF(Y401&lt;&gt;"",VLOOKUP(Y401,'ESO zone constants'!$D$3:$H$4953,5,FALSE),""),""),"")</f>
        <v/>
      </c>
      <c r="Y401" t="str">
        <f>IF(AND(O401&lt;&gt;"",NOT(ISERROR(O401))),"",IF(AND(L401&lt;&gt;"",L401&gt;0,NOT(ISERROR(L401))),VLOOKUP(L401,'ESO dumped WayshrineInfo'!$K$3:$N$9999,4,FALSE),""))</f>
        <v/>
      </c>
      <c r="Z401" s="41"/>
      <c r="AA401" s="40" t="str">
        <f>IF(Z401&lt;&gt;"",IF(Z401&lt;&gt;"LIBSETS_DROP_MECHANIC_MONSTER_NAME",VLOOKUP(Z401,'LibSets constants'!$I$4:$L$1002,3,FALSE),""),"")</f>
        <v/>
      </c>
      <c r="AB401" s="40" t="str">
        <f>IF(Z401&lt;&gt;"",IF(Z401&lt;&gt;"LIBSETS_DROP_MECHANIC_MONSTER_NAME",VLOOKUP(Z401,'LibSets constants'!$I$4:$L$1002,4,FALSE),""),"")</f>
        <v/>
      </c>
      <c r="AC401" s="3" t="str">
        <f>IF(G401&lt;&gt;"LIBSETS_SETTYPE_BATTLEGROUND",IF(G401&lt;&gt;"LIBSETS_SETTYPE_SPECIAL",IF(AD401&lt;&gt;"",VLOOKUP(AD401,'ESO zone constants'!$D$3:$H$4953,5,FALSE),""),""),"")</f>
        <v/>
      </c>
      <c r="AD401" t="str">
        <f>IF(AND(O401&lt;&gt;"",NOT(ISERROR(O401))),"",IF(AND(M401&lt;&gt;"",M401&gt;0,NOT(ISERROR(M401))),VLOOKUP(M401,'ESO dumped WayshrineInfo'!$K$3:$N$9999,4,FALSE),""))</f>
        <v/>
      </c>
      <c r="AE401" s="41"/>
      <c r="AF401" s="40" t="str">
        <f>IF(AE401&lt;&gt;"",IF(AE401&lt;&gt;"LIBSETS_DROP_MECHANIC_MONSTER_NAME",VLOOKUP(AE401,'LibSets constants'!$I$4:$L$1002,3,FALSE),""),"")</f>
        <v/>
      </c>
      <c r="AG401" s="40" t="str">
        <f>IF(AE401&lt;&gt;"",IF(AE401&lt;&gt;"LIBSETS_DROP_MECHANIC_MONSTER_NAME",VLOOKUP(AE401,'LibSets constants'!$I$4:$L$1002,4,FALSE),""),"")</f>
        <v/>
      </c>
      <c r="AH401" s="3" t="str">
        <f>IF(G401&lt;&gt;"LIBSETS_SETTYPE_BATTLEGROUND",IF(G401&lt;&gt;"LIBSETS_SETTYPE_SPECIAL",IF(AI401&lt;&gt;"",VLOOKUP(AI401,'ESO zone constants'!$D$3:$H$4953,5,FALSE),""),""),"")</f>
        <v/>
      </c>
      <c r="AJ401" s="41"/>
      <c r="AK401" s="40" t="str">
        <f>IF(AJ401&lt;&gt;"",IF(AJ401&lt;&gt;"LIBSETS_DROP_MECHANIC_MONSTER_NAME",VLOOKUP(AJ401,'LibSets constants'!$I$4:$L$1002,3,FALSE),""),"")</f>
        <v/>
      </c>
      <c r="AL401" s="40" t="str">
        <f>IF(AJ401&lt;&gt;"",IF(AJ401&lt;&gt;"LIBSETS_DROP_MECHANIC_MONSTER_NAME",VLOOKUP(AJ401,'LibSets constants'!$I$4:$L$1002,4,FALSE),""),"")</f>
        <v/>
      </c>
      <c r="AM401" s="3" t="str">
        <f>IF(G401&lt;&gt;"LIBSETS_SETTYPE_BATTLEGROUND",IF(G401&lt;&gt;"LIBSETS_SETTYPE_SPECIAL",IF(AN401&lt;&gt;"",VLOOKUP(AN401,'ESO zone constants'!$D$3:$H$4953,5,FALSE),""),""),"")</f>
        <v/>
      </c>
      <c r="AO401" s="41"/>
      <c r="AP401" s="40" t="str">
        <f>IF(AO401&lt;&gt;"",IF(AO401&lt;&gt;"LIBSETS_DROP_MECHANIC_MONSTER_NAME",VLOOKUP(AO401,'LibSets constants'!$I$4:$L$1002,3,FALSE),""),"")</f>
        <v/>
      </c>
      <c r="AQ401" s="40" t="str">
        <f>IF(AO401&lt;&gt;"",IF(AO401&lt;&gt;"LIBSETS_DROP_MECHANIC_MONSTER_NAME",VLOOKUP(AO401,'LibSets constants'!$I$4:$L$1002,4,FALSE),""),"")</f>
        <v/>
      </c>
      <c r="AR401" s="3" t="str">
        <f>IF(G401&lt;&gt;"LIBSETS_SETTYPE_BATTLEGROUND",IF(G401&lt;&gt;"LIBSETS_SETTYPE_SPECIAL",IF(AS401&lt;&gt;"",VLOOKUP(AS401,'ESO zone constants'!$D$3:$H$4953,5,FALSE),""),""),"")</f>
        <v/>
      </c>
      <c r="AT401" s="41"/>
      <c r="AU401" s="40" t="str">
        <f>IF(AT401&lt;&gt;"",IF(AT401&lt;&gt;"LIBSETS_DROP_MECHANIC_MONSTER_NAME",VLOOKUP(AT401,'LibSets constants'!$I$4:$L$1002,3,FALSE),""),"")</f>
        <v/>
      </c>
      <c r="AV401" s="40" t="str">
        <f>IF(AT401&lt;&gt;"",IF(AT401&lt;&gt;"LIBSETS_DROP_MECHANIC_MONSTER_NAME",VLOOKUP(AT401,'LibSets constants'!$I$4:$L$1002,4,FALSE),""),"")</f>
        <v/>
      </c>
      <c r="AW401" s="21" t="str">
        <f t="shared" si="37"/>
        <v>[455] = {wayshrines={398,398,398,}, dlcId=DLC_SCALEBREAKER</v>
      </c>
      <c r="AX401" s="21" t="str">
        <f t="shared" si="38"/>
        <v>, zoneIds={1123}, veteran=false</v>
      </c>
      <c r="AY401" s="21" t="str">
        <f t="shared" si="39"/>
        <v>, setType=LIBSETS_SETTYPE_DUNGEON</v>
      </c>
      <c r="AZ401" s="21" t="str">
        <f t="shared" si="40"/>
        <v>},</v>
      </c>
      <c r="BA401" s="21" t="str">
        <f t="shared" si="41"/>
        <v xml:space="preserve"> --Z'en's Redress / Z'ens Wiedergutmachung   [Lair of Maarselok]</v>
      </c>
    </row>
    <row r="402" spans="1:53" x14ac:dyDescent="0.25">
      <c r="A402" s="5">
        <v>456</v>
      </c>
      <c r="B402" t="s">
        <v>1628</v>
      </c>
      <c r="C402" t="s">
        <v>1627</v>
      </c>
      <c r="D402" s="3">
        <f t="shared" si="36"/>
        <v>456</v>
      </c>
      <c r="G402" s="3" t="s">
        <v>1595</v>
      </c>
      <c r="I402" t="s">
        <v>97</v>
      </c>
      <c r="J402" t="s">
        <v>97</v>
      </c>
      <c r="K402">
        <v>398</v>
      </c>
      <c r="L402">
        <v>398</v>
      </c>
      <c r="M402">
        <v>398</v>
      </c>
      <c r="N402">
        <v>0</v>
      </c>
      <c r="O402" s="66" t="s">
        <v>1605</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constants'!$B$4:$C$1002,2,FALSE),"")</f>
        <v>Scalebraker</v>
      </c>
      <c r="V402" s="40" t="str">
        <f>IF(U402&lt;&gt;"",IF(U402&lt;&gt;"LIBSETS_DROP_MECHANIC_MONSTER_NAME",VLOOKUP(U402,'LibSets constants'!$I$4:$L$1002,3,FALSE),""),"")</f>
        <v/>
      </c>
      <c r="W402" s="40" t="str">
        <f>IF(U402&lt;&gt;"",IF(U402&lt;&gt;"LIBSETS_DROP_MECHANIC_MONSTER_NAME",VLOOKUP(U402,'LibSets constants'!$I$4:$L$1002,4,FALSE),""),"")</f>
        <v/>
      </c>
      <c r="X402" s="3" t="str">
        <f>IF(G402&lt;&gt;"LIBSETS_SETTYPE_BATTLEGROUND",IF(G402&lt;&gt;"LIBSETS_SETTYPE_SPECIAL",IF(Y402&lt;&gt;"",VLOOKUP(Y402,'ESO zone constants'!$D$3:$H$4953,5,FALSE),""),""),"")</f>
        <v/>
      </c>
      <c r="Y402" t="str">
        <f>IF(AND(O402&lt;&gt;"",NOT(ISERROR(O402))),"",IF(AND(L402&lt;&gt;"",L402&gt;0,NOT(ISERROR(L402))),VLOOKUP(L402,'ESO dumped WayshrineInfo'!$K$3:$N$9999,4,FALSE),""))</f>
        <v/>
      </c>
      <c r="Z402" s="41"/>
      <c r="AA402" s="40" t="str">
        <f>IF(Z402&lt;&gt;"",IF(Z402&lt;&gt;"LIBSETS_DROP_MECHANIC_MONSTER_NAME",VLOOKUP(Z402,'LibSets constants'!$I$4:$L$1002,3,FALSE),""),"")</f>
        <v/>
      </c>
      <c r="AB402" s="40" t="str">
        <f>IF(Z402&lt;&gt;"",IF(Z402&lt;&gt;"LIBSETS_DROP_MECHANIC_MONSTER_NAME",VLOOKUP(Z402,'LibSets constants'!$I$4:$L$1002,4,FALSE),""),"")</f>
        <v/>
      </c>
      <c r="AC402" s="3" t="str">
        <f>IF(G402&lt;&gt;"LIBSETS_SETTYPE_BATTLEGROUND",IF(G402&lt;&gt;"LIBSETS_SETTYPE_SPECIAL",IF(AD402&lt;&gt;"",VLOOKUP(AD402,'ESO zone constants'!$D$3:$H$4953,5,FALSE),""),""),"")</f>
        <v/>
      </c>
      <c r="AD402" t="str">
        <f>IF(AND(O402&lt;&gt;"",NOT(ISERROR(O402))),"",IF(AND(M402&lt;&gt;"",M402&gt;0,NOT(ISERROR(M402))),VLOOKUP(M402,'ESO dumped WayshrineInfo'!$K$3:$N$9999,4,FALSE),""))</f>
        <v/>
      </c>
      <c r="AE402" s="41"/>
      <c r="AF402" s="40" t="str">
        <f>IF(AE402&lt;&gt;"",IF(AE402&lt;&gt;"LIBSETS_DROP_MECHANIC_MONSTER_NAME",VLOOKUP(AE402,'LibSets constants'!$I$4:$L$1002,3,FALSE),""),"")</f>
        <v/>
      </c>
      <c r="AG402" s="40" t="str">
        <f>IF(AE402&lt;&gt;"",IF(AE402&lt;&gt;"LIBSETS_DROP_MECHANIC_MONSTER_NAME",VLOOKUP(AE402,'LibSets constants'!$I$4:$L$1002,4,FALSE),""),"")</f>
        <v/>
      </c>
      <c r="AH402" s="3" t="str">
        <f>IF(G402&lt;&gt;"LIBSETS_SETTYPE_BATTLEGROUND",IF(G402&lt;&gt;"LIBSETS_SETTYPE_SPECIAL",IF(AI402&lt;&gt;"",VLOOKUP(AI402,'ESO zone constants'!$D$3:$H$4953,5,FALSE),""),""),"")</f>
        <v/>
      </c>
      <c r="AJ402" s="41"/>
      <c r="AK402" s="40" t="str">
        <f>IF(AJ402&lt;&gt;"",IF(AJ402&lt;&gt;"LIBSETS_DROP_MECHANIC_MONSTER_NAME",VLOOKUP(AJ402,'LibSets constants'!$I$4:$L$1002,3,FALSE),""),"")</f>
        <v/>
      </c>
      <c r="AL402" s="40" t="str">
        <f>IF(AJ402&lt;&gt;"",IF(AJ402&lt;&gt;"LIBSETS_DROP_MECHANIC_MONSTER_NAME",VLOOKUP(AJ402,'LibSets constants'!$I$4:$L$1002,4,FALSE),""),"")</f>
        <v/>
      </c>
      <c r="AM402" s="3" t="str">
        <f>IF(G402&lt;&gt;"LIBSETS_SETTYPE_BATTLEGROUND",IF(G402&lt;&gt;"LIBSETS_SETTYPE_SPECIAL",IF(AN402&lt;&gt;"",VLOOKUP(AN402,'ESO zone constants'!$D$3:$H$4953,5,FALSE),""),""),"")</f>
        <v/>
      </c>
      <c r="AO402" s="41"/>
      <c r="AP402" s="40" t="str">
        <f>IF(AO402&lt;&gt;"",IF(AO402&lt;&gt;"LIBSETS_DROP_MECHANIC_MONSTER_NAME",VLOOKUP(AO402,'LibSets constants'!$I$4:$L$1002,3,FALSE),""),"")</f>
        <v/>
      </c>
      <c r="AQ402" s="40" t="str">
        <f>IF(AO402&lt;&gt;"",IF(AO402&lt;&gt;"LIBSETS_DROP_MECHANIC_MONSTER_NAME",VLOOKUP(AO402,'LibSets constants'!$I$4:$L$1002,4,FALSE),""),"")</f>
        <v/>
      </c>
      <c r="AR402" s="3" t="str">
        <f>IF(G402&lt;&gt;"LIBSETS_SETTYPE_BATTLEGROUND",IF(G402&lt;&gt;"LIBSETS_SETTYPE_SPECIAL",IF(AS402&lt;&gt;"",VLOOKUP(AS402,'ESO zone constants'!$D$3:$H$4953,5,FALSE),""),""),"")</f>
        <v/>
      </c>
      <c r="AT402" s="41"/>
      <c r="AU402" s="40" t="str">
        <f>IF(AT402&lt;&gt;"",IF(AT402&lt;&gt;"LIBSETS_DROP_MECHANIC_MONSTER_NAME",VLOOKUP(AT402,'LibSets constants'!$I$4:$L$1002,3,FALSE),""),"")</f>
        <v/>
      </c>
      <c r="AV402" s="40" t="str">
        <f>IF(AT402&lt;&gt;"",IF(AT402&lt;&gt;"LIBSETS_DROP_MECHANIC_MONSTER_NAME",VLOOKUP(AT402,'LibSets constants'!$I$4:$L$1002,4,FALSE),""),"")</f>
        <v/>
      </c>
      <c r="AW402" s="21" t="str">
        <f t="shared" si="37"/>
        <v>[456] = {wayshrines={398,398,398,}, dlcId=DLC_SCALEBREAKER</v>
      </c>
      <c r="AX402" s="21" t="str">
        <f t="shared" si="38"/>
        <v>, zoneIds={1123}, veteran=false</v>
      </c>
      <c r="AY402" s="21" t="str">
        <f t="shared" si="39"/>
        <v>, setType=LIBSETS_SETTYPE_DUNGEON</v>
      </c>
      <c r="AZ402" s="21" t="str">
        <f t="shared" si="40"/>
        <v>},</v>
      </c>
      <c r="BA402" s="21" t="str">
        <f t="shared" si="41"/>
        <v xml:space="preserve"> --Azureblight Reaper / Azurfäuleschnitter   [Lair of Maarselok]</v>
      </c>
    </row>
    <row r="403" spans="1:53" x14ac:dyDescent="0.25">
      <c r="A403" s="5">
        <v>457</v>
      </c>
      <c r="B403" t="s">
        <v>1630</v>
      </c>
      <c r="C403" t="s">
        <v>1629</v>
      </c>
      <c r="D403" s="3">
        <f t="shared" si="36"/>
        <v>457</v>
      </c>
      <c r="G403" s="3" t="s">
        <v>1595</v>
      </c>
      <c r="I403" t="s">
        <v>97</v>
      </c>
      <c r="J403" t="s">
        <v>97</v>
      </c>
      <c r="K403">
        <v>398</v>
      </c>
      <c r="L403">
        <v>398</v>
      </c>
      <c r="M403">
        <v>398</v>
      </c>
      <c r="N403">
        <v>0</v>
      </c>
      <c r="O403" s="66" t="s">
        <v>1605</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constants'!$B$4:$C$1002,2,FALSE),"")</f>
        <v>Scalebraker</v>
      </c>
      <c r="V403" s="40" t="str">
        <f>IF(U403&lt;&gt;"",IF(U403&lt;&gt;"LIBSETS_DROP_MECHANIC_MONSTER_NAME",VLOOKUP(U403,'LibSets constants'!$I$4:$L$1002,3,FALSE),""),"")</f>
        <v/>
      </c>
      <c r="W403" s="40" t="str">
        <f>IF(U403&lt;&gt;"",IF(U403&lt;&gt;"LIBSETS_DROP_MECHANIC_MONSTER_NAME",VLOOKUP(U403,'LibSets constants'!$I$4:$L$1002,4,FALSE),""),"")</f>
        <v/>
      </c>
      <c r="X403" s="3" t="str">
        <f>IF(G403&lt;&gt;"LIBSETS_SETTYPE_BATTLEGROUND",IF(G403&lt;&gt;"LIBSETS_SETTYPE_SPECIAL",IF(Y403&lt;&gt;"",VLOOKUP(Y403,'ESO zone constants'!$D$3:$H$4953,5,FALSE),""),""),"")</f>
        <v/>
      </c>
      <c r="Y403" t="str">
        <f>IF(AND(O403&lt;&gt;"",NOT(ISERROR(O403))),"",IF(AND(L403&lt;&gt;"",L403&gt;0,NOT(ISERROR(L403))),VLOOKUP(L403,'ESO dumped WayshrineInfo'!$K$3:$N$9999,4,FALSE),""))</f>
        <v/>
      </c>
      <c r="Z403" s="41"/>
      <c r="AA403" s="40" t="str">
        <f>IF(Z403&lt;&gt;"",IF(Z403&lt;&gt;"LIBSETS_DROP_MECHANIC_MONSTER_NAME",VLOOKUP(Z403,'LibSets constants'!$I$4:$L$1002,3,FALSE),""),"")</f>
        <v/>
      </c>
      <c r="AB403" s="40" t="str">
        <f>IF(Z403&lt;&gt;"",IF(Z403&lt;&gt;"LIBSETS_DROP_MECHANIC_MONSTER_NAME",VLOOKUP(Z403,'LibSets constants'!$I$4:$L$1002,4,FALSE),""),"")</f>
        <v/>
      </c>
      <c r="AC403" s="3" t="str">
        <f>IF(G403&lt;&gt;"LIBSETS_SETTYPE_BATTLEGROUND",IF(G403&lt;&gt;"LIBSETS_SETTYPE_SPECIAL",IF(AD403&lt;&gt;"",VLOOKUP(AD403,'ESO zone constants'!$D$3:$H$4953,5,FALSE),""),""),"")</f>
        <v/>
      </c>
      <c r="AD403" t="str">
        <f>IF(AND(O403&lt;&gt;"",NOT(ISERROR(O403))),"",IF(AND(M403&lt;&gt;"",M403&gt;0,NOT(ISERROR(M403))),VLOOKUP(M403,'ESO dumped WayshrineInfo'!$K$3:$N$9999,4,FALSE),""))</f>
        <v/>
      </c>
      <c r="AE403" s="41"/>
      <c r="AF403" s="40" t="str">
        <f>IF(AE403&lt;&gt;"",IF(AE403&lt;&gt;"LIBSETS_DROP_MECHANIC_MONSTER_NAME",VLOOKUP(AE403,'LibSets constants'!$I$4:$L$1002,3,FALSE),""),"")</f>
        <v/>
      </c>
      <c r="AG403" s="40" t="str">
        <f>IF(AE403&lt;&gt;"",IF(AE403&lt;&gt;"LIBSETS_DROP_MECHANIC_MONSTER_NAME",VLOOKUP(AE403,'LibSets constants'!$I$4:$L$1002,4,FALSE),""),"")</f>
        <v/>
      </c>
      <c r="AH403" s="3" t="str">
        <f>IF(G403&lt;&gt;"LIBSETS_SETTYPE_BATTLEGROUND",IF(G403&lt;&gt;"LIBSETS_SETTYPE_SPECIAL",IF(AI403&lt;&gt;"",VLOOKUP(AI403,'ESO zone constants'!$D$3:$H$4953,5,FALSE),""),""),"")</f>
        <v/>
      </c>
      <c r="AJ403" s="41"/>
      <c r="AK403" s="40" t="str">
        <f>IF(AJ403&lt;&gt;"",IF(AJ403&lt;&gt;"LIBSETS_DROP_MECHANIC_MONSTER_NAME",VLOOKUP(AJ403,'LibSets constants'!$I$4:$L$1002,3,FALSE),""),"")</f>
        <v/>
      </c>
      <c r="AL403" s="40" t="str">
        <f>IF(AJ403&lt;&gt;"",IF(AJ403&lt;&gt;"LIBSETS_DROP_MECHANIC_MONSTER_NAME",VLOOKUP(AJ403,'LibSets constants'!$I$4:$L$1002,4,FALSE),""),"")</f>
        <v/>
      </c>
      <c r="AM403" s="3" t="str">
        <f>IF(G403&lt;&gt;"LIBSETS_SETTYPE_BATTLEGROUND",IF(G403&lt;&gt;"LIBSETS_SETTYPE_SPECIAL",IF(AN403&lt;&gt;"",VLOOKUP(AN403,'ESO zone constants'!$D$3:$H$4953,5,FALSE),""),""),"")</f>
        <v/>
      </c>
      <c r="AO403" s="41"/>
      <c r="AP403" s="40" t="str">
        <f>IF(AO403&lt;&gt;"",IF(AO403&lt;&gt;"LIBSETS_DROP_MECHANIC_MONSTER_NAME",VLOOKUP(AO403,'LibSets constants'!$I$4:$L$1002,3,FALSE),""),"")</f>
        <v/>
      </c>
      <c r="AQ403" s="40" t="str">
        <f>IF(AO403&lt;&gt;"",IF(AO403&lt;&gt;"LIBSETS_DROP_MECHANIC_MONSTER_NAME",VLOOKUP(AO403,'LibSets constants'!$I$4:$L$1002,4,FALSE),""),"")</f>
        <v/>
      </c>
      <c r="AR403" s="3" t="str">
        <f>IF(G403&lt;&gt;"LIBSETS_SETTYPE_BATTLEGROUND",IF(G403&lt;&gt;"LIBSETS_SETTYPE_SPECIAL",IF(AS403&lt;&gt;"",VLOOKUP(AS403,'ESO zone constants'!$D$3:$H$4953,5,FALSE),""),""),"")</f>
        <v/>
      </c>
      <c r="AT403" s="41"/>
      <c r="AU403" s="40" t="str">
        <f>IF(AT403&lt;&gt;"",IF(AT403&lt;&gt;"LIBSETS_DROP_MECHANIC_MONSTER_NAME",VLOOKUP(AT403,'LibSets constants'!$I$4:$L$1002,3,FALSE),""),"")</f>
        <v/>
      </c>
      <c r="AV403" s="40" t="str">
        <f>IF(AT403&lt;&gt;"",IF(AT403&lt;&gt;"LIBSETS_DROP_MECHANIC_MONSTER_NAME",VLOOKUP(AT403,'LibSets constants'!$I$4:$L$1002,4,FALSE),""),"")</f>
        <v/>
      </c>
      <c r="AW403" s="21" t="str">
        <f t="shared" si="37"/>
        <v>[457] = {wayshrines={398,398,398,}, dlcId=DLC_SCALEBREAKER</v>
      </c>
      <c r="AX403" s="21" t="str">
        <f t="shared" si="38"/>
        <v>, zoneIds={1123}, veteran=false</v>
      </c>
      <c r="AY403" s="21" t="str">
        <f t="shared" si="39"/>
        <v>, setType=LIBSETS_SETTYPE_DUNGEON</v>
      </c>
      <c r="AZ403" s="21" t="str">
        <f t="shared" si="40"/>
        <v>},</v>
      </c>
      <c r="BA403" s="21" t="str">
        <f t="shared" si="41"/>
        <v xml:space="preserve"> --Dragon's Defilement / Drachenschändung   [Lair of Maarselok]</v>
      </c>
    </row>
    <row r="404" spans="1:53" x14ac:dyDescent="0.25">
      <c r="A404" s="5">
        <v>458</v>
      </c>
      <c r="B404" t="s">
        <v>1631</v>
      </c>
      <c r="C404" t="s">
        <v>1631</v>
      </c>
      <c r="D404" s="3">
        <f t="shared" si="36"/>
        <v>458</v>
      </c>
      <c r="G404" s="3" t="s">
        <v>1597</v>
      </c>
      <c r="H404">
        <v>3</v>
      </c>
      <c r="I404" t="s">
        <v>1584</v>
      </c>
      <c r="J404" t="s">
        <v>97</v>
      </c>
      <c r="K404">
        <v>391</v>
      </c>
      <c r="L404">
        <v>391</v>
      </c>
      <c r="M404">
        <v>391</v>
      </c>
      <c r="N404">
        <v>0</v>
      </c>
      <c r="O404" s="66" t="s">
        <v>1604</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constants'!$B$4:$C$1002,2,FALSE),"")</f>
        <v>Scalebraker</v>
      </c>
      <c r="U404" s="33" t="s">
        <v>1668</v>
      </c>
      <c r="V404" s="42" t="s">
        <v>1631</v>
      </c>
      <c r="W404" s="42" t="s">
        <v>1631</v>
      </c>
      <c r="X404" s="3" t="str">
        <f>IF(G404&lt;&gt;"LIBSETS_SETTYPE_BATTLEGROUND",IF(G404&lt;&gt;"LIBSETS_SETTYPE_SPECIAL",IF(Y404&lt;&gt;"",VLOOKUP(Y404,'ESO zone constants'!$D$3:$H$4953,5,FALSE),""),""),"")</f>
        <v/>
      </c>
      <c r="Y404" t="str">
        <f>IF(AND(O404&lt;&gt;"",NOT(ISERROR(O404))),"",IF(AND(L404&lt;&gt;"",L404&gt;0,NOT(ISERROR(L404))),VLOOKUP(L404,'ESO dumped WayshrineInfo'!$K$3:$N$9999,4,FALSE),""))</f>
        <v/>
      </c>
      <c r="Z404" s="42"/>
      <c r="AA404" s="42"/>
      <c r="AB404" s="42"/>
      <c r="AC404" s="3" t="str">
        <f>IF(G404&lt;&gt;"LIBSETS_SETTYPE_BATTLEGROUND",IF(G404&lt;&gt;"LIBSETS_SETTYPE_SPECIAL",IF(AD404&lt;&gt;"",VLOOKUP(AD404,'ESO zone constants'!$D$3:$H$4953,5,FALSE),""),""),"")</f>
        <v/>
      </c>
      <c r="AD404" t="str">
        <f>IF(AND(O404&lt;&gt;"",NOT(ISERROR(O404))),"",IF(AND(M404&lt;&gt;"",M404&gt;0,NOT(ISERROR(M404))),VLOOKUP(M404,'ESO dumped WayshrineInfo'!$K$3:$N$9999,4,FALSE),""))</f>
        <v/>
      </c>
      <c r="AE404" s="42"/>
      <c r="AF404" s="42"/>
      <c r="AG404" s="42"/>
      <c r="AH404" s="3" t="str">
        <f>IF(G404&lt;&gt;"LIBSETS_SETTYPE_BATTLEGROUND",IF(G404&lt;&gt;"LIBSETS_SETTYPE_SPECIAL",IF(AI404&lt;&gt;"",VLOOKUP(AI404,'ESO zone constants'!$D$3:$H$4953,5,FALSE),""),""),"")</f>
        <v/>
      </c>
      <c r="AJ404" s="42"/>
      <c r="AK404" s="42"/>
      <c r="AL404" s="42"/>
      <c r="AM404" s="3" t="str">
        <f>IF(G404&lt;&gt;"LIBSETS_SETTYPE_BATTLEGROUND",IF(G404&lt;&gt;"LIBSETS_SETTYPE_SPECIAL",IF(AN404&lt;&gt;"",VLOOKUP(AN404,'ESO zone constants'!$D$3:$H$4953,5,FALSE),""),""),"")</f>
        <v/>
      </c>
      <c r="AO404" s="42"/>
      <c r="AP404" s="42"/>
      <c r="AQ404" s="42"/>
      <c r="AR404" s="3" t="str">
        <f>IF(G404&lt;&gt;"LIBSETS_SETTYPE_BATTLEGROUND",IF(G404&lt;&gt;"LIBSETS_SETTYPE_SPECIAL",IF(AS404&lt;&gt;"",VLOOKUP(AS404,'ESO zone constants'!$D$3:$H$4953,5,FALSE),""),""),"")</f>
        <v/>
      </c>
      <c r="AT404" s="42"/>
      <c r="AU404" s="42"/>
      <c r="AV404" s="42"/>
      <c r="AW404" s="21" t="str">
        <f t="shared" si="37"/>
        <v>[458] = {wayshrines={391,391,391,}, dlcId=DLC_SCALEBREAKER</v>
      </c>
      <c r="AX404" s="21" t="str">
        <f t="shared" si="38"/>
        <v>, zoneIds={1122}, veteran={[EQUIP_TYPE_HEAD]=true, [EQUIP_TYPE_SHOULDERS]=false}</v>
      </c>
      <c r="AY404" s="21" t="str">
        <f t="shared" si="39"/>
        <v>, setType=LIBSETS_SETTYPE_MONSTER</v>
      </c>
      <c r="AZ404" s="21" t="str">
        <f t="shared" si="40"/>
        <v>, dropMechanic={LIBSETS_DROP_MECHANIC_MONSTER_NAME}, dropMechanicNames={['en']='Grundwulf', ['de']='Grundwulf'}},</v>
      </c>
      <c r="BA404" s="21" t="str">
        <f t="shared" si="41"/>
        <v xml:space="preserve"> --Grundwulf / Grundwulf   [Moongrave Fane]</v>
      </c>
    </row>
    <row r="405" spans="1:53" x14ac:dyDescent="0.25">
      <c r="A405" s="5">
        <v>459</v>
      </c>
      <c r="B405" t="s">
        <v>1632</v>
      </c>
      <c r="C405" t="s">
        <v>1632</v>
      </c>
      <c r="D405" s="3">
        <f t="shared" si="36"/>
        <v>459</v>
      </c>
      <c r="G405" s="3" t="s">
        <v>1597</v>
      </c>
      <c r="H405">
        <v>3</v>
      </c>
      <c r="I405" t="s">
        <v>1584</v>
      </c>
      <c r="J405" t="s">
        <v>97</v>
      </c>
      <c r="K405">
        <v>398</v>
      </c>
      <c r="L405">
        <v>398</v>
      </c>
      <c r="M405">
        <v>398</v>
      </c>
      <c r="N405">
        <v>0</v>
      </c>
      <c r="O405" s="66" t="s">
        <v>1605</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constants'!$B$4:$C$1002,2,FALSE),"")</f>
        <v>Scalebraker</v>
      </c>
      <c r="U405" s="33" t="s">
        <v>1668</v>
      </c>
      <c r="V405" s="42" t="s">
        <v>1632</v>
      </c>
      <c r="W405" s="42" t="s">
        <v>1632</v>
      </c>
      <c r="X405" s="3" t="str">
        <f>IF(G405&lt;&gt;"LIBSETS_SETTYPE_BATTLEGROUND",IF(G405&lt;&gt;"LIBSETS_SETTYPE_SPECIAL",IF(Y405&lt;&gt;"",VLOOKUP(Y405,'ESO zone constants'!$D$3:$H$4953,5,FALSE),""),""),"")</f>
        <v/>
      </c>
      <c r="Y405" t="str">
        <f>IF(AND(O405&lt;&gt;"",NOT(ISERROR(O405))),"",IF(AND(L405&lt;&gt;"",L405&gt;0,NOT(ISERROR(L405))),VLOOKUP(L405,'ESO dumped WayshrineInfo'!$K$3:$N$9999,4,FALSE),""))</f>
        <v/>
      </c>
      <c r="Z405" s="42"/>
      <c r="AA405" s="42"/>
      <c r="AB405" s="42"/>
      <c r="AC405" s="3" t="str">
        <f>IF(G405&lt;&gt;"LIBSETS_SETTYPE_BATTLEGROUND",IF(G405&lt;&gt;"LIBSETS_SETTYPE_SPECIAL",IF(AD405&lt;&gt;"",VLOOKUP(AD405,'ESO zone constants'!$D$3:$H$4953,5,FALSE),""),""),"")</f>
        <v/>
      </c>
      <c r="AD405" t="str">
        <f>IF(AND(O405&lt;&gt;"",NOT(ISERROR(O405))),"",IF(AND(M405&lt;&gt;"",M405&gt;0,NOT(ISERROR(M405))),VLOOKUP(M405,'ESO dumped WayshrineInfo'!$K$3:$N$9999,4,FALSE),""))</f>
        <v/>
      </c>
      <c r="AE405" s="42"/>
      <c r="AF405" s="42"/>
      <c r="AG405" s="42"/>
      <c r="AH405" s="3" t="str">
        <f>IF(G405&lt;&gt;"LIBSETS_SETTYPE_BATTLEGROUND",IF(G405&lt;&gt;"LIBSETS_SETTYPE_SPECIAL",IF(AI405&lt;&gt;"",VLOOKUP(AI405,'ESO zone constants'!$D$3:$H$4953,5,FALSE),""),""),"")</f>
        <v/>
      </c>
      <c r="AJ405" s="42"/>
      <c r="AK405" s="42"/>
      <c r="AL405" s="42"/>
      <c r="AM405" s="3" t="str">
        <f>IF(G405&lt;&gt;"LIBSETS_SETTYPE_BATTLEGROUND",IF(G405&lt;&gt;"LIBSETS_SETTYPE_SPECIAL",IF(AN405&lt;&gt;"",VLOOKUP(AN405,'ESO zone constants'!$D$3:$H$4953,5,FALSE),""),""),"")</f>
        <v/>
      </c>
      <c r="AO405" s="42"/>
      <c r="AP405" s="42"/>
      <c r="AQ405" s="42"/>
      <c r="AR405" s="3" t="str">
        <f>IF(G405&lt;&gt;"LIBSETS_SETTYPE_BATTLEGROUND",IF(G405&lt;&gt;"LIBSETS_SETTYPE_SPECIAL",IF(AS405&lt;&gt;"",VLOOKUP(AS405,'ESO zone constants'!$D$3:$H$4953,5,FALSE),""),""),"")</f>
        <v/>
      </c>
      <c r="AT405" s="42"/>
      <c r="AU405" s="42"/>
      <c r="AV405" s="42"/>
      <c r="AW405" s="21" t="str">
        <f t="shared" si="37"/>
        <v>[459] = {wayshrines={398,398,398,}, dlcId=DLC_SCALEBREAKER</v>
      </c>
      <c r="AX405" s="21" t="str">
        <f t="shared" si="38"/>
        <v>, zoneIds={1123}, veteran={[EQUIP_TYPE_HEAD]=true, [EQUIP_TYPE_SHOULDERS]=false}</v>
      </c>
      <c r="AY405" s="21" t="str">
        <f t="shared" si="39"/>
        <v>, setType=LIBSETS_SETTYPE_MONSTER</v>
      </c>
      <c r="AZ405" s="21" t="str">
        <f t="shared" si="40"/>
        <v>, dropMechanic={LIBSETS_DROP_MECHANIC_MONSTER_NAME}, dropMechanicNames={['en']='Maarselok', ['de']='Maarselok'}},</v>
      </c>
      <c r="BA405" s="21" t="str">
        <f t="shared" si="41"/>
        <v xml:space="preserve"> --Maarselok / Maarselok   [Lair of Maarselok]</v>
      </c>
    </row>
    <row r="406" spans="1:53" x14ac:dyDescent="0.25">
      <c r="A406" s="5">
        <v>465</v>
      </c>
      <c r="B406" t="s">
        <v>1727</v>
      </c>
      <c r="C406" t="s">
        <v>1728</v>
      </c>
      <c r="D406" s="3">
        <f t="shared" si="36"/>
        <v>465</v>
      </c>
      <c r="G406" s="8" t="s">
        <v>1598</v>
      </c>
      <c r="I406" t="s">
        <v>97</v>
      </c>
      <c r="J406" t="s">
        <v>97</v>
      </c>
      <c r="K406">
        <v>402</v>
      </c>
      <c r="L406">
        <v>402</v>
      </c>
      <c r="M406">
        <v>402</v>
      </c>
      <c r="N406">
        <v>0</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constants'!$B$4:$C$1002,2,FALSE),"")</f>
        <v>Dragonhold</v>
      </c>
      <c r="U406" s="33" t="s">
        <v>1684</v>
      </c>
      <c r="V406" s="40" t="str">
        <f>IF(U406&lt;&gt;"",IF(U406&lt;&gt;"LIBSETS_DROP_MECHANIC_MONSTER_NAME",VLOOKUP(U406,'LibSets constants'!$I$4:$L$1002,3,FALSE),""),"")</f>
        <v>Delve bosses have a chance to drop a waist or feet.</v>
      </c>
      <c r="W406" s="43" t="str">
        <f>IF(U406&lt;&gt;"",IF(U406&lt;&gt;"LIBSETS_DROP_MECHANIC_MONSTER_NAME",VLOOKUP(U406,'LibSets constants'!$I$4:$L$1002,4,FALSE),""),"")</f>
        <v>Bosse in Gewölben haben die Chance, eine Taille oder Füße fallen zu lassen.</v>
      </c>
      <c r="X406" s="3">
        <f>IF(G406&lt;&gt;"LIBSETS_SETTYPE_BATTLEGROUND",IF(G406&lt;&gt;"LIBSETS_SETTYPE_SPECIAL",IF(Y406&lt;&gt;"",VLOOKUP(Y406,'ESO zone constants'!$D$3:$H$4953,5,FALSE),""),""),"")</f>
        <v>1133</v>
      </c>
      <c r="Y406" t="str">
        <f>IF(AND(O406&lt;&gt;"",NOT(ISERROR(O406))),"",IF(AND(L406&lt;&gt;"",L406&gt;0,NOT(ISERROR(L406))),VLOOKUP(L406,'ESO dumped WayshrineInfo'!$K$3:$N$9999,4,FALSE),""))</f>
        <v>Southern Elsweyr</v>
      </c>
      <c r="Z406" s="41" t="s">
        <v>1684</v>
      </c>
      <c r="AA406" s="40" t="str">
        <f>IF(Z406&lt;&gt;"",IF(Z406&lt;&gt;"LIBSETS_DROP_MECHANIC_MONSTER_NAME",VLOOKUP(Z406,'LibSets constants'!$I$4:$L$1002,3,FALSE),""),"")</f>
        <v>Delve bosses have a chance to drop a waist or feet.</v>
      </c>
      <c r="AB406" s="40" t="str">
        <f>IF(Z406&lt;&gt;"",IF(Z406&lt;&gt;"LIBSETS_DROP_MECHANIC_MONSTER_NAME",VLOOKUP(Z406,'LibSets constants'!$I$4:$L$1002,4,FALSE),""),"")</f>
        <v>Bosse in Gewölben haben die Chance, eine Taille oder Füße fallen zu lassen.</v>
      </c>
      <c r="AC406" s="3">
        <f>IF(G406&lt;&gt;"LIBSETS_SETTYPE_BATTLEGROUND",IF(G406&lt;&gt;"LIBSETS_SETTYPE_SPECIAL",IF(AD406&lt;&gt;"",VLOOKUP(AD406,'ESO zone constants'!$D$3:$H$4953,5,FALSE),""),""),"")</f>
        <v>1133</v>
      </c>
      <c r="AD406" t="str">
        <f>IF(AND(O406&lt;&gt;"",NOT(ISERROR(O406))),"",IF(AND(M406&lt;&gt;"",M406&gt;0,NOT(ISERROR(M406))),VLOOKUP(M406,'ESO dumped WayshrineInfo'!$K$3:$N$9999,4,FALSE),""))</f>
        <v>Southern Elsweyr</v>
      </c>
      <c r="AE406" s="41" t="s">
        <v>1686</v>
      </c>
      <c r="AF406" s="40" t="str">
        <f>IF(AE406&lt;&gt;"",IF(AE406&lt;&gt;"LIBSETS_DROP_MECHANIC_MONSTER_NAME",VLOOKUP(AE406,'LibSets constants'!$I$4:$L$1002,3,FALSE),""),"")</f>
        <v>Public dungeon bosses have a chance to drop a shoulder, hand, or weapon.</v>
      </c>
      <c r="AG406" s="40" t="str">
        <f>IF(AE406&lt;&gt;"",IF(AE406&lt;&gt;"LIBSETS_DROP_MECHANIC_MONSTER_NAME",VLOOKUP(AE406,'LibSets constants'!$I$4:$L$1002,4,FALSE),""),"")</f>
        <v>Öffentliche Dungeon-Bosse haben die Möglichkeit, eine Schulter, Handschuhe oder eine Waffe fallen zu lassen.</v>
      </c>
      <c r="AH406" s="3" t="str">
        <f>IF(G406&lt;&gt;"LIBSETS_SETTYPE_BATTLEGROUND",IF(G406&lt;&gt;"LIBSETS_SETTYPE_SPECIAL",IF(AI406&lt;&gt;"",VLOOKUP(AI406,'ESO zone constants'!$D$3:$H$4953,5,FALSE),""),""),"")</f>
        <v/>
      </c>
      <c r="AJ406" s="41" t="s">
        <v>1687</v>
      </c>
      <c r="AK406" s="40" t="str">
        <f>IF(AJ406&lt;&gt;"",IF(AJ406&lt;&gt;"LIBSETS_DROP_MECHANIC_MONSTER_NAME",VLOOKUP(AJ406,'LibSets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6" s="40" t="str">
        <f>IF(AJ406&lt;&gt;"",IF(AJ406&lt;&gt;"LIBSETS_DROP_MECHANIC_MONSTER_NAME",VLOOKUP(AJ406,'LibSets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6" s="3" t="str">
        <f>IF(G406&lt;&gt;"LIBSETS_SETTYPE_BATTLEGROUND",IF(G406&lt;&gt;"LIBSETS_SETTYPE_SPECIAL",IF(AN406&lt;&gt;"",VLOOKUP(AN406,'ESO zone constants'!$D$3:$H$4953,5,FALSE),""),""),"")</f>
        <v/>
      </c>
      <c r="AO406" s="41"/>
      <c r="AP406" s="40" t="str">
        <f>IF(AO406&lt;&gt;"",IF(AO406&lt;&gt;"LIBSETS_DROP_MECHANIC_MONSTER_NAME",VLOOKUP(AO406,'LibSets constants'!$I$4:$L$1002,3,FALSE),""),"")</f>
        <v/>
      </c>
      <c r="AQ406" s="40" t="str">
        <f>IF(AO406&lt;&gt;"",IF(AO406&lt;&gt;"LIBSETS_DROP_MECHANIC_MONSTER_NAME",VLOOKUP(AO406,'LibSets constants'!$I$4:$L$1002,4,FALSE),""),"")</f>
        <v/>
      </c>
      <c r="AR406" s="3" t="str">
        <f>IF(G406&lt;&gt;"LIBSETS_SETTYPE_BATTLEGROUND",IF(G406&lt;&gt;"LIBSETS_SETTYPE_SPECIAL",IF(AS406&lt;&gt;"",VLOOKUP(AS406,'ESO zone constants'!$D$3:$H$4953,5,FALSE),""),""),"")</f>
        <v/>
      </c>
      <c r="AT406" s="41"/>
      <c r="AU406" s="40" t="str">
        <f>IF(AT406&lt;&gt;"",IF(AT406&lt;&gt;"LIBSETS_DROP_MECHANIC_MONSTER_NAME",VLOOKUP(AT406,'LibSets constants'!$I$4:$L$1002,3,FALSE),""),"")</f>
        <v/>
      </c>
      <c r="AV406" s="40" t="str">
        <f>IF(AT406&lt;&gt;"",IF(AT406&lt;&gt;"LIBSETS_DROP_MECHANIC_MONSTER_NAME",VLOOKUP(AT406,'LibSets constants'!$I$4:$L$1002,4,FALSE),""),"")</f>
        <v/>
      </c>
      <c r="AW406" s="21" t="str">
        <f t="shared" si="37"/>
        <v>[465] = {wayshrines={402,402,402,}, dlcId=DLC_DRAGONHOLD</v>
      </c>
      <c r="AX406" s="21" t="str">
        <f t="shared" si="38"/>
        <v>, zoneIds={1133,1133,1133}, veteran=false</v>
      </c>
      <c r="AY406" s="21" t="str">
        <f t="shared" si="39"/>
        <v>, setType=LIBSETS_SETTYPE_OVERLAND</v>
      </c>
      <c r="AZ406" s="21" t="str">
        <f t="shared" si="40"/>
        <v>, dropMechanic={LIBSETS_DROP_MECHANIC_OVERLAND_BOSS_DELVE,LIBSETS_DROP_MECHANIC_OVERLAND_BOSS_DELVE,LIBSETS_DROP_MECHANIC_OVERLAND_BOSS_PUBLIC_DUNGEON,LIBSETS_DROP_MECHANIC_OVERLAND_CHEST}},</v>
      </c>
      <c r="BA406" s="21" t="str">
        <f t="shared" si="41"/>
        <v xml:space="preserve"> --Senchal Defender / Verteidiger von Senchal   [Southern Elsweyr, Southern Elsweyr, Southern Elsweyr]</v>
      </c>
    </row>
    <row r="407" spans="1:53" x14ac:dyDescent="0.25">
      <c r="A407" s="5">
        <v>466</v>
      </c>
      <c r="B407" t="s">
        <v>1738</v>
      </c>
      <c r="C407" t="s">
        <v>1729</v>
      </c>
      <c r="D407" s="3">
        <f t="shared" si="36"/>
        <v>466</v>
      </c>
      <c r="G407" s="8" t="s">
        <v>1598</v>
      </c>
      <c r="I407" t="s">
        <v>97</v>
      </c>
      <c r="J407" t="s">
        <v>97</v>
      </c>
      <c r="K407">
        <v>402</v>
      </c>
      <c r="L407">
        <v>402</v>
      </c>
      <c r="M407">
        <v>402</v>
      </c>
      <c r="N407">
        <v>0</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constants'!$B$4:$C$1002,2,FALSE),"")</f>
        <v>Dragonhold</v>
      </c>
      <c r="U407" s="33" t="s">
        <v>1684</v>
      </c>
      <c r="V407" s="40" t="str">
        <f>IF(U407&lt;&gt;"",IF(U407&lt;&gt;"LIBSETS_DROP_MECHANIC_MONSTER_NAME",VLOOKUP(U407,'LibSets constants'!$I$4:$L$1002,3,FALSE),""),"")</f>
        <v>Delve bosses have a chance to drop a waist or feet.</v>
      </c>
      <c r="W407" s="43" t="str">
        <f>IF(U407&lt;&gt;"",IF(U407&lt;&gt;"LIBSETS_DROP_MECHANIC_MONSTER_NAME",VLOOKUP(U407,'LibSets constants'!$I$4:$L$1002,4,FALSE),""),"")</f>
        <v>Bosse in Gewölben haben die Chance, eine Taille oder Füße fallen zu lassen.</v>
      </c>
      <c r="X407" s="3">
        <f>IF(G407&lt;&gt;"LIBSETS_SETTYPE_BATTLEGROUND",IF(G407&lt;&gt;"LIBSETS_SETTYPE_SPECIAL",IF(Y407&lt;&gt;"",VLOOKUP(Y407,'ESO zone constants'!$D$3:$H$4953,5,FALSE),""),""),"")</f>
        <v>1133</v>
      </c>
      <c r="Y407" t="str">
        <f>IF(AND(O407&lt;&gt;"",NOT(ISERROR(O407))),"",IF(AND(L407&lt;&gt;"",L407&gt;0,NOT(ISERROR(L407))),VLOOKUP(L407,'ESO dumped WayshrineInfo'!$K$3:$N$9999,4,FALSE),""))</f>
        <v>Southern Elsweyr</v>
      </c>
      <c r="Z407" s="41" t="s">
        <v>1684</v>
      </c>
      <c r="AA407" s="40" t="str">
        <f>IF(Z407&lt;&gt;"",IF(Z407&lt;&gt;"LIBSETS_DROP_MECHANIC_MONSTER_NAME",VLOOKUP(Z407,'LibSets constants'!$I$4:$L$1002,3,FALSE),""),"")</f>
        <v>Delve bosses have a chance to drop a waist or feet.</v>
      </c>
      <c r="AB407" s="40" t="str">
        <f>IF(Z407&lt;&gt;"",IF(Z407&lt;&gt;"LIBSETS_DROP_MECHANIC_MONSTER_NAME",VLOOKUP(Z407,'LibSets constants'!$I$4:$L$1002,4,FALSE),""),"")</f>
        <v>Bosse in Gewölben haben die Chance, eine Taille oder Füße fallen zu lassen.</v>
      </c>
      <c r="AC407" s="3">
        <f>IF(G407&lt;&gt;"LIBSETS_SETTYPE_BATTLEGROUND",IF(G407&lt;&gt;"LIBSETS_SETTYPE_SPECIAL",IF(AD407&lt;&gt;"",VLOOKUP(AD407,'ESO zone constants'!$D$3:$H$4953,5,FALSE),""),""),"")</f>
        <v>1133</v>
      </c>
      <c r="AD407" t="str">
        <f>IF(AND(O407&lt;&gt;"",NOT(ISERROR(O407))),"",IF(AND(M407&lt;&gt;"",M407&gt;0,NOT(ISERROR(M407))),VLOOKUP(M407,'ESO dumped WayshrineInfo'!$K$3:$N$9999,4,FALSE),""))</f>
        <v>Southern Elsweyr</v>
      </c>
      <c r="AE407" s="41" t="s">
        <v>1686</v>
      </c>
      <c r="AF407" s="40" t="str">
        <f>IF(AE407&lt;&gt;"",IF(AE407&lt;&gt;"LIBSETS_DROP_MECHANIC_MONSTER_NAME",VLOOKUP(AE407,'LibSets constants'!$I$4:$L$1002,3,FALSE),""),"")</f>
        <v>Public dungeon bosses have a chance to drop a shoulder, hand, or weapon.</v>
      </c>
      <c r="AG407" s="40" t="str">
        <f>IF(AE407&lt;&gt;"",IF(AE407&lt;&gt;"LIBSETS_DROP_MECHANIC_MONSTER_NAME",VLOOKUP(AE407,'LibSets constants'!$I$4:$L$1002,4,FALSE),""),"")</f>
        <v>Öffentliche Dungeon-Bosse haben die Möglichkeit, eine Schulter, Handschuhe oder eine Waffe fallen zu lassen.</v>
      </c>
      <c r="AH407" s="3" t="str">
        <f>IF(G407&lt;&gt;"LIBSETS_SETTYPE_BATTLEGROUND",IF(G407&lt;&gt;"LIBSETS_SETTYPE_SPECIAL",IF(AI407&lt;&gt;"",VLOOKUP(AI407,'ESO zone constants'!$D$3:$H$4953,5,FALSE),""),""),"")</f>
        <v/>
      </c>
      <c r="AJ407" s="41" t="s">
        <v>1687</v>
      </c>
      <c r="AK407" s="40" t="str">
        <f>IF(AJ407&lt;&gt;"",IF(AJ407&lt;&gt;"LIBSETS_DROP_MECHANIC_MONSTER_NAME",VLOOKUP(AJ407,'LibSets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7" s="40" t="str">
        <f>IF(AJ407&lt;&gt;"",IF(AJ407&lt;&gt;"LIBSETS_DROP_MECHANIC_MONSTER_NAME",VLOOKUP(AJ407,'LibSets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7" s="3" t="str">
        <f>IF(G407&lt;&gt;"LIBSETS_SETTYPE_BATTLEGROUND",IF(G407&lt;&gt;"LIBSETS_SETTYPE_SPECIAL",IF(AN407&lt;&gt;"",VLOOKUP(AN407,'ESO zone constants'!$D$3:$H$4953,5,FALSE),""),""),"")</f>
        <v/>
      </c>
      <c r="AO407" s="41"/>
      <c r="AP407" s="40" t="str">
        <f>IF(AO407&lt;&gt;"",IF(AO407&lt;&gt;"LIBSETS_DROP_MECHANIC_MONSTER_NAME",VLOOKUP(AO407,'LibSets constants'!$I$4:$L$1002,3,FALSE),""),"")</f>
        <v/>
      </c>
      <c r="AQ407" s="40" t="str">
        <f>IF(AO407&lt;&gt;"",IF(AO407&lt;&gt;"LIBSETS_DROP_MECHANIC_MONSTER_NAME",VLOOKUP(AO407,'LibSets constants'!$I$4:$L$1002,4,FALSE),""),"")</f>
        <v/>
      </c>
      <c r="AR407" s="3" t="str">
        <f>IF(G407&lt;&gt;"LIBSETS_SETTYPE_BATTLEGROUND",IF(G407&lt;&gt;"LIBSETS_SETTYPE_SPECIAL",IF(AS407&lt;&gt;"",VLOOKUP(AS407,'ESO zone constants'!$D$3:$H$4953,5,FALSE),""),""),"")</f>
        <v/>
      </c>
      <c r="AT407" s="41"/>
      <c r="AU407" s="40" t="str">
        <f>IF(AT407&lt;&gt;"",IF(AT407&lt;&gt;"LIBSETS_DROP_MECHANIC_MONSTER_NAME",VLOOKUP(AT407,'LibSets constants'!$I$4:$L$1002,3,FALSE),""),"")</f>
        <v/>
      </c>
      <c r="AV407" s="40" t="str">
        <f>IF(AT407&lt;&gt;"",IF(AT407&lt;&gt;"LIBSETS_DROP_MECHANIC_MONSTER_NAME",VLOOKUP(AT407,'LibSets constants'!$I$4:$L$1002,4,FALSE),""),"")</f>
        <v/>
      </c>
      <c r="AW407" s="21" t="str">
        <f t="shared" si="37"/>
        <v>[466] = {wayshrines={402,402,402,}, dlcId=DLC_DRAGONHOLD</v>
      </c>
      <c r="AX407" s="21" t="str">
        <f t="shared" si="38"/>
        <v>, zoneIds={1133,1133,1133}, veteran=false</v>
      </c>
      <c r="AY407" s="21" t="str">
        <f t="shared" si="39"/>
        <v>, setType=LIBSETS_SETTYPE_OVERLAND</v>
      </c>
      <c r="AZ407" s="21" t="str">
        <f t="shared" si="40"/>
        <v>, dropMechanic={LIBSETS_DROP_MECHANIC_OVERLAND_BOSS_DELVE,LIBSETS_DROP_MECHANIC_OVERLAND_BOSS_DELVE,LIBSETS_DROP_MECHANIC_OVERLAND_BOSS_PUBLIC_DUNGEON,LIBSETS_DROP_MECHANIC_OVERLAND_CHEST}},</v>
      </c>
      <c r="BA407" s="21" t="str">
        <f t="shared" si="41"/>
        <v xml:space="preserve"> --Marauder's Haste / Marodeurshast   [Southern Elsweyr, Southern Elsweyr, Southern Elsweyr]</v>
      </c>
    </row>
    <row r="408" spans="1:53" x14ac:dyDescent="0.25">
      <c r="A408" s="5">
        <v>467</v>
      </c>
      <c r="B408" t="s">
        <v>1737</v>
      </c>
      <c r="C408" t="s">
        <v>1730</v>
      </c>
      <c r="D408" s="3">
        <f t="shared" si="36"/>
        <v>467</v>
      </c>
      <c r="G408" s="8" t="s">
        <v>1598</v>
      </c>
      <c r="I408" t="s">
        <v>97</v>
      </c>
      <c r="J408" t="s">
        <v>97</v>
      </c>
      <c r="K408">
        <v>402</v>
      </c>
      <c r="L408">
        <v>402</v>
      </c>
      <c r="M408">
        <v>402</v>
      </c>
      <c r="N408">
        <v>0</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constants'!$B$4:$C$1002,2,FALSE),"")</f>
        <v>Dragonhold</v>
      </c>
      <c r="U408" s="33" t="s">
        <v>1684</v>
      </c>
      <c r="V408" s="40" t="str">
        <f>IF(U408&lt;&gt;"",IF(U408&lt;&gt;"LIBSETS_DROP_MECHANIC_MONSTER_NAME",VLOOKUP(U408,'LibSets constants'!$I$4:$L$1002,3,FALSE),""),"")</f>
        <v>Delve bosses have a chance to drop a waist or feet.</v>
      </c>
      <c r="W408" s="43" t="str">
        <f>IF(U408&lt;&gt;"",IF(U408&lt;&gt;"LIBSETS_DROP_MECHANIC_MONSTER_NAME",VLOOKUP(U408,'LibSets constants'!$I$4:$L$1002,4,FALSE),""),"")</f>
        <v>Bosse in Gewölben haben die Chance, eine Taille oder Füße fallen zu lassen.</v>
      </c>
      <c r="X408" s="3">
        <f>IF(G408&lt;&gt;"LIBSETS_SETTYPE_BATTLEGROUND",IF(G408&lt;&gt;"LIBSETS_SETTYPE_SPECIAL",IF(Y408&lt;&gt;"",VLOOKUP(Y408,'ESO zone constants'!$D$3:$H$4953,5,FALSE),""),""),"")</f>
        <v>1133</v>
      </c>
      <c r="Y408" t="str">
        <f>IF(AND(O408&lt;&gt;"",NOT(ISERROR(O408))),"",IF(AND(L408&lt;&gt;"",L408&gt;0,NOT(ISERROR(L408))),VLOOKUP(L408,'ESO dumped WayshrineInfo'!$K$3:$N$9999,4,FALSE),""))</f>
        <v>Southern Elsweyr</v>
      </c>
      <c r="Z408" s="41" t="s">
        <v>1684</v>
      </c>
      <c r="AA408" s="40" t="str">
        <f>IF(Z408&lt;&gt;"",IF(Z408&lt;&gt;"LIBSETS_DROP_MECHANIC_MONSTER_NAME",VLOOKUP(Z408,'LibSets constants'!$I$4:$L$1002,3,FALSE),""),"")</f>
        <v>Delve bosses have a chance to drop a waist or feet.</v>
      </c>
      <c r="AB408" s="40" t="str">
        <f>IF(Z408&lt;&gt;"",IF(Z408&lt;&gt;"LIBSETS_DROP_MECHANIC_MONSTER_NAME",VLOOKUP(Z408,'LibSets constants'!$I$4:$L$1002,4,FALSE),""),"")</f>
        <v>Bosse in Gewölben haben die Chance, eine Taille oder Füße fallen zu lassen.</v>
      </c>
      <c r="AC408" s="3">
        <f>IF(G408&lt;&gt;"LIBSETS_SETTYPE_BATTLEGROUND",IF(G408&lt;&gt;"LIBSETS_SETTYPE_SPECIAL",IF(AD408&lt;&gt;"",VLOOKUP(AD408,'ESO zone constants'!$D$3:$H$4953,5,FALSE),""),""),"")</f>
        <v>1133</v>
      </c>
      <c r="AD408" t="str">
        <f>IF(AND(O408&lt;&gt;"",NOT(ISERROR(O408))),"",IF(AND(M408&lt;&gt;"",M408&gt;0,NOT(ISERROR(M408))),VLOOKUP(M408,'ESO dumped WayshrineInfo'!$K$3:$N$9999,4,FALSE),""))</f>
        <v>Southern Elsweyr</v>
      </c>
      <c r="AE408" s="41" t="s">
        <v>1686</v>
      </c>
      <c r="AF408" s="40" t="str">
        <f>IF(AE408&lt;&gt;"",IF(AE408&lt;&gt;"LIBSETS_DROP_MECHANIC_MONSTER_NAME",VLOOKUP(AE408,'LibSets constants'!$I$4:$L$1002,3,FALSE),""),"")</f>
        <v>Public dungeon bosses have a chance to drop a shoulder, hand, or weapon.</v>
      </c>
      <c r="AG408" s="40" t="str">
        <f>IF(AE408&lt;&gt;"",IF(AE408&lt;&gt;"LIBSETS_DROP_MECHANIC_MONSTER_NAME",VLOOKUP(AE408,'LibSets constants'!$I$4:$L$1002,4,FALSE),""),"")</f>
        <v>Öffentliche Dungeon-Bosse haben die Möglichkeit, eine Schulter, Handschuhe oder eine Waffe fallen zu lassen.</v>
      </c>
      <c r="AH408" s="3" t="str">
        <f>IF(G408&lt;&gt;"LIBSETS_SETTYPE_BATTLEGROUND",IF(G408&lt;&gt;"LIBSETS_SETTYPE_SPECIAL",IF(AI408&lt;&gt;"",VLOOKUP(AI408,'ESO zone constants'!$D$3:$H$4953,5,FALSE),""),""),"")</f>
        <v/>
      </c>
      <c r="AJ408" s="41" t="s">
        <v>1687</v>
      </c>
      <c r="AK408" s="40" t="str">
        <f>IF(AJ408&lt;&gt;"",IF(AJ408&lt;&gt;"LIBSETS_DROP_MECHANIC_MONSTER_NAME",VLOOKUP(AJ408,'LibSets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8" s="40" t="str">
        <f>IF(AJ408&lt;&gt;"",IF(AJ408&lt;&gt;"LIBSETS_DROP_MECHANIC_MONSTER_NAME",VLOOKUP(AJ408,'LibSets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8" s="3" t="str">
        <f>IF(G408&lt;&gt;"LIBSETS_SETTYPE_BATTLEGROUND",IF(G408&lt;&gt;"LIBSETS_SETTYPE_SPECIAL",IF(AN408&lt;&gt;"",VLOOKUP(AN408,'ESO zone constants'!$D$3:$H$4953,5,FALSE),""),""),"")</f>
        <v/>
      </c>
      <c r="AO408" s="41"/>
      <c r="AP408" s="40" t="str">
        <f>IF(AO408&lt;&gt;"",IF(AO408&lt;&gt;"LIBSETS_DROP_MECHANIC_MONSTER_NAME",VLOOKUP(AO408,'LibSets constants'!$I$4:$L$1002,3,FALSE),""),"")</f>
        <v/>
      </c>
      <c r="AQ408" s="40" t="str">
        <f>IF(AO408&lt;&gt;"",IF(AO408&lt;&gt;"LIBSETS_DROP_MECHANIC_MONSTER_NAME",VLOOKUP(AO408,'LibSets constants'!$I$4:$L$1002,4,FALSE),""),"")</f>
        <v/>
      </c>
      <c r="AR408" s="3" t="str">
        <f>IF(G408&lt;&gt;"LIBSETS_SETTYPE_BATTLEGROUND",IF(G408&lt;&gt;"LIBSETS_SETTYPE_SPECIAL",IF(AS408&lt;&gt;"",VLOOKUP(AS408,'ESO zone constants'!$D$3:$H$4953,5,FALSE),""),""),"")</f>
        <v/>
      </c>
      <c r="AT408" s="41"/>
      <c r="AU408" s="40" t="str">
        <f>IF(AT408&lt;&gt;"",IF(AT408&lt;&gt;"LIBSETS_DROP_MECHANIC_MONSTER_NAME",VLOOKUP(AT408,'LibSets constants'!$I$4:$L$1002,3,FALSE),""),"")</f>
        <v/>
      </c>
      <c r="AV408" s="40" t="str">
        <f>IF(AT408&lt;&gt;"",IF(AT408&lt;&gt;"LIBSETS_DROP_MECHANIC_MONSTER_NAME",VLOOKUP(AT408,'LibSets constants'!$I$4:$L$1002,4,FALSE),""),"")</f>
        <v/>
      </c>
      <c r="AW408" s="21" t="str">
        <f t="shared" si="37"/>
        <v>[467] = {wayshrines={402,402,402,}, dlcId=DLC_DRAGONHOLD</v>
      </c>
      <c r="AX408" s="21" t="str">
        <f t="shared" si="38"/>
        <v>, zoneIds={1133,1133,1133}, veteran=false</v>
      </c>
      <c r="AY408" s="21" t="str">
        <f t="shared" si="39"/>
        <v>, setType=LIBSETS_SETTYPE_OVERLAND</v>
      </c>
      <c r="AZ408" s="21" t="str">
        <f t="shared" si="40"/>
        <v>, dropMechanic={LIBSETS_DROP_MECHANIC_OVERLAND_BOSS_DELVE,LIBSETS_DROP_MECHANIC_OVERLAND_BOSS_DELVE,LIBSETS_DROP_MECHANIC_OVERLAND_BOSS_PUBLIC_DUNGEON,LIBSETS_DROP_MECHANIC_OVERLAND_CHEST}},</v>
      </c>
      <c r="BA408" s="21" t="str">
        <f t="shared" si="41"/>
        <v xml:space="preserve"> --Dragonguard Elite / Drachengardeelite   [Southern Elsweyr, Southern Elsweyr, Southern Elsweyr]</v>
      </c>
    </row>
    <row r="409" spans="1:53" x14ac:dyDescent="0.25">
      <c r="A409" s="5">
        <v>468</v>
      </c>
      <c r="B409" t="s">
        <v>1736</v>
      </c>
      <c r="C409" t="s">
        <v>1731</v>
      </c>
      <c r="D409" s="3">
        <f t="shared" si="36"/>
        <v>468</v>
      </c>
      <c r="G409" s="8" t="s">
        <v>1592</v>
      </c>
      <c r="I409" t="s">
        <v>97</v>
      </c>
      <c r="J409" t="s">
        <v>97</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constants'!$B$4:$C$1002,2,FALSE),"")</f>
        <v>Dragonhold</v>
      </c>
      <c r="V409" s="40" t="str">
        <f>IF(U409&lt;&gt;"",IF(U409&lt;&gt;"LIBSETS_DROP_MECHANIC_MONSTER_NAME",VLOOKUP(U409,'LibSets constants'!$I$4:$L$1002,3,FALSE),""),"")</f>
        <v/>
      </c>
      <c r="W409" s="40"/>
      <c r="X409" s="3">
        <f>IF(G409&lt;&gt;"LIBSETS_SETTYPE_BATTLEGROUND",IF(G409&lt;&gt;"LIBSETS_SETTYPE_SPECIAL",IF(Y409&lt;&gt;"",VLOOKUP(Y409,'ESO zone constants'!$D$3:$H$4953,5,FALSE),""),""),"")</f>
        <v>1133</v>
      </c>
      <c r="Y409" t="str">
        <f>IF(AND(O409&lt;&gt;"",NOT(ISERROR(O409))),"",IF(AND(L409&lt;&gt;"",L409&gt;0,NOT(ISERROR(L409))),VLOOKUP(L409,'ESO dumped WayshrineInfo'!$K$3:$N$9999,4,FALSE),""))</f>
        <v>Southern Elsweyr</v>
      </c>
      <c r="Z409" s="41"/>
      <c r="AA409" s="40"/>
      <c r="AB409" s="40"/>
      <c r="AC409" s="3">
        <f>IF(G409&lt;&gt;"LIBSETS_SETTYPE_BATTLEGROUND",IF(G409&lt;&gt;"LIBSETS_SETTYPE_SPECIAL",IF(AD409&lt;&gt;"",VLOOKUP(AD409,'ESO zone constants'!$D$3:$H$4953,5,FALSE),""),""),"")</f>
        <v>1133</v>
      </c>
      <c r="AD409" t="str">
        <f>IF(AND(O409&lt;&gt;"",NOT(ISERROR(O409))),"",IF(AND(M409&lt;&gt;"",M409&gt;0,NOT(ISERROR(M409))),VLOOKUP(M409,'ESO dumped WayshrineInfo'!$K$3:$N$9999,4,FALSE),""))</f>
        <v>Southern Elsweyr</v>
      </c>
      <c r="AE409" s="41"/>
      <c r="AF409" s="40"/>
      <c r="AG409" s="40"/>
      <c r="AH409" s="3" t="str">
        <f>IF(G409&lt;&gt;"LIBSETS_SETTYPE_BATTLEGROUND",IF(G409&lt;&gt;"LIBSETS_SETTYPE_SPECIAL",IF(AI409&lt;&gt;"",VLOOKUP(AI409,'ESO zone constants'!$D$3:$H$4953,5,FALSE),""),""),"")</f>
        <v/>
      </c>
      <c r="AJ409" s="41"/>
      <c r="AK409" s="40"/>
      <c r="AL409" s="40"/>
      <c r="AM409" s="3" t="str">
        <f>IF(G409&lt;&gt;"LIBSETS_SETTYPE_BATTLEGROUND",IF(G409&lt;&gt;"LIBSETS_SETTYPE_SPECIAL",IF(AN409&lt;&gt;"",VLOOKUP(AN409,'ESO zone constants'!$D$3:$H$4953,5,FALSE),""),""),"")</f>
        <v/>
      </c>
      <c r="AO409" s="41"/>
      <c r="AP409" s="40"/>
      <c r="AQ409" s="40"/>
      <c r="AR409" s="3" t="str">
        <f>IF(G409&lt;&gt;"LIBSETS_SETTYPE_BATTLEGROUND",IF(G409&lt;&gt;"LIBSETS_SETTYPE_SPECIAL",IF(AS409&lt;&gt;"",VLOOKUP(AS409,'ESO zone constants'!$D$3:$H$4953,5,FALSE),""),""),"")</f>
        <v/>
      </c>
      <c r="AT409" s="41"/>
      <c r="AU409" s="40"/>
      <c r="AV409" s="40"/>
      <c r="AW409" s="21" t="str">
        <f t="shared" si="37"/>
        <v>[468] = {wayshrines={403,403,403,}, traitsNeeded=3, dlcId=DLC_DRAGONHOLD</v>
      </c>
      <c r="AX409" s="21" t="str">
        <f t="shared" si="38"/>
        <v>, zoneIds={1133,1133,1133}, veteran=false</v>
      </c>
      <c r="AY409" s="21" t="str">
        <f t="shared" si="39"/>
        <v>, setType=LIBSETS_SETTYPE_CRAFTED</v>
      </c>
      <c r="AZ409" s="21" t="str">
        <f t="shared" si="40"/>
        <v>},</v>
      </c>
      <c r="BA409" s="21" t="str">
        <f t="shared" si="41"/>
        <v xml:space="preserve"> --Daring Corsair / Kühner Korsar   [Southern Elsweyr, Southern Elsweyr, Southern Elsweyr]</v>
      </c>
    </row>
    <row r="410" spans="1:53" x14ac:dyDescent="0.25">
      <c r="A410" s="5">
        <v>469</v>
      </c>
      <c r="B410" t="s">
        <v>1735</v>
      </c>
      <c r="C410" t="s">
        <v>1732</v>
      </c>
      <c r="D410" s="3">
        <f t="shared" si="36"/>
        <v>469</v>
      </c>
      <c r="G410" s="8" t="s">
        <v>1592</v>
      </c>
      <c r="I410" t="s">
        <v>97</v>
      </c>
      <c r="J410" t="s">
        <v>97</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constants'!$B$4:$C$1002,2,FALSE),"")</f>
        <v>Dragonhold</v>
      </c>
      <c r="V410" s="40" t="str">
        <f>IF(U410&lt;&gt;"",IF(U410&lt;&gt;"LIBSETS_DROP_MECHANIC_MONSTER_NAME",VLOOKUP(U410,'LibSets constants'!$I$4:$L$1002,3,FALSE),""),"")</f>
        <v/>
      </c>
      <c r="W410" s="40"/>
      <c r="X410" s="3">
        <f>IF(G410&lt;&gt;"LIBSETS_SETTYPE_BATTLEGROUND",IF(G410&lt;&gt;"LIBSETS_SETTYPE_SPECIAL",IF(Y410&lt;&gt;"",VLOOKUP(Y410,'ESO zone constants'!$D$3:$H$4953,5,FALSE),""),""),"")</f>
        <v>1133</v>
      </c>
      <c r="Y410" t="str">
        <f>IF(AND(O410&lt;&gt;"",NOT(ISERROR(O410))),"",IF(AND(L410&lt;&gt;"",L410&gt;0,NOT(ISERROR(L410))),VLOOKUP(L410,'ESO dumped WayshrineInfo'!$K$3:$N$9999,4,FALSE),""))</f>
        <v>Southern Elsweyr</v>
      </c>
      <c r="Z410" s="41"/>
      <c r="AA410" s="40"/>
      <c r="AB410" s="40"/>
      <c r="AC410" s="3">
        <f>IF(G410&lt;&gt;"LIBSETS_SETTYPE_BATTLEGROUND",IF(G410&lt;&gt;"LIBSETS_SETTYPE_SPECIAL",IF(AD410&lt;&gt;"",VLOOKUP(AD410,'ESO zone constants'!$D$3:$H$4953,5,FALSE),""),""),"")</f>
        <v>1133</v>
      </c>
      <c r="AD410" t="str">
        <f>IF(AND(O410&lt;&gt;"",NOT(ISERROR(O410))),"",IF(AND(M410&lt;&gt;"",M410&gt;0,NOT(ISERROR(M410))),VLOOKUP(M410,'ESO dumped WayshrineInfo'!$K$3:$N$9999,4,FALSE),""))</f>
        <v>Southern Elsweyr</v>
      </c>
      <c r="AE410" s="41"/>
      <c r="AF410" s="40"/>
      <c r="AG410" s="40"/>
      <c r="AH410" s="3" t="str">
        <f>IF(G410&lt;&gt;"LIBSETS_SETTYPE_BATTLEGROUND",IF(G410&lt;&gt;"LIBSETS_SETTYPE_SPECIAL",IF(AI410&lt;&gt;"",VLOOKUP(AI410,'ESO zone constants'!$D$3:$H$4953,5,FALSE),""),""),"")</f>
        <v/>
      </c>
      <c r="AJ410" s="41"/>
      <c r="AK410" s="40"/>
      <c r="AL410" s="40"/>
      <c r="AM410" s="3" t="str">
        <f>IF(G410&lt;&gt;"LIBSETS_SETTYPE_BATTLEGROUND",IF(G410&lt;&gt;"LIBSETS_SETTYPE_SPECIAL",IF(AN410&lt;&gt;"",VLOOKUP(AN410,'ESO zone constants'!$D$3:$H$4953,5,FALSE),""),""),"")</f>
        <v/>
      </c>
      <c r="AO410" s="41"/>
      <c r="AP410" s="40"/>
      <c r="AQ410" s="40"/>
      <c r="AR410" s="3" t="str">
        <f>IF(G410&lt;&gt;"LIBSETS_SETTYPE_BATTLEGROUND",IF(G410&lt;&gt;"LIBSETS_SETTYPE_SPECIAL",IF(AS410&lt;&gt;"",VLOOKUP(AS410,'ESO zone constants'!$D$3:$H$4953,5,FALSE),""),""),"")</f>
        <v/>
      </c>
      <c r="AT410" s="41"/>
      <c r="AU410" s="40"/>
      <c r="AV410" s="40"/>
      <c r="AW410" s="21" t="str">
        <f t="shared" si="37"/>
        <v>[469] = {wayshrines={403,403,403,}, traitsNeeded=6, dlcId=DLC_DRAGONHOLD</v>
      </c>
      <c r="AX410" s="21" t="str">
        <f t="shared" si="38"/>
        <v>, zoneIds={1133,1133,1133}, veteran=false</v>
      </c>
      <c r="AY410" s="21" t="str">
        <f t="shared" si="39"/>
        <v>, setType=LIBSETS_SETTYPE_CRAFTED</v>
      </c>
      <c r="AZ410" s="21" t="str">
        <f t="shared" si="40"/>
        <v>},</v>
      </c>
      <c r="BA410" s="21" t="str">
        <f t="shared" si="41"/>
        <v xml:space="preserve"> --Ancient Dragonguard / Alte Drachengarde   [Southern Elsweyr, Southern Elsweyr, Southern Elsweyr]</v>
      </c>
    </row>
    <row r="411" spans="1:53" x14ac:dyDescent="0.25">
      <c r="A411" s="5">
        <v>470</v>
      </c>
      <c r="B411" t="s">
        <v>1734</v>
      </c>
      <c r="C411" t="s">
        <v>1733</v>
      </c>
      <c r="D411" s="3">
        <f t="shared" si="36"/>
        <v>470</v>
      </c>
      <c r="G411" s="8" t="s">
        <v>1592</v>
      </c>
      <c r="I411" t="s">
        <v>97</v>
      </c>
      <c r="J411" t="s">
        <v>97</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constants'!$B$4:$C$1002,2,FALSE),"")</f>
        <v>Dragonhold</v>
      </c>
      <c r="V411" s="40" t="str">
        <f>IF(U411&lt;&gt;"",IF(U411&lt;&gt;"LIBSETS_DROP_MECHANIC_MONSTER_NAME",VLOOKUP(U411,'LibSets constants'!$I$4:$L$1002,3,FALSE),""),"")</f>
        <v/>
      </c>
      <c r="W411" s="40"/>
      <c r="X411" s="3">
        <f>IF(G411&lt;&gt;"LIBSETS_SETTYPE_BATTLEGROUND",IF(G411&lt;&gt;"LIBSETS_SETTYPE_SPECIAL",IF(Y411&lt;&gt;"",VLOOKUP(Y411,'ESO zone constants'!$D$3:$H$4953,5,FALSE),""),""),"")</f>
        <v>1133</v>
      </c>
      <c r="Y411" t="str">
        <f>IF(AND(O411&lt;&gt;"",NOT(ISERROR(O411))),"",IF(AND(L411&lt;&gt;"",L411&gt;0,NOT(ISERROR(L411))),VLOOKUP(L411,'ESO dumped WayshrineInfo'!$K$3:$N$9999,4,FALSE),""))</f>
        <v>Southern Elsweyr</v>
      </c>
      <c r="Z411" s="41"/>
      <c r="AA411" s="40"/>
      <c r="AB411" s="40"/>
      <c r="AC411" s="3">
        <f>IF(G411&lt;&gt;"LIBSETS_SETTYPE_BATTLEGROUND",IF(G411&lt;&gt;"LIBSETS_SETTYPE_SPECIAL",IF(AD411&lt;&gt;"",VLOOKUP(AD411,'ESO zone constants'!$D$3:$H$4953,5,FALSE),""),""),"")</f>
        <v>1133</v>
      </c>
      <c r="AD411" t="str">
        <f>IF(AND(O411&lt;&gt;"",NOT(ISERROR(O411))),"",IF(AND(M411&lt;&gt;"",M411&gt;0,NOT(ISERROR(M411))),VLOOKUP(M411,'ESO dumped WayshrineInfo'!$K$3:$N$9999,4,FALSE),""))</f>
        <v>Southern Elsweyr</v>
      </c>
      <c r="AE411" s="41"/>
      <c r="AF411" s="40"/>
      <c r="AG411" s="40"/>
      <c r="AH411" s="3" t="str">
        <f>IF(G411&lt;&gt;"LIBSETS_SETTYPE_BATTLEGROUND",IF(G411&lt;&gt;"LIBSETS_SETTYPE_SPECIAL",IF(AI411&lt;&gt;"",VLOOKUP(AI411,'ESO zone constants'!$D$3:$H$4953,5,FALSE),""),""),"")</f>
        <v/>
      </c>
      <c r="AJ411" s="41"/>
      <c r="AK411" s="40"/>
      <c r="AL411" s="40"/>
      <c r="AM411" s="3" t="str">
        <f>IF(G411&lt;&gt;"LIBSETS_SETTYPE_BATTLEGROUND",IF(G411&lt;&gt;"LIBSETS_SETTYPE_SPECIAL",IF(AN411&lt;&gt;"",VLOOKUP(AN411,'ESO zone constants'!$D$3:$H$4953,5,FALSE),""),""),"")</f>
        <v/>
      </c>
      <c r="AO411" s="41"/>
      <c r="AP411" s="40"/>
      <c r="AQ411" s="40"/>
      <c r="AR411" s="3" t="str">
        <f>IF(G411&lt;&gt;"LIBSETS_SETTYPE_BATTLEGROUND",IF(G411&lt;&gt;"LIBSETS_SETTYPE_SPECIAL",IF(AS411&lt;&gt;"",VLOOKUP(AS411,'ESO zone constants'!$D$3:$H$4953,5,FALSE),""),""),"")</f>
        <v/>
      </c>
      <c r="AT411" s="41"/>
      <c r="AU411" s="40"/>
      <c r="AV411" s="40"/>
      <c r="AW411" s="21" t="str">
        <f t="shared" si="37"/>
        <v>[470] = {wayshrines={406,406,406,}, traitsNeeded=9, dlcId=DLC_DRAGONHOLD</v>
      </c>
      <c r="AX411" s="21" t="str">
        <f t="shared" si="38"/>
        <v>, zoneIds={1133,1133,1133}, veteran=false</v>
      </c>
      <c r="AY411" s="21" t="str">
        <f t="shared" si="39"/>
        <v>, setType=LIBSETS_SETTYPE_CRAFTED</v>
      </c>
      <c r="AZ411" s="21" t="str">
        <f t="shared" si="40"/>
        <v>},</v>
      </c>
      <c r="BA411" s="21" t="str">
        <f t="shared" si="41"/>
        <v xml:space="preserve"> --New Moon Acolyte / Akolythin des Neuen Mondes   [Southern Elsweyr, Southern Elsweyr, Southern Elsweyr]</v>
      </c>
    </row>
    <row r="412" spans="1:53" x14ac:dyDescent="0.25">
      <c r="A412" s="5">
        <v>471</v>
      </c>
      <c r="B412" t="s">
        <v>1796</v>
      </c>
      <c r="C412" t="s">
        <v>1795</v>
      </c>
      <c r="D412" s="3">
        <f t="shared" si="36"/>
        <v>471</v>
      </c>
      <c r="G412" s="3" t="s">
        <v>1595</v>
      </c>
      <c r="I412" t="s">
        <v>97</v>
      </c>
      <c r="J412" t="s">
        <v>97</v>
      </c>
      <c r="K412">
        <v>424</v>
      </c>
      <c r="L412">
        <v>424</v>
      </c>
      <c r="M412">
        <v>424</v>
      </c>
      <c r="N412">
        <v>0</v>
      </c>
      <c r="O412" s="66" t="s">
        <v>1778</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constants'!$B$4:$C$1002,2,FALSE),"")</f>
        <v>Harrowstorm</v>
      </c>
      <c r="V412" s="42"/>
      <c r="W412" s="42"/>
      <c r="X412" s="3" t="str">
        <f>IF(G412&lt;&gt;"LIBSETS_SETTYPE_BATTLEGROUND",IF(G412&lt;&gt;"LIBSETS_SETTYPE_SPECIAL",IF(Y412&lt;&gt;"",VLOOKUP(Y412,'ESO zone constants'!$D$3:$H$4953,5,FALSE),""),""),"")</f>
        <v/>
      </c>
      <c r="Y412" t="str">
        <f>IF(AND(O412&lt;&gt;"",NOT(ISERROR(O412))),"",IF(AND(L412&lt;&gt;"",L412&gt;0,NOT(ISERROR(L412))),VLOOKUP(L412,'ESO dumped WayshrineInfo'!$K$3:$N$9999,4,FALSE),""))</f>
        <v/>
      </c>
      <c r="Z412" s="42"/>
      <c r="AA412" s="42"/>
      <c r="AB412" s="42"/>
      <c r="AC412" s="3" t="str">
        <f>IF(G412&lt;&gt;"LIBSETS_SETTYPE_BATTLEGROUND",IF(G412&lt;&gt;"LIBSETS_SETTYPE_SPECIAL",IF(AD412&lt;&gt;"",VLOOKUP(AD412,'ESO zone constants'!$D$3:$H$4953,5,FALSE),""),""),"")</f>
        <v/>
      </c>
      <c r="AD412" t="str">
        <f>IF(AND(O412&lt;&gt;"",NOT(ISERROR(O412))),"",IF(AND(M412&lt;&gt;"",M412&gt;0,NOT(ISERROR(M412))),VLOOKUP(M412,'ESO dumped WayshrineInfo'!$K$3:$N$9999,4,FALSE),""))</f>
        <v/>
      </c>
      <c r="AE412" s="42"/>
      <c r="AF412" s="42"/>
      <c r="AG412" s="42"/>
      <c r="AH412" s="3" t="str">
        <f>IF(G412&lt;&gt;"LIBSETS_SETTYPE_BATTLEGROUND",IF(G412&lt;&gt;"LIBSETS_SETTYPE_SPECIAL",IF(AI412&lt;&gt;"",VLOOKUP(AI412,'ESO zone constants'!$D$3:$H$4953,5,FALSE),""),""),"")</f>
        <v/>
      </c>
      <c r="AJ412" s="42"/>
      <c r="AK412" s="42"/>
      <c r="AL412" s="42"/>
      <c r="AM412" s="3" t="str">
        <f>IF(G412&lt;&gt;"LIBSETS_SETTYPE_BATTLEGROUND",IF(G412&lt;&gt;"LIBSETS_SETTYPE_SPECIAL",IF(AN412&lt;&gt;"",VLOOKUP(AN412,'ESO zone constants'!$D$3:$H$4953,5,FALSE),""),""),"")</f>
        <v/>
      </c>
      <c r="AO412" s="42"/>
      <c r="AP412" s="42"/>
      <c r="AQ412" s="42"/>
      <c r="AR412" s="3" t="str">
        <f>IF(G412&lt;&gt;"LIBSETS_SETTYPE_BATTLEGROUND",IF(G412&lt;&gt;"LIBSETS_SETTYPE_SPECIAL",IF(AS412&lt;&gt;"",VLOOKUP(AS412,'ESO zone constants'!$D$3:$H$4953,5,FALSE),""),""),"")</f>
        <v/>
      </c>
      <c r="AT412" s="42"/>
      <c r="AU412" s="42"/>
      <c r="AV412" s="42"/>
      <c r="AW412" s="21" t="str">
        <f t="shared" si="37"/>
        <v>[471] = {wayshrines={424,424,424,}, dlcId=DLC_HARROWSTORM</v>
      </c>
      <c r="AX412" s="21" t="str">
        <f t="shared" si="38"/>
        <v>, zoneIds={1152}, veteran=false</v>
      </c>
      <c r="AY412" s="21" t="str">
        <f t="shared" si="39"/>
        <v>, setType=LIBSETS_SETTYPE_DUNGEON</v>
      </c>
      <c r="AZ412" s="21" t="str">
        <f t="shared" si="40"/>
        <v>},</v>
      </c>
      <c r="BA412" s="21" t="str">
        <f t="shared" si="41"/>
        <v xml:space="preserve"> --Hiti\'s Hearth / Hitis Feuerstelle   [Icereach]</v>
      </c>
    </row>
    <row r="413" spans="1:53" x14ac:dyDescent="0.25">
      <c r="A413" s="5">
        <v>472</v>
      </c>
      <c r="B413" t="s">
        <v>1797</v>
      </c>
      <c r="C413" t="s">
        <v>1779</v>
      </c>
      <c r="D413" s="3">
        <f t="shared" si="36"/>
        <v>472</v>
      </c>
      <c r="G413" s="3" t="s">
        <v>1595</v>
      </c>
      <c r="I413" t="s">
        <v>97</v>
      </c>
      <c r="J413" t="s">
        <v>97</v>
      </c>
      <c r="K413">
        <v>424</v>
      </c>
      <c r="L413">
        <v>424</v>
      </c>
      <c r="M413">
        <v>424</v>
      </c>
      <c r="N413">
        <v>0</v>
      </c>
      <c r="O413" s="66" t="s">
        <v>1778</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constants'!$B$4:$C$1002,2,FALSE),"")</f>
        <v>Harrowstorm</v>
      </c>
      <c r="V413" s="42"/>
      <c r="W413" s="42"/>
      <c r="X413" s="3" t="str">
        <f>IF(G413&lt;&gt;"LIBSETS_SETTYPE_BATTLEGROUND",IF(G413&lt;&gt;"LIBSETS_SETTYPE_SPECIAL",IF(Y413&lt;&gt;"",VLOOKUP(Y413,'ESO zone constants'!$D$3:$H$4953,5,FALSE),""),""),"")</f>
        <v/>
      </c>
      <c r="Y413" t="str">
        <f>IF(AND(O413&lt;&gt;"",NOT(ISERROR(O413))),"",IF(AND(L413&lt;&gt;"",L413&gt;0,NOT(ISERROR(L413))),VLOOKUP(L413,'ESO dumped WayshrineInfo'!$K$3:$N$9999,4,FALSE),""))</f>
        <v/>
      </c>
      <c r="Z413" s="42"/>
      <c r="AA413" s="42"/>
      <c r="AB413" s="42"/>
      <c r="AC413" s="3" t="str">
        <f>IF(G413&lt;&gt;"LIBSETS_SETTYPE_BATTLEGROUND",IF(G413&lt;&gt;"LIBSETS_SETTYPE_SPECIAL",IF(AD413&lt;&gt;"",VLOOKUP(AD413,'ESO zone constants'!$D$3:$H$4953,5,FALSE),""),""),"")</f>
        <v/>
      </c>
      <c r="AD413" t="str">
        <f>IF(AND(O413&lt;&gt;"",NOT(ISERROR(O413))),"",IF(AND(M413&lt;&gt;"",M413&gt;0,NOT(ISERROR(M413))),VLOOKUP(M413,'ESO dumped WayshrineInfo'!$K$3:$N$9999,4,FALSE),""))</f>
        <v/>
      </c>
      <c r="AE413" s="42"/>
      <c r="AF413" s="42"/>
      <c r="AG413" s="42"/>
      <c r="AH413" s="3" t="str">
        <f>IF(G413&lt;&gt;"LIBSETS_SETTYPE_BATTLEGROUND",IF(G413&lt;&gt;"LIBSETS_SETTYPE_SPECIAL",IF(AI413&lt;&gt;"",VLOOKUP(AI413,'ESO zone constants'!$D$3:$H$4953,5,FALSE),""),""),"")</f>
        <v/>
      </c>
      <c r="AJ413" s="42"/>
      <c r="AK413" s="42"/>
      <c r="AL413" s="42"/>
      <c r="AM413" s="3" t="str">
        <f>IF(G413&lt;&gt;"LIBSETS_SETTYPE_BATTLEGROUND",IF(G413&lt;&gt;"LIBSETS_SETTYPE_SPECIAL",IF(AN413&lt;&gt;"",VLOOKUP(AN413,'ESO zone constants'!$D$3:$H$4953,5,FALSE),""),""),"")</f>
        <v/>
      </c>
      <c r="AO413" s="42"/>
      <c r="AP413" s="42"/>
      <c r="AQ413" s="42"/>
      <c r="AR413" s="3" t="str">
        <f>IF(G413&lt;&gt;"LIBSETS_SETTYPE_BATTLEGROUND",IF(G413&lt;&gt;"LIBSETS_SETTYPE_SPECIAL",IF(AS413&lt;&gt;"",VLOOKUP(AS413,'ESO zone constants'!$D$3:$H$4953,5,FALSE),""),""),"")</f>
        <v/>
      </c>
      <c r="AT413" s="42"/>
      <c r="AU413" s="42"/>
      <c r="AV413" s="42"/>
      <c r="AW413" s="21" t="str">
        <f t="shared" si="37"/>
        <v>[472] = {wayshrines={424,424,424,}, dlcId=DLC_HARROWSTORM</v>
      </c>
      <c r="AX413" s="21" t="str">
        <f t="shared" si="38"/>
        <v>, zoneIds={1152}, veteran=false</v>
      </c>
      <c r="AY413" s="21" t="str">
        <f t="shared" si="39"/>
        <v>, setType=LIBSETS_SETTYPE_DUNGEON</v>
      </c>
      <c r="AZ413" s="21" t="str">
        <f t="shared" si="40"/>
        <v>},</v>
      </c>
      <c r="BA413" s="21" t="str">
        <f t="shared" si="41"/>
        <v xml:space="preserve"> --Titanborn Strength / Titanenkinds Stärke   [Icereach]</v>
      </c>
    </row>
    <row r="414" spans="1:53" x14ac:dyDescent="0.25">
      <c r="A414" s="5">
        <v>473</v>
      </c>
      <c r="B414" t="s">
        <v>1798</v>
      </c>
      <c r="C414" t="s">
        <v>1780</v>
      </c>
      <c r="D414" s="3">
        <f t="shared" si="36"/>
        <v>473</v>
      </c>
      <c r="G414" s="3" t="s">
        <v>1595</v>
      </c>
      <c r="I414" t="s">
        <v>97</v>
      </c>
      <c r="J414" t="s">
        <v>97</v>
      </c>
      <c r="K414">
        <v>424</v>
      </c>
      <c r="L414">
        <v>424</v>
      </c>
      <c r="M414">
        <v>424</v>
      </c>
      <c r="N414">
        <v>0</v>
      </c>
      <c r="O414" s="66" t="s">
        <v>1778</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constants'!$B$4:$C$1002,2,FALSE),"")</f>
        <v>Harrowstorm</v>
      </c>
      <c r="V414" s="42"/>
      <c r="W414" s="42"/>
      <c r="X414" s="3" t="str">
        <f>IF(G414&lt;&gt;"LIBSETS_SETTYPE_BATTLEGROUND",IF(G414&lt;&gt;"LIBSETS_SETTYPE_SPECIAL",IF(Y414&lt;&gt;"",VLOOKUP(Y414,'ESO zone constants'!$D$3:$H$4953,5,FALSE),""),""),"")</f>
        <v/>
      </c>
      <c r="Y414" t="str">
        <f>IF(AND(O414&lt;&gt;"",NOT(ISERROR(O414))),"",IF(AND(L414&lt;&gt;"",L414&gt;0,NOT(ISERROR(L414))),VLOOKUP(L414,'ESO dumped WayshrineInfo'!$K$3:$N$9999,4,FALSE),""))</f>
        <v/>
      </c>
      <c r="Z414" s="42"/>
      <c r="AA414" s="42"/>
      <c r="AB414" s="42"/>
      <c r="AC414" s="3" t="str">
        <f>IF(G414&lt;&gt;"LIBSETS_SETTYPE_BATTLEGROUND",IF(G414&lt;&gt;"LIBSETS_SETTYPE_SPECIAL",IF(AD414&lt;&gt;"",VLOOKUP(AD414,'ESO zone constants'!$D$3:$H$4953,5,FALSE),""),""),"")</f>
        <v/>
      </c>
      <c r="AD414" t="str">
        <f>IF(AND(O414&lt;&gt;"",NOT(ISERROR(O414))),"",IF(AND(M414&lt;&gt;"",M414&gt;0,NOT(ISERROR(M414))),VLOOKUP(M414,'ESO dumped WayshrineInfo'!$K$3:$N$9999,4,FALSE),""))</f>
        <v/>
      </c>
      <c r="AE414" s="42"/>
      <c r="AF414" s="42"/>
      <c r="AG414" s="42"/>
      <c r="AH414" s="3" t="str">
        <f>IF(G414&lt;&gt;"LIBSETS_SETTYPE_BATTLEGROUND",IF(G414&lt;&gt;"LIBSETS_SETTYPE_SPECIAL",IF(AI414&lt;&gt;"",VLOOKUP(AI414,'ESO zone constants'!$D$3:$H$4953,5,FALSE),""),""),"")</f>
        <v/>
      </c>
      <c r="AJ414" s="42"/>
      <c r="AK414" s="42"/>
      <c r="AL414" s="42"/>
      <c r="AM414" s="3" t="str">
        <f>IF(G414&lt;&gt;"LIBSETS_SETTYPE_BATTLEGROUND",IF(G414&lt;&gt;"LIBSETS_SETTYPE_SPECIAL",IF(AN414&lt;&gt;"",VLOOKUP(AN414,'ESO zone constants'!$D$3:$H$4953,5,FALSE),""),""),"")</f>
        <v/>
      </c>
      <c r="AO414" s="42"/>
      <c r="AP414" s="42"/>
      <c r="AQ414" s="42"/>
      <c r="AR414" s="3" t="str">
        <f>IF(G414&lt;&gt;"LIBSETS_SETTYPE_BATTLEGROUND",IF(G414&lt;&gt;"LIBSETS_SETTYPE_SPECIAL",IF(AS414&lt;&gt;"",VLOOKUP(AS414,'ESO zone constants'!$D$3:$H$4953,5,FALSE),""),""),"")</f>
        <v/>
      </c>
      <c r="AT414" s="42"/>
      <c r="AU414" s="42"/>
      <c r="AV414" s="42"/>
      <c r="AW414" s="21" t="str">
        <f t="shared" si="37"/>
        <v>[473] = {wayshrines={424,424,424,}, dlcId=DLC_HARROWSTORM</v>
      </c>
      <c r="AX414" s="21" t="str">
        <f t="shared" si="38"/>
        <v>, zoneIds={1152}, veteran=false</v>
      </c>
      <c r="AY414" s="21" t="str">
        <f t="shared" si="39"/>
        <v>, setType=LIBSETS_SETTYPE_DUNGEON</v>
      </c>
      <c r="AZ414" s="21" t="str">
        <f t="shared" si="40"/>
        <v>},</v>
      </c>
      <c r="BA414" s="21" t="str">
        <f t="shared" si="41"/>
        <v xml:space="preserve"> --Bani’s Torment / Banis Qual   [Icereach]</v>
      </c>
    </row>
    <row r="415" spans="1:53" x14ac:dyDescent="0.25">
      <c r="A415" s="5">
        <v>474</v>
      </c>
      <c r="B415" t="s">
        <v>1799</v>
      </c>
      <c r="C415" t="s">
        <v>1782</v>
      </c>
      <c r="D415" s="3">
        <f t="shared" si="36"/>
        <v>474</v>
      </c>
      <c r="G415" s="3" t="s">
        <v>1595</v>
      </c>
      <c r="I415" t="s">
        <v>97</v>
      </c>
      <c r="J415" t="s">
        <v>97</v>
      </c>
      <c r="K415">
        <v>425</v>
      </c>
      <c r="L415">
        <v>425</v>
      </c>
      <c r="M415">
        <v>425</v>
      </c>
      <c r="N415">
        <v>0</v>
      </c>
      <c r="O415" s="66" t="s">
        <v>1777</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constants'!$B$4:$C$1002,2,FALSE),"")</f>
        <v>Harrowstorm</v>
      </c>
      <c r="V415" s="42"/>
      <c r="W415" s="42"/>
      <c r="X415" s="3" t="str">
        <f>IF(G415&lt;&gt;"LIBSETS_SETTYPE_BATTLEGROUND",IF(G415&lt;&gt;"LIBSETS_SETTYPE_SPECIAL",IF(Y415&lt;&gt;"",VLOOKUP(Y415,'ESO zone constants'!$D$3:$H$4953,5,FALSE),""),""),"")</f>
        <v/>
      </c>
      <c r="Y415" t="str">
        <f>IF(AND(O415&lt;&gt;"",NOT(ISERROR(O415))),"",IF(AND(L415&lt;&gt;"",L415&gt;0,NOT(ISERROR(L415))),VLOOKUP(L415,'ESO dumped WayshrineInfo'!$K$3:$N$9999,4,FALSE),""))</f>
        <v/>
      </c>
      <c r="Z415" s="42"/>
      <c r="AA415" s="42"/>
      <c r="AB415" s="42"/>
      <c r="AC415" s="3" t="str">
        <f>IF(G415&lt;&gt;"LIBSETS_SETTYPE_BATTLEGROUND",IF(G415&lt;&gt;"LIBSETS_SETTYPE_SPECIAL",IF(AD415&lt;&gt;"",VLOOKUP(AD415,'ESO zone constants'!$D$3:$H$4953,5,FALSE),""),""),"")</f>
        <v/>
      </c>
      <c r="AD415" t="str">
        <f>IF(AND(O415&lt;&gt;"",NOT(ISERROR(O415))),"",IF(AND(M415&lt;&gt;"",M415&gt;0,NOT(ISERROR(M415))),VLOOKUP(M415,'ESO dumped WayshrineInfo'!$K$3:$N$9999,4,FALSE),""))</f>
        <v/>
      </c>
      <c r="AE415" s="42"/>
      <c r="AF415" s="42"/>
      <c r="AG415" s="42"/>
      <c r="AH415" s="3" t="str">
        <f>IF(G415&lt;&gt;"LIBSETS_SETTYPE_BATTLEGROUND",IF(G415&lt;&gt;"LIBSETS_SETTYPE_SPECIAL",IF(AI415&lt;&gt;"",VLOOKUP(AI415,'ESO zone constants'!$D$3:$H$4953,5,FALSE),""),""),"")</f>
        <v/>
      </c>
      <c r="AJ415" s="42"/>
      <c r="AK415" s="42"/>
      <c r="AL415" s="42"/>
      <c r="AM415" s="3" t="str">
        <f>IF(G415&lt;&gt;"LIBSETS_SETTYPE_BATTLEGROUND",IF(G415&lt;&gt;"LIBSETS_SETTYPE_SPECIAL",IF(AN415&lt;&gt;"",VLOOKUP(AN415,'ESO zone constants'!$D$3:$H$4953,5,FALSE),""),""),"")</f>
        <v/>
      </c>
      <c r="AO415" s="42"/>
      <c r="AP415" s="42"/>
      <c r="AQ415" s="42"/>
      <c r="AR415" s="3" t="str">
        <f>IF(G415&lt;&gt;"LIBSETS_SETTYPE_BATTLEGROUND",IF(G415&lt;&gt;"LIBSETS_SETTYPE_SPECIAL",IF(AS415&lt;&gt;"",VLOOKUP(AS415,'ESO zone constants'!$D$3:$H$4953,5,FALSE),""),""),"")</f>
        <v/>
      </c>
      <c r="AT415" s="42"/>
      <c r="AU415" s="42"/>
      <c r="AV415" s="42"/>
      <c r="AW415" s="21" t="str">
        <f t="shared" si="37"/>
        <v>[474] = {wayshrines={425,425,425,}, dlcId=DLC_HARROWSTORM</v>
      </c>
      <c r="AX415" s="21" t="str">
        <f t="shared" si="38"/>
        <v>, zoneIds={1153}, veteran=false</v>
      </c>
      <c r="AY415" s="21" t="str">
        <f t="shared" si="39"/>
        <v>, setType=LIBSETS_SETTYPE_DUNGEON</v>
      </c>
      <c r="AZ415" s="21" t="str">
        <f t="shared" si="40"/>
        <v>},</v>
      </c>
      <c r="BA415" s="21" t="str">
        <f t="shared" si="41"/>
        <v xml:space="preserve"> --Draugrkin’s Grip / Griff der Draugrbrut   [Unhallowed Grave]</v>
      </c>
    </row>
    <row r="416" spans="1:53" x14ac:dyDescent="0.25">
      <c r="A416" s="5">
        <v>475</v>
      </c>
      <c r="B416" t="s">
        <v>1800</v>
      </c>
      <c r="C416" t="s">
        <v>1783</v>
      </c>
      <c r="D416" s="3">
        <f t="shared" si="36"/>
        <v>475</v>
      </c>
      <c r="G416" s="3" t="s">
        <v>1595</v>
      </c>
      <c r="I416" t="s">
        <v>97</v>
      </c>
      <c r="J416" t="s">
        <v>97</v>
      </c>
      <c r="K416">
        <v>425</v>
      </c>
      <c r="L416">
        <v>425</v>
      </c>
      <c r="M416">
        <v>425</v>
      </c>
      <c r="N416">
        <v>0</v>
      </c>
      <c r="O416" s="66" t="s">
        <v>1777</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constants'!$B$4:$C$1002,2,FALSE),"")</f>
        <v>Harrowstorm</v>
      </c>
      <c r="V416" s="42"/>
      <c r="W416" s="42"/>
      <c r="X416" s="3" t="str">
        <f>IF(G416&lt;&gt;"LIBSETS_SETTYPE_BATTLEGROUND",IF(G416&lt;&gt;"LIBSETS_SETTYPE_SPECIAL",IF(Y416&lt;&gt;"",VLOOKUP(Y416,'ESO zone constants'!$D$3:$H$4953,5,FALSE),""),""),"")</f>
        <v/>
      </c>
      <c r="Y416" t="str">
        <f>IF(AND(O416&lt;&gt;"",NOT(ISERROR(O416))),"",IF(AND(L416&lt;&gt;"",L416&gt;0,NOT(ISERROR(L416))),VLOOKUP(L416,'ESO dumped WayshrineInfo'!$K$3:$N$9999,4,FALSE),""))</f>
        <v/>
      </c>
      <c r="Z416" s="42"/>
      <c r="AA416" s="42"/>
      <c r="AB416" s="42"/>
      <c r="AC416" s="3" t="str">
        <f>IF(G416&lt;&gt;"LIBSETS_SETTYPE_BATTLEGROUND",IF(G416&lt;&gt;"LIBSETS_SETTYPE_SPECIAL",IF(AD416&lt;&gt;"",VLOOKUP(AD416,'ESO zone constants'!$D$3:$H$4953,5,FALSE),""),""),"")</f>
        <v/>
      </c>
      <c r="AD416" t="str">
        <f>IF(AND(O416&lt;&gt;"",NOT(ISERROR(O416))),"",IF(AND(M416&lt;&gt;"",M416&gt;0,NOT(ISERROR(M416))),VLOOKUP(M416,'ESO dumped WayshrineInfo'!$K$3:$N$9999,4,FALSE),""))</f>
        <v/>
      </c>
      <c r="AE416" s="42"/>
      <c r="AF416" s="42"/>
      <c r="AG416" s="42"/>
      <c r="AH416" s="3" t="str">
        <f>IF(G416&lt;&gt;"LIBSETS_SETTYPE_BATTLEGROUND",IF(G416&lt;&gt;"LIBSETS_SETTYPE_SPECIAL",IF(AI416&lt;&gt;"",VLOOKUP(AI416,'ESO zone constants'!$D$3:$H$4953,5,FALSE),""),""),"")</f>
        <v/>
      </c>
      <c r="AJ416" s="42"/>
      <c r="AK416" s="42"/>
      <c r="AL416" s="42"/>
      <c r="AM416" s="3" t="str">
        <f>IF(G416&lt;&gt;"LIBSETS_SETTYPE_BATTLEGROUND",IF(G416&lt;&gt;"LIBSETS_SETTYPE_SPECIAL",IF(AN416&lt;&gt;"",VLOOKUP(AN416,'ESO zone constants'!$D$3:$H$4953,5,FALSE),""),""),"")</f>
        <v/>
      </c>
      <c r="AO416" s="42"/>
      <c r="AP416" s="42"/>
      <c r="AQ416" s="42"/>
      <c r="AR416" s="3" t="str">
        <f>IF(G416&lt;&gt;"LIBSETS_SETTYPE_BATTLEGROUND",IF(G416&lt;&gt;"LIBSETS_SETTYPE_SPECIAL",IF(AS416&lt;&gt;"",VLOOKUP(AS416,'ESO zone constants'!$D$3:$H$4953,5,FALSE),""),""),"")</f>
        <v/>
      </c>
      <c r="AT416" s="42"/>
      <c r="AU416" s="42"/>
      <c r="AV416" s="42"/>
      <c r="AW416" s="21" t="str">
        <f t="shared" si="37"/>
        <v>[475] = {wayshrines={425,425,425,}, dlcId=DLC_HARROWSTORM</v>
      </c>
      <c r="AX416" s="21" t="str">
        <f t="shared" si="38"/>
        <v>, zoneIds={1153}, veteran=false</v>
      </c>
      <c r="AY416" s="21" t="str">
        <f t="shared" si="39"/>
        <v>, setType=LIBSETS_SETTYPE_DUNGEON</v>
      </c>
      <c r="AZ416" s="21" t="str">
        <f t="shared" si="40"/>
        <v>},</v>
      </c>
      <c r="BA416" s="21" t="str">
        <f t="shared" si="41"/>
        <v xml:space="preserve"> --Aegis Caller / Ägisrufer   [Unhallowed Grave]</v>
      </c>
    </row>
    <row r="417" spans="1:53" x14ac:dyDescent="0.25">
      <c r="A417" s="5">
        <v>476</v>
      </c>
      <c r="B417" t="s">
        <v>1801</v>
      </c>
      <c r="C417" t="s">
        <v>1784</v>
      </c>
      <c r="D417" s="3">
        <f t="shared" si="36"/>
        <v>476</v>
      </c>
      <c r="G417" s="3" t="s">
        <v>1595</v>
      </c>
      <c r="I417" t="s">
        <v>97</v>
      </c>
      <c r="J417" t="s">
        <v>97</v>
      </c>
      <c r="K417">
        <v>425</v>
      </c>
      <c r="L417">
        <v>425</v>
      </c>
      <c r="M417">
        <v>425</v>
      </c>
      <c r="N417">
        <v>0</v>
      </c>
      <c r="O417" s="66" t="s">
        <v>1777</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constants'!$B$4:$C$1002,2,FALSE),"")</f>
        <v>Harrowstorm</v>
      </c>
      <c r="V417" s="42"/>
      <c r="W417" s="42"/>
      <c r="X417" s="3" t="str">
        <f>IF(G417&lt;&gt;"LIBSETS_SETTYPE_BATTLEGROUND",IF(G417&lt;&gt;"LIBSETS_SETTYPE_SPECIAL",IF(Y417&lt;&gt;"",VLOOKUP(Y417,'ESO zone constants'!$D$3:$H$4953,5,FALSE),""),""),"")</f>
        <v/>
      </c>
      <c r="Y417" t="str">
        <f>IF(AND(O417&lt;&gt;"",NOT(ISERROR(O417))),"",IF(AND(L417&lt;&gt;"",L417&gt;0,NOT(ISERROR(L417))),VLOOKUP(L417,'ESO dumped WayshrineInfo'!$K$3:$N$9999,4,FALSE),""))</f>
        <v/>
      </c>
      <c r="Z417" s="42"/>
      <c r="AA417" s="42"/>
      <c r="AB417" s="42"/>
      <c r="AC417" s="3" t="str">
        <f>IF(G417&lt;&gt;"LIBSETS_SETTYPE_BATTLEGROUND",IF(G417&lt;&gt;"LIBSETS_SETTYPE_SPECIAL",IF(AD417&lt;&gt;"",VLOOKUP(AD417,'ESO zone constants'!$D$3:$H$4953,5,FALSE),""),""),"")</f>
        <v/>
      </c>
      <c r="AD417" t="str">
        <f>IF(AND(O417&lt;&gt;"",NOT(ISERROR(O417))),"",IF(AND(M417&lt;&gt;"",M417&gt;0,NOT(ISERROR(M417))),VLOOKUP(M417,'ESO dumped WayshrineInfo'!$K$3:$N$9999,4,FALSE),""))</f>
        <v/>
      </c>
      <c r="AE417" s="42"/>
      <c r="AF417" s="42"/>
      <c r="AG417" s="42"/>
      <c r="AH417" s="3" t="str">
        <f>IF(G417&lt;&gt;"LIBSETS_SETTYPE_BATTLEGROUND",IF(G417&lt;&gt;"LIBSETS_SETTYPE_SPECIAL",IF(AI417&lt;&gt;"",VLOOKUP(AI417,'ESO zone constants'!$D$3:$H$4953,5,FALSE),""),""),"")</f>
        <v/>
      </c>
      <c r="AJ417" s="42"/>
      <c r="AK417" s="42"/>
      <c r="AL417" s="42"/>
      <c r="AM417" s="3" t="str">
        <f>IF(G417&lt;&gt;"LIBSETS_SETTYPE_BATTLEGROUND",IF(G417&lt;&gt;"LIBSETS_SETTYPE_SPECIAL",IF(AN417&lt;&gt;"",VLOOKUP(AN417,'ESO zone constants'!$D$3:$H$4953,5,FALSE),""),""),"")</f>
        <v/>
      </c>
      <c r="AO417" s="42"/>
      <c r="AP417" s="42"/>
      <c r="AQ417" s="42"/>
      <c r="AR417" s="3" t="str">
        <f>IF(G417&lt;&gt;"LIBSETS_SETTYPE_BATTLEGROUND",IF(G417&lt;&gt;"LIBSETS_SETTYPE_SPECIAL",IF(AS417&lt;&gt;"",VLOOKUP(AS417,'ESO zone constants'!$D$3:$H$4953,5,FALSE),""),""),"")</f>
        <v/>
      </c>
      <c r="AT417" s="42"/>
      <c r="AU417" s="42"/>
      <c r="AV417" s="42"/>
      <c r="AW417" s="21" t="str">
        <f t="shared" si="37"/>
        <v>[476] = {wayshrines={425,425,425,}, dlcId=DLC_HARROWSTORM</v>
      </c>
      <c r="AX417" s="21" t="str">
        <f t="shared" si="38"/>
        <v>, zoneIds={1153}, veteran=false</v>
      </c>
      <c r="AY417" s="21" t="str">
        <f t="shared" si="39"/>
        <v>, setType=LIBSETS_SETTYPE_DUNGEON</v>
      </c>
      <c r="AZ417" s="21" t="str">
        <f t="shared" si="40"/>
        <v>},</v>
      </c>
      <c r="BA417" s="21" t="str">
        <f t="shared" si="41"/>
        <v xml:space="preserve"> --Grave Guardian  / Grabwächter   [Unhallowed Grave]</v>
      </c>
    </row>
    <row r="418" spans="1:53" x14ac:dyDescent="0.25">
      <c r="A418" s="5">
        <v>478</v>
      </c>
      <c r="B418" t="s">
        <v>1789</v>
      </c>
      <c r="C418" t="s">
        <v>1781</v>
      </c>
      <c r="D418" s="3">
        <f t="shared" si="36"/>
        <v>478</v>
      </c>
      <c r="G418" s="3" t="s">
        <v>1597</v>
      </c>
      <c r="H418">
        <v>3</v>
      </c>
      <c r="I418" t="s">
        <v>1584</v>
      </c>
      <c r="J418" t="s">
        <v>97</v>
      </c>
      <c r="K418">
        <v>424</v>
      </c>
      <c r="L418">
        <v>424</v>
      </c>
      <c r="M418">
        <v>424</v>
      </c>
      <c r="N418">
        <v>0</v>
      </c>
      <c r="O418" s="66" t="s">
        <v>1778</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constants'!$B$4:$C$1002,2,FALSE),"")</f>
        <v>Harrowstorm</v>
      </c>
      <c r="U418" s="33" t="s">
        <v>1668</v>
      </c>
      <c r="V418" s="42" t="s">
        <v>1781</v>
      </c>
      <c r="W418" s="42" t="s">
        <v>1789</v>
      </c>
      <c r="X418" s="3" t="str">
        <f>IF(G418&lt;&gt;"LIBSETS_SETTYPE_BATTLEGROUND",IF(G418&lt;&gt;"LIBSETS_SETTYPE_SPECIAL",IF(Y418&lt;&gt;"",VLOOKUP(Y418,'ESO zone constants'!$D$3:$H$4953,5,FALSE),""),""),"")</f>
        <v/>
      </c>
      <c r="Y418" t="str">
        <f>IF(AND(O418&lt;&gt;"",NOT(ISERROR(O418))),"",IF(AND(L418&lt;&gt;"",L418&gt;0,NOT(ISERROR(L418))),VLOOKUP(L418,'ESO dumped WayshrineInfo'!$K$3:$N$9999,4,FALSE),""))</f>
        <v/>
      </c>
      <c r="Z418" s="42"/>
      <c r="AA418" s="42"/>
      <c r="AB418" s="42"/>
      <c r="AC418" s="3" t="str">
        <f>IF(G418&lt;&gt;"LIBSETS_SETTYPE_BATTLEGROUND",IF(G418&lt;&gt;"LIBSETS_SETTYPE_SPECIAL",IF(AD418&lt;&gt;"",VLOOKUP(AD418,'ESO zone constants'!$D$3:$H$4953,5,FALSE),""),""),"")</f>
        <v/>
      </c>
      <c r="AD418" t="str">
        <f>IF(AND(O418&lt;&gt;"",NOT(ISERROR(O418))),"",IF(AND(M418&lt;&gt;"",M418&gt;0,NOT(ISERROR(M418))),VLOOKUP(M418,'ESO dumped WayshrineInfo'!$K$3:$N$9999,4,FALSE),""))</f>
        <v/>
      </c>
      <c r="AE418" s="42"/>
      <c r="AF418" s="42"/>
      <c r="AG418" s="42"/>
      <c r="AH418" s="3" t="str">
        <f>IF(G418&lt;&gt;"LIBSETS_SETTYPE_BATTLEGROUND",IF(G418&lt;&gt;"LIBSETS_SETTYPE_SPECIAL",IF(AI418&lt;&gt;"",VLOOKUP(AI418,'ESO zone constants'!$D$3:$H$4953,5,FALSE),""),""),"")</f>
        <v/>
      </c>
      <c r="AJ418" s="42"/>
      <c r="AK418" s="42"/>
      <c r="AL418" s="42"/>
      <c r="AM418" s="3" t="str">
        <f>IF(G418&lt;&gt;"LIBSETS_SETTYPE_BATTLEGROUND",IF(G418&lt;&gt;"LIBSETS_SETTYPE_SPECIAL",IF(AN418&lt;&gt;"",VLOOKUP(AN418,'ESO zone constants'!$D$3:$H$4953,5,FALSE),""),""),"")</f>
        <v/>
      </c>
      <c r="AO418" s="42"/>
      <c r="AP418" s="42"/>
      <c r="AQ418" s="42"/>
      <c r="AR418" s="3" t="str">
        <f>IF(G418&lt;&gt;"LIBSETS_SETTYPE_BATTLEGROUND",IF(G418&lt;&gt;"LIBSETS_SETTYPE_SPECIAL",IF(AS418&lt;&gt;"",VLOOKUP(AS418,'ESO zone constants'!$D$3:$H$4953,5,FALSE),""),""),"")</f>
        <v/>
      </c>
      <c r="AT418" s="42"/>
      <c r="AU418" s="42"/>
      <c r="AV418" s="42"/>
      <c r="AW418" s="21" t="str">
        <f t="shared" si="37"/>
        <v>[478] = {wayshrines={424,424,424,}, dlcId=DLC_HARROWSTORM</v>
      </c>
      <c r="AX418" s="21" t="str">
        <f t="shared" si="38"/>
        <v>, zoneIds={1152}, veteran={[EQUIP_TYPE_HEAD]=true, [EQUIP_TYPE_SHOULDERS]=false}</v>
      </c>
      <c r="AY418" s="21" t="str">
        <f t="shared" si="39"/>
        <v>, setType=LIBSETS_SETTYPE_MONSTER</v>
      </c>
      <c r="AZ418" s="21" t="str">
        <f t="shared" si="40"/>
        <v>, dropMechanic={LIBSETS_DROP_MECHANIC_MONSTER_NAME}, dropMechanicNames={['en']='Mother Ciannait', ['de']='Mutter Ciannait'}},</v>
      </c>
      <c r="BA418" s="21" t="str">
        <f t="shared" si="41"/>
        <v xml:space="preserve"> --Mother Ciannait / Mutter Ciannait   [Icereach]</v>
      </c>
    </row>
    <row r="419" spans="1:53" x14ac:dyDescent="0.25">
      <c r="A419" s="5">
        <v>479</v>
      </c>
      <c r="B419" t="s">
        <v>1790</v>
      </c>
      <c r="C419" t="s">
        <v>1785</v>
      </c>
      <c r="D419" s="3">
        <f t="shared" si="36"/>
        <v>479</v>
      </c>
      <c r="G419" s="3" t="s">
        <v>1597</v>
      </c>
      <c r="H419">
        <v>3</v>
      </c>
      <c r="I419" t="s">
        <v>1584</v>
      </c>
      <c r="J419" t="s">
        <v>97</v>
      </c>
      <c r="K419">
        <v>425</v>
      </c>
      <c r="L419">
        <v>425</v>
      </c>
      <c r="M419">
        <v>425</v>
      </c>
      <c r="N419">
        <v>0</v>
      </c>
      <c r="O419" s="66" t="s">
        <v>1777</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constants'!$B$4:$C$1002,2,FALSE),"")</f>
        <v>Harrowstorm</v>
      </c>
      <c r="U419" s="33" t="s">
        <v>1668</v>
      </c>
      <c r="V419" s="42" t="s">
        <v>1785</v>
      </c>
      <c r="W419" s="42" t="s">
        <v>1790</v>
      </c>
      <c r="X419" s="3" t="str">
        <f>IF(G419&lt;&gt;"LIBSETS_SETTYPE_BATTLEGROUND",IF(G419&lt;&gt;"LIBSETS_SETTYPE_SPECIAL",IF(Y419&lt;&gt;"",VLOOKUP(Y419,'ESO zone constants'!$D$3:$H$4953,5,FALSE),""),""),"")</f>
        <v/>
      </c>
      <c r="Y419" t="str">
        <f>IF(AND(O419&lt;&gt;"",NOT(ISERROR(O419))),"",IF(AND(L419&lt;&gt;"",L419&gt;0,NOT(ISERROR(L419))),VLOOKUP(L419,'ESO dumped WayshrineInfo'!$K$3:$N$9999,4,FALSE),""))</f>
        <v/>
      </c>
      <c r="Z419" s="42"/>
      <c r="AA419" s="42"/>
      <c r="AB419" s="42"/>
      <c r="AC419" s="3" t="str">
        <f>IF(G419&lt;&gt;"LIBSETS_SETTYPE_BATTLEGROUND",IF(G419&lt;&gt;"LIBSETS_SETTYPE_SPECIAL",IF(AD419&lt;&gt;"",VLOOKUP(AD419,'ESO zone constants'!$D$3:$H$4953,5,FALSE),""),""),"")</f>
        <v/>
      </c>
      <c r="AD419" t="str">
        <f>IF(AND(O419&lt;&gt;"",NOT(ISERROR(O419))),"",IF(AND(M419&lt;&gt;"",M419&gt;0,NOT(ISERROR(M419))),VLOOKUP(M419,'ESO dumped WayshrineInfo'!$K$3:$N$9999,4,FALSE),""))</f>
        <v/>
      </c>
      <c r="AE419" s="42"/>
      <c r="AF419" s="42"/>
      <c r="AG419" s="42"/>
      <c r="AH419" s="3" t="str">
        <f>IF(G419&lt;&gt;"LIBSETS_SETTYPE_BATTLEGROUND",IF(G419&lt;&gt;"LIBSETS_SETTYPE_SPECIAL",IF(AI419&lt;&gt;"",VLOOKUP(AI419,'ESO zone constants'!$D$3:$H$4953,5,FALSE),""),""),"")</f>
        <v/>
      </c>
      <c r="AJ419" s="42"/>
      <c r="AK419" s="42"/>
      <c r="AL419" s="42"/>
      <c r="AM419" s="3" t="str">
        <f>IF(G419&lt;&gt;"LIBSETS_SETTYPE_BATTLEGROUND",IF(G419&lt;&gt;"LIBSETS_SETTYPE_SPECIAL",IF(AN419&lt;&gt;"",VLOOKUP(AN419,'ESO zone constants'!$D$3:$H$4953,5,FALSE),""),""),"")</f>
        <v/>
      </c>
      <c r="AO419" s="42"/>
      <c r="AP419" s="42"/>
      <c r="AQ419" s="42"/>
      <c r="AR419" s="3" t="str">
        <f>IF(G419&lt;&gt;"LIBSETS_SETTYPE_BATTLEGROUND",IF(G419&lt;&gt;"LIBSETS_SETTYPE_SPECIAL",IF(AS419&lt;&gt;"",VLOOKUP(AS419,'ESO zone constants'!$D$3:$H$4953,5,FALSE),""),""),"")</f>
        <v/>
      </c>
      <c r="AT419" s="42"/>
      <c r="AU419" s="42"/>
      <c r="AV419" s="42"/>
      <c r="AW419" s="21" t="str">
        <f t="shared" si="37"/>
        <v>[479] = {wayshrines={425,425,425,}, dlcId=DLC_HARROWSTORM</v>
      </c>
      <c r="AX419" s="21" t="str">
        <f t="shared" si="38"/>
        <v>, zoneIds={1153}, veteran={[EQUIP_TYPE_HEAD]=true, [EQUIP_TYPE_SHOULDERS]=false}</v>
      </c>
      <c r="AY419" s="21" t="str">
        <f t="shared" si="39"/>
        <v>, setType=LIBSETS_SETTYPE_MONSTER</v>
      </c>
      <c r="AZ419" s="21" t="str">
        <f t="shared" si="40"/>
        <v>, dropMechanic={LIBSETS_DROP_MECHANIC_MONSTER_NAME}, dropMechanicNames={['en']='Kjalnar\’s Nightmare', ['de']='Kjalnar\’s Albtraum'}},</v>
      </c>
      <c r="BA419" s="21" t="str">
        <f t="shared" si="41"/>
        <v xml:space="preserve"> --Kjalnar\’s Nightmare / Kjalnar\’s Albtraum   [Unhallowed Grave]</v>
      </c>
    </row>
    <row r="420" spans="1:53" x14ac:dyDescent="0.25">
      <c r="A420" s="5">
        <v>480</v>
      </c>
      <c r="B420" t="s">
        <v>1802</v>
      </c>
      <c r="C420" t="s">
        <v>1786</v>
      </c>
      <c r="D420" s="3">
        <f t="shared" si="36"/>
        <v>480</v>
      </c>
      <c r="G420" s="3" t="s">
        <v>1592</v>
      </c>
      <c r="I420" t="s">
        <v>97</v>
      </c>
      <c r="J420" t="s">
        <v>97</v>
      </c>
      <c r="K420">
        <v>-1</v>
      </c>
      <c r="L420">
        <v>-1</v>
      </c>
      <c r="M420">
        <v>-1</v>
      </c>
      <c r="N420">
        <v>3</v>
      </c>
      <c r="O420" s="66" t="s">
        <v>131</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constants'!$B$4:$C$1002,2,FALSE),"")</f>
        <v>Included in base game</v>
      </c>
      <c r="U420" s="33" t="s">
        <v>1668</v>
      </c>
      <c r="V420" s="42"/>
      <c r="W420" s="42"/>
      <c r="X420" s="3" t="str">
        <f>IF(G420&lt;&gt;"LIBSETS_SETTYPE_BATTLEGROUND",IF(G420&lt;&gt;"LIBSETS_SETTYPE_SPECIAL",IF(Y420&lt;&gt;"",VLOOKUP(Y420,'ESO zone constants'!$D$3:$H$4953,5,FALSE),""),""),"")</f>
        <v/>
      </c>
      <c r="Y420" t="str">
        <f>IF(AND(O420&lt;&gt;"",NOT(ISERROR(O420))),"",IF(AND(L420&lt;&gt;"",L420&gt;0,NOT(ISERROR(L420))),VLOOKUP(L420,'ESO dumped WayshrineInfo'!$K$3:$N$9999,4,FALSE),""))</f>
        <v/>
      </c>
      <c r="Z420" s="42"/>
      <c r="AA420" s="42"/>
      <c r="AB420" s="42"/>
      <c r="AC420" s="3" t="str">
        <f>IF(G420&lt;&gt;"LIBSETS_SETTYPE_BATTLEGROUND",IF(G420&lt;&gt;"LIBSETS_SETTYPE_SPECIAL",IF(AD420&lt;&gt;"",VLOOKUP(AD420,'ESO zone constants'!$D$3:$H$4953,5,FALSE),""),""),"")</f>
        <v/>
      </c>
      <c r="AD420" t="str">
        <f>IF(AND(O420&lt;&gt;"",NOT(ISERROR(O420))),"",IF(AND(M420&lt;&gt;"",M420&gt;0,NOT(ISERROR(M420))),VLOOKUP(M420,'ESO dumped WayshrineInfo'!$K$3:$N$9999,4,FALSE),""))</f>
        <v/>
      </c>
      <c r="AE420" s="42"/>
      <c r="AF420" s="42"/>
      <c r="AG420" s="42"/>
      <c r="AH420" s="3" t="str">
        <f>IF(G420&lt;&gt;"LIBSETS_SETTYPE_BATTLEGROUND",IF(G420&lt;&gt;"LIBSETS_SETTYPE_SPECIAL",IF(AI420&lt;&gt;"",VLOOKUP(AI420,'ESO zone constants'!$D$3:$H$4953,5,FALSE),""),""),"")</f>
        <v/>
      </c>
      <c r="AJ420" s="42"/>
      <c r="AK420" s="42"/>
      <c r="AL420" s="42"/>
      <c r="AM420" s="3" t="str">
        <f>IF(G420&lt;&gt;"LIBSETS_SETTYPE_BATTLEGROUND",IF(G420&lt;&gt;"LIBSETS_SETTYPE_SPECIAL",IF(AN420&lt;&gt;"",VLOOKUP(AN420,'ESO zone constants'!$D$3:$H$4953,5,FALSE),""),""),"")</f>
        <v/>
      </c>
      <c r="AO420" s="42"/>
      <c r="AP420" s="42"/>
      <c r="AQ420" s="42"/>
      <c r="AR420" s="3" t="str">
        <f>IF(G420&lt;&gt;"LIBSETS_SETTYPE_BATTLEGROUND",IF(G420&lt;&gt;"LIBSETS_SETTYPE_SPECIAL",IF(AS420&lt;&gt;"",VLOOKUP(AS420,'ESO zone constants'!$D$3:$H$4953,5,FALSE),""),""),"")</f>
        <v/>
      </c>
      <c r="AT420" s="42"/>
      <c r="AU420" s="42"/>
      <c r="AV420" s="42"/>
      <c r="AW420" s="21" t="str">
        <f t="shared" si="37"/>
        <v>[480] = {wayshrines={-1,-1,-1,}, traitsNeeded=3, dlcId=DLC_BASE_GAME</v>
      </c>
      <c r="AX420" s="21" t="str">
        <f t="shared" si="38"/>
        <v>, zoneIds={181}, veteran=false</v>
      </c>
      <c r="AY420" s="21" t="str">
        <f t="shared" si="39"/>
        <v>, setType=LIBSETS_SETTYPE_CRAFTED</v>
      </c>
      <c r="AZ420" s="21" t="str">
        <f t="shared" si="40"/>
        <v>, dropMechanic={LIBSETS_DROP_MECHANIC_MONSTER_NAME}, dropMechanicNames={}},</v>
      </c>
      <c r="BA420" s="21" t="str">
        <f t="shared" si="41"/>
        <v xml:space="preserve"> --Critical Riposte / Kritischer Konter   [Cyrodiil]</v>
      </c>
    </row>
    <row r="421" spans="1:53" x14ac:dyDescent="0.25">
      <c r="A421" s="5">
        <v>481</v>
      </c>
      <c r="B421" t="s">
        <v>1803</v>
      </c>
      <c r="C421" t="s">
        <v>1787</v>
      </c>
      <c r="D421" s="3">
        <f t="shared" si="36"/>
        <v>481</v>
      </c>
      <c r="G421" s="3" t="s">
        <v>1592</v>
      </c>
      <c r="I421" t="s">
        <v>97</v>
      </c>
      <c r="J421" t="s">
        <v>97</v>
      </c>
      <c r="K421">
        <v>-1</v>
      </c>
      <c r="L421">
        <v>-1</v>
      </c>
      <c r="M421">
        <v>-1</v>
      </c>
      <c r="N421">
        <v>3</v>
      </c>
      <c r="O421" s="66" t="s">
        <v>131</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constants'!$B$4:$C$1002,2,FALSE),"")</f>
        <v>Included in base game</v>
      </c>
      <c r="U421" s="33" t="s">
        <v>1668</v>
      </c>
      <c r="V421" s="42"/>
      <c r="W421" s="42"/>
      <c r="X421" s="3" t="str">
        <f>IF(G421&lt;&gt;"LIBSETS_SETTYPE_BATTLEGROUND",IF(G421&lt;&gt;"LIBSETS_SETTYPE_SPECIAL",IF(Y421&lt;&gt;"",VLOOKUP(Y421,'ESO zone constants'!$D$3:$H$4953,5,FALSE),""),""),"")</f>
        <v/>
      </c>
      <c r="Y421" t="str">
        <f>IF(AND(O421&lt;&gt;"",NOT(ISERROR(O421))),"",IF(AND(L421&lt;&gt;"",L421&gt;0,NOT(ISERROR(L421))),VLOOKUP(L421,'ESO dumped WayshrineInfo'!$K$3:$N$9999,4,FALSE),""))</f>
        <v/>
      </c>
      <c r="Z421" s="42"/>
      <c r="AA421" s="42"/>
      <c r="AB421" s="42"/>
      <c r="AC421" s="3" t="str">
        <f>IF(G421&lt;&gt;"LIBSETS_SETTYPE_BATTLEGROUND",IF(G421&lt;&gt;"LIBSETS_SETTYPE_SPECIAL",IF(AD421&lt;&gt;"",VLOOKUP(AD421,'ESO zone constants'!$D$3:$H$4953,5,FALSE),""),""),"")</f>
        <v/>
      </c>
      <c r="AD421" t="str">
        <f>IF(AND(O421&lt;&gt;"",NOT(ISERROR(O421))),"",IF(AND(M421&lt;&gt;"",M421&gt;0,NOT(ISERROR(M421))),VLOOKUP(M421,'ESO dumped WayshrineInfo'!$K$3:$N$9999,4,FALSE),""))</f>
        <v/>
      </c>
      <c r="AE421" s="42"/>
      <c r="AF421" s="42"/>
      <c r="AG421" s="42"/>
      <c r="AH421" s="3" t="str">
        <f>IF(G421&lt;&gt;"LIBSETS_SETTYPE_BATTLEGROUND",IF(G421&lt;&gt;"LIBSETS_SETTYPE_SPECIAL",IF(AI421&lt;&gt;"",VLOOKUP(AI421,'ESO zone constants'!$D$3:$H$4953,5,FALSE),""),""),"")</f>
        <v/>
      </c>
      <c r="AJ421" s="42"/>
      <c r="AK421" s="42"/>
      <c r="AL421" s="42"/>
      <c r="AM421" s="3" t="str">
        <f>IF(G421&lt;&gt;"LIBSETS_SETTYPE_BATTLEGROUND",IF(G421&lt;&gt;"LIBSETS_SETTYPE_SPECIAL",IF(AN421&lt;&gt;"",VLOOKUP(AN421,'ESO zone constants'!$D$3:$H$4953,5,FALSE),""),""),"")</f>
        <v/>
      </c>
      <c r="AO421" s="42"/>
      <c r="AP421" s="42"/>
      <c r="AQ421" s="42"/>
      <c r="AR421" s="3" t="str">
        <f>IF(G421&lt;&gt;"LIBSETS_SETTYPE_BATTLEGROUND",IF(G421&lt;&gt;"LIBSETS_SETTYPE_SPECIAL",IF(AS421&lt;&gt;"",VLOOKUP(AS421,'ESO zone constants'!$D$3:$H$4953,5,FALSE),""),""),"")</f>
        <v/>
      </c>
      <c r="AT421" s="42"/>
      <c r="AU421" s="42"/>
      <c r="AV421" s="42"/>
      <c r="AW421" s="21" t="str">
        <f t="shared" si="37"/>
        <v>[481] = {wayshrines={-1,-1,-1,}, traitsNeeded=3, dlcId=DLC_BASE_GAME</v>
      </c>
      <c r="AX421" s="21" t="str">
        <f t="shared" si="38"/>
        <v>, zoneIds={181}, veteran=false</v>
      </c>
      <c r="AY421" s="21" t="str">
        <f t="shared" si="39"/>
        <v>, setType=LIBSETS_SETTYPE_CRAFTED</v>
      </c>
      <c r="AZ421" s="21" t="str">
        <f t="shared" si="40"/>
        <v>, dropMechanic={LIBSETS_DROP_MECHANIC_MONSTER_NAME}, dropMechanicNames={}},</v>
      </c>
      <c r="BA421" s="21" t="str">
        <f t="shared" si="41"/>
        <v xml:space="preserve"> --Unchained Aggressor / Entfesselter Aggressor   [Cyrodiil]</v>
      </c>
    </row>
    <row r="422" spans="1:53" x14ac:dyDescent="0.25">
      <c r="A422" s="5">
        <v>482</v>
      </c>
      <c r="B422" t="s">
        <v>1804</v>
      </c>
      <c r="C422" t="s">
        <v>1788</v>
      </c>
      <c r="D422" s="3">
        <f t="shared" si="36"/>
        <v>482</v>
      </c>
      <c r="G422" s="3" t="s">
        <v>1592</v>
      </c>
      <c r="I422" t="s">
        <v>97</v>
      </c>
      <c r="J422" t="s">
        <v>97</v>
      </c>
      <c r="K422">
        <v>-1</v>
      </c>
      <c r="L422">
        <v>-1</v>
      </c>
      <c r="M422">
        <v>-1</v>
      </c>
      <c r="N422">
        <v>3</v>
      </c>
      <c r="O422" s="66" t="s">
        <v>131</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constants'!$B$4:$C$1002,2,FALSE),"")</f>
        <v>Included in base game</v>
      </c>
      <c r="U422" s="33" t="s">
        <v>1668</v>
      </c>
      <c r="V422" s="42"/>
      <c r="W422" s="42"/>
      <c r="X422" s="3" t="str">
        <f>IF(G422&lt;&gt;"LIBSETS_SETTYPE_BATTLEGROUND",IF(G422&lt;&gt;"LIBSETS_SETTYPE_SPECIAL",IF(Y422&lt;&gt;"",VLOOKUP(Y422,'ESO zone constants'!$D$3:$H$4953,5,FALSE),""),""),"")</f>
        <v/>
      </c>
      <c r="Y422" t="str">
        <f>IF(AND(O422&lt;&gt;"",NOT(ISERROR(O422))),"",IF(AND(L422&lt;&gt;"",L422&gt;0,NOT(ISERROR(L422))),VLOOKUP(L422,'ESO dumped WayshrineInfo'!$K$3:$N$9999,4,FALSE),""))</f>
        <v/>
      </c>
      <c r="Z422" s="42"/>
      <c r="AA422" s="42"/>
      <c r="AB422" s="42"/>
      <c r="AC422" s="3" t="str">
        <f>IF(G422&lt;&gt;"LIBSETS_SETTYPE_BATTLEGROUND",IF(G422&lt;&gt;"LIBSETS_SETTYPE_SPECIAL",IF(AD422&lt;&gt;"",VLOOKUP(AD422,'ESO zone constants'!$D$3:$H$4953,5,FALSE),""),""),"")</f>
        <v/>
      </c>
      <c r="AD422" t="str">
        <f>IF(AND(O422&lt;&gt;"",NOT(ISERROR(O422))),"",IF(AND(M422&lt;&gt;"",M422&gt;0,NOT(ISERROR(M422))),VLOOKUP(M422,'ESO dumped WayshrineInfo'!$K$3:$N$9999,4,FALSE),""))</f>
        <v/>
      </c>
      <c r="AE422" s="42"/>
      <c r="AF422" s="42"/>
      <c r="AG422" s="42"/>
      <c r="AH422" s="3" t="str">
        <f>IF(G422&lt;&gt;"LIBSETS_SETTYPE_BATTLEGROUND",IF(G422&lt;&gt;"LIBSETS_SETTYPE_SPECIAL",IF(AI422&lt;&gt;"",VLOOKUP(AI422,'ESO zone constants'!$D$3:$H$4953,5,FALSE),""),""),"")</f>
        <v/>
      </c>
      <c r="AJ422" s="42"/>
      <c r="AK422" s="42"/>
      <c r="AL422" s="42"/>
      <c r="AM422" s="3" t="str">
        <f>IF(G422&lt;&gt;"LIBSETS_SETTYPE_BATTLEGROUND",IF(G422&lt;&gt;"LIBSETS_SETTYPE_SPECIAL",IF(AN422&lt;&gt;"",VLOOKUP(AN422,'ESO zone constants'!$D$3:$H$4953,5,FALSE),""),""),"")</f>
        <v/>
      </c>
      <c r="AO422" s="42"/>
      <c r="AP422" s="42"/>
      <c r="AQ422" s="42"/>
      <c r="AR422" s="3" t="str">
        <f>IF(G422&lt;&gt;"LIBSETS_SETTYPE_BATTLEGROUND",IF(G422&lt;&gt;"LIBSETS_SETTYPE_SPECIAL",IF(AS422&lt;&gt;"",VLOOKUP(AS422,'ESO zone constants'!$D$3:$H$4953,5,FALSE),""),""),"")</f>
        <v/>
      </c>
      <c r="AT422" s="42"/>
      <c r="AU422" s="42"/>
      <c r="AV422" s="42"/>
      <c r="AW422" s="21" t="str">
        <f t="shared" si="37"/>
        <v>[482] = {wayshrines={-1,-1,-1,}, traitsNeeded=3, dlcId=DLC_BASE_GAME</v>
      </c>
      <c r="AX422" s="21" t="str">
        <f t="shared" si="38"/>
        <v>, zoneIds={181}, veteran=false</v>
      </c>
      <c r="AY422" s="21" t="str">
        <f t="shared" si="39"/>
        <v>, setType=LIBSETS_SETTYPE_CRAFTED</v>
      </c>
      <c r="AZ422" s="21" t="str">
        <f t="shared" si="40"/>
        <v>, dropMechanic={LIBSETS_DROP_MECHANIC_MONSTER_NAME}, dropMechanicNames={}},</v>
      </c>
      <c r="BA422" s="21" t="str">
        <f t="shared" si="41"/>
        <v xml:space="preserve"> --Dauntless Combatant / Furchtloser Kombattant   [Cyrodiil]</v>
      </c>
    </row>
    <row r="423" spans="1:53" x14ac:dyDescent="0.25">
      <c r="A423" s="5">
        <v>483</v>
      </c>
      <c r="B423" t="s">
        <v>1865</v>
      </c>
      <c r="C423" t="s">
        <v>1865</v>
      </c>
      <c r="D423" s="3">
        <f t="shared" si="36"/>
        <v>483</v>
      </c>
      <c r="E423" s="59" t="s">
        <v>1940</v>
      </c>
      <c r="F423" s="30" t="s">
        <v>1582</v>
      </c>
      <c r="G423" s="8" t="s">
        <v>1600</v>
      </c>
      <c r="I423" t="s">
        <v>97</v>
      </c>
      <c r="J423" t="s">
        <v>97</v>
      </c>
      <c r="K423">
        <v>-1</v>
      </c>
      <c r="L423">
        <v>-1</v>
      </c>
      <c r="M423">
        <v>-1</v>
      </c>
      <c r="N423">
        <v>0</v>
      </c>
      <c r="O423" s="66" t="s">
        <v>1823</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constants'!$B$4:$C$1002,2,FALSE),"")</f>
        <v/>
      </c>
      <c r="U423" s="33" t="s">
        <v>1949</v>
      </c>
      <c r="V423" s="40" t="e">
        <f>IF(U423&lt;&gt;"",IF(U423&lt;&gt;"LIBSETS_DROP_MECHANIC_MONSTER_NAME",VLOOKUP(U423,'LibSets constants'!$I$4:$L$1002,3,FALSE),""),"")</f>
        <v>#N/A</v>
      </c>
      <c r="W423" s="40" t="e">
        <f>IF(U423&lt;&gt;"",IF(U423&lt;&gt;"LIBSETS_DROP_MECHANIC_MONSTER_NAME",VLOOKUP(U423,'LibSets constants'!$I$4:$L$1002,4,FALSE),""),"")</f>
        <v>#N/A</v>
      </c>
      <c r="X423" s="3" t="str">
        <f>IF(G423&lt;&gt;"LIBSETS_SETTYPE_BATTLEGROUND",IF(G423&lt;&gt;"LIBSETS_SETTYPE_SPECIAL",IF(Y423&lt;&gt;"",VLOOKUP(Y423,'ESO zone constants'!$D$3:$H$4953,5,FALSE),""),""),"")</f>
        <v/>
      </c>
      <c r="Y423" t="str">
        <f>IF(AND(O423&lt;&gt;"",NOT(ISERROR(O423))),"",IF(AND(L423&lt;&gt;"",L423&gt;0,NOT(ISERROR(L423))),VLOOKUP(L423,'ESO dumped WayshrineInfo'!$K$3:$N$9999,4,FALSE),""))</f>
        <v/>
      </c>
      <c r="Z423" s="41"/>
      <c r="AA423" s="40" t="str">
        <f>IF(Z423&lt;&gt;"",IF(Z423&lt;&gt;"LIBSETS_DROP_MECHANIC_MONSTER_NAME",VLOOKUP(Z423,'LibSets constants'!$I$4:$L$1002,3,FALSE),""),"")</f>
        <v/>
      </c>
      <c r="AB423" s="40" t="str">
        <f>IF(Z423&lt;&gt;"",IF(Z423&lt;&gt;"LIBSETS_DROP_MECHANIC_MONSTER_NAME",VLOOKUP(Z423,'LibSets constants'!$I$4:$L$1002,4,FALSE),""),"")</f>
        <v/>
      </c>
      <c r="AC423" s="3" t="str">
        <f>IF(G423&lt;&gt;"LIBSETS_SETTYPE_BATTLEGROUND",IF(G423&lt;&gt;"LIBSETS_SETTYPE_SPECIAL",IF(AD423&lt;&gt;"",VLOOKUP(AD423,'ESO zone constants'!$D$3:$H$4953,5,FALSE),""),""),"")</f>
        <v/>
      </c>
      <c r="AD423" t="str">
        <f>IF(AND(O423&lt;&gt;"",NOT(ISERROR(O423))),"",IF(AND(M423&lt;&gt;"",M423&gt;0,NOT(ISERROR(M423))),VLOOKUP(M423,'ESO dumped WayshrineInfo'!$K$3:$N$9999,4,FALSE),""))</f>
        <v/>
      </c>
      <c r="AE423" s="41"/>
      <c r="AF423" s="40" t="str">
        <f>IF(AE423&lt;&gt;"",IF(AE423&lt;&gt;"LIBSETS_DROP_MECHANIC_MONSTER_NAME",VLOOKUP(AE423,'LibSets constants'!$I$4:$L$1002,3,FALSE),""),"")</f>
        <v/>
      </c>
      <c r="AG423" s="40" t="str">
        <f>IF(AE423&lt;&gt;"",IF(AE423&lt;&gt;"LIBSETS_DROP_MECHANIC_MONSTER_NAME",VLOOKUP(AE423,'LibSets constants'!$I$4:$L$1002,4,FALSE),""),"")</f>
        <v/>
      </c>
      <c r="AH423" s="3" t="str">
        <f>IF(G423&lt;&gt;"LIBSETS_SETTYPE_BATTLEGROUND",IF(G423&lt;&gt;"LIBSETS_SETTYPE_SPECIAL",IF(AI423&lt;&gt;"",VLOOKUP(AI423,'ESO zone constants'!$D$3:$H$4953,5,FALSE),""),""),"")</f>
        <v/>
      </c>
      <c r="AJ423" s="41"/>
      <c r="AK423" s="40" t="str">
        <f>IF(AJ423&lt;&gt;"",IF(AJ423&lt;&gt;"LIBSETS_DROP_MECHANIC_MONSTER_NAME",VLOOKUP(AJ423,'LibSets constants'!$I$4:$L$1002,3,FALSE),""),"")</f>
        <v/>
      </c>
      <c r="AL423" s="40" t="str">
        <f>IF(AJ423&lt;&gt;"",IF(AJ423&lt;&gt;"LIBSETS_DROP_MECHANIC_MONSTER_NAME",VLOOKUP(AJ423,'LibSets constants'!$I$4:$L$1002,4,FALSE),""),"")</f>
        <v/>
      </c>
      <c r="AM423" s="3" t="str">
        <f>IF(G423&lt;&gt;"LIBSETS_SETTYPE_BATTLEGROUND",IF(G423&lt;&gt;"LIBSETS_SETTYPE_SPECIAL",IF(AN423&lt;&gt;"",VLOOKUP(AN423,'ESO zone constants'!$D$3:$H$4953,5,FALSE),""),""),"")</f>
        <v/>
      </c>
      <c r="AO423" s="41"/>
      <c r="AP423" s="40" t="str">
        <f>IF(AO423&lt;&gt;"",IF(AO423&lt;&gt;"LIBSETS_DROP_MECHANIC_MONSTER_NAME",VLOOKUP(AO423,'LibSets constants'!$I$4:$L$1002,3,FALSE),""),"")</f>
        <v/>
      </c>
      <c r="AQ423" s="40" t="str">
        <f>IF(AO423&lt;&gt;"",IF(AO423&lt;&gt;"LIBSETS_DROP_MECHANIC_MONSTER_NAME",VLOOKUP(AO423,'LibSets constants'!$I$4:$L$1002,4,FALSE),""),"")</f>
        <v/>
      </c>
      <c r="AR423" s="3" t="str">
        <f>IF(G423&lt;&gt;"LIBSETS_SETTYPE_BATTLEGROUND",IF(G423&lt;&gt;"LIBSETS_SETTYPE_SPECIAL",IF(AS423&lt;&gt;"",VLOOKUP(AS423,'ESO zone constants'!$D$3:$H$4953,5,FALSE),""),""),"")</f>
        <v/>
      </c>
      <c r="AT423" s="41"/>
      <c r="AU423" s="40" t="str">
        <f>IF(AT423&lt;&gt;"",IF(AT423&lt;&gt;"LIBSETS_DROP_MECHANIC_MONSTER_NAME",VLOOKUP(AT423,'LibSets constants'!$I$4:$L$1002,3,FALSE),""),"")</f>
        <v/>
      </c>
      <c r="AV423" s="40" t="str">
        <f>IF(AT423&lt;&gt;"",IF(AT423&lt;&gt;"LIBSETS_DROP_MECHANIC_MONSTER_NAME",VLOOKUP(AT423,'LibSets constants'!$I$4:$L$1002,4,FALSE),""),"")</f>
        <v/>
      </c>
      <c r="AW423" s="21" t="str">
        <f t="shared" si="37"/>
        <v/>
      </c>
      <c r="AX423" s="21" t="str">
        <f t="shared" si="38"/>
        <v/>
      </c>
      <c r="AY423" s="21" t="str">
        <f t="shared" si="39"/>
        <v/>
      </c>
      <c r="AZ423" s="21" t="str">
        <f t="shared" si="40"/>
        <v/>
      </c>
      <c r="BA423" s="21" t="str">
        <f t="shared" si="41"/>
        <v/>
      </c>
    </row>
    <row r="424" spans="1:53" x14ac:dyDescent="0.25">
      <c r="A424" s="5">
        <v>484</v>
      </c>
      <c r="B424" t="s">
        <v>1866</v>
      </c>
      <c r="C424" t="s">
        <v>1866</v>
      </c>
      <c r="D424" s="3">
        <f t="shared" si="36"/>
        <v>484</v>
      </c>
      <c r="E424" s="59" t="s">
        <v>1940</v>
      </c>
      <c r="F424" s="30" t="s">
        <v>1582</v>
      </c>
      <c r="G424" s="8" t="s">
        <v>1600</v>
      </c>
      <c r="I424" t="s">
        <v>97</v>
      </c>
      <c r="J424" t="s">
        <v>97</v>
      </c>
      <c r="K424">
        <v>-1</v>
      </c>
      <c r="L424">
        <v>-1</v>
      </c>
      <c r="M424">
        <v>-1</v>
      </c>
      <c r="N424">
        <v>0</v>
      </c>
      <c r="O424" s="66" t="s">
        <v>1823</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constants'!$B$4:$C$1002,2,FALSE),"")</f>
        <v/>
      </c>
      <c r="U424" s="33" t="s">
        <v>1949</v>
      </c>
      <c r="V424" s="43" t="e">
        <f>IF(U424&lt;&gt;"",IF(U424&lt;&gt;"LIBSETS_DROP_MECHANIC_MONSTER_NAME",VLOOKUP(U424,'LibSets constants'!$I$4:$L$1002,3,FALSE),""),"")</f>
        <v>#N/A</v>
      </c>
      <c r="W424" s="43" t="e">
        <f>IF(U424&lt;&gt;"",IF(U424&lt;&gt;"LIBSETS_DROP_MECHANIC_MONSTER_NAME",VLOOKUP(U424,'LibSets constants'!$I$4:$L$1002,4,FALSE),""),"")</f>
        <v>#N/A</v>
      </c>
      <c r="X424" s="3" t="str">
        <f>IF(G424&lt;&gt;"LIBSETS_SETTYPE_BATTLEGROUND",IF(G424&lt;&gt;"LIBSETS_SETTYPE_SPECIAL",IF(Y424&lt;&gt;"",VLOOKUP(Y424,'ESO zone constants'!$D$3:$H$4953,5,FALSE),""),""),"")</f>
        <v/>
      </c>
      <c r="Y424" t="str">
        <f>IF(AND(O424&lt;&gt;"",NOT(ISERROR(O424))),"",IF(AND(L424&lt;&gt;"",L424&gt;0,NOT(ISERROR(L424))),VLOOKUP(L424,'ESO dumped WayshrineInfo'!$K$3:$N$9999,4,FALSE),""))</f>
        <v/>
      </c>
      <c r="Z424" s="44"/>
      <c r="AA424" s="43" t="str">
        <f>IF(Z424&lt;&gt;"",IF(Z424&lt;&gt;"LIBSETS_DROP_MECHANIC_MONSTER_NAME",VLOOKUP(Z424,'LibSets constants'!$I$4:$L$1002,3,FALSE),""),"")</f>
        <v/>
      </c>
      <c r="AB424" s="43" t="str">
        <f>IF(Z424&lt;&gt;"",IF(Z424&lt;&gt;"LIBSETS_DROP_MECHANIC_MONSTER_NAME",VLOOKUP(Z424,'LibSets constants'!$I$4:$L$1002,4,FALSE),""),"")</f>
        <v/>
      </c>
      <c r="AC424" s="3" t="str">
        <f>IF(G424&lt;&gt;"LIBSETS_SETTYPE_BATTLEGROUND",IF(G424&lt;&gt;"LIBSETS_SETTYPE_SPECIAL",IF(AD424&lt;&gt;"",VLOOKUP(AD424,'ESO zone constants'!$D$3:$H$4953,5,FALSE),""),""),"")</f>
        <v/>
      </c>
      <c r="AD424" t="str">
        <f>IF(AND(O424&lt;&gt;"",NOT(ISERROR(O424))),"",IF(AND(M424&lt;&gt;"",M424&gt;0,NOT(ISERROR(M424))),VLOOKUP(M424,'ESO dumped WayshrineInfo'!$K$3:$N$9999,4,FALSE),""))</f>
        <v/>
      </c>
      <c r="AE424" s="44"/>
      <c r="AF424" s="43" t="str">
        <f>IF(AE424&lt;&gt;"",IF(AE424&lt;&gt;"LIBSETS_DROP_MECHANIC_MONSTER_NAME",VLOOKUP(AE424,'LibSets constants'!$I$4:$L$1002,3,FALSE),""),"")</f>
        <v/>
      </c>
      <c r="AG424" s="43" t="str">
        <f>IF(AE424&lt;&gt;"",IF(AE424&lt;&gt;"LIBSETS_DROP_MECHANIC_MONSTER_NAME",VLOOKUP(AE424,'LibSets constants'!$I$4:$L$1002,4,FALSE),""),"")</f>
        <v/>
      </c>
      <c r="AH424" s="3" t="str">
        <f>IF(G424&lt;&gt;"LIBSETS_SETTYPE_BATTLEGROUND",IF(G424&lt;&gt;"LIBSETS_SETTYPE_SPECIAL",IF(AI424&lt;&gt;"",VLOOKUP(AI424,'ESO zone constants'!$D$3:$H$4953,5,FALSE),""),""),"")</f>
        <v/>
      </c>
      <c r="AJ424" s="44"/>
      <c r="AK424" s="43" t="str">
        <f>IF(AJ424&lt;&gt;"",IF(AJ424&lt;&gt;"LIBSETS_DROP_MECHANIC_MONSTER_NAME",VLOOKUP(AJ424,'LibSets constants'!$I$4:$L$1002,3,FALSE),""),"")</f>
        <v/>
      </c>
      <c r="AL424" s="43" t="str">
        <f>IF(AJ424&lt;&gt;"",IF(AJ424&lt;&gt;"LIBSETS_DROP_MECHANIC_MONSTER_NAME",VLOOKUP(AJ424,'LibSets constants'!$I$4:$L$1002,4,FALSE),""),"")</f>
        <v/>
      </c>
      <c r="AM424" s="3" t="str">
        <f>IF(G424&lt;&gt;"LIBSETS_SETTYPE_BATTLEGROUND",IF(G424&lt;&gt;"LIBSETS_SETTYPE_SPECIAL",IF(AN424&lt;&gt;"",VLOOKUP(AN424,'ESO zone constants'!$D$3:$H$4953,5,FALSE),""),""),"")</f>
        <v/>
      </c>
      <c r="AO424" s="44"/>
      <c r="AP424" s="43" t="str">
        <f>IF(AO424&lt;&gt;"",IF(AO424&lt;&gt;"LIBSETS_DROP_MECHANIC_MONSTER_NAME",VLOOKUP(AO424,'LibSets constants'!$I$4:$L$1002,3,FALSE),""),"")</f>
        <v/>
      </c>
      <c r="AQ424" s="43" t="str">
        <f>IF(AO424&lt;&gt;"",IF(AO424&lt;&gt;"LIBSETS_DROP_MECHANIC_MONSTER_NAME",VLOOKUP(AO424,'LibSets constants'!$I$4:$L$1002,4,FALSE),""),"")</f>
        <v/>
      </c>
      <c r="AR424" s="3" t="str">
        <f>IF(G424&lt;&gt;"LIBSETS_SETTYPE_BATTLEGROUND",IF(G424&lt;&gt;"LIBSETS_SETTYPE_SPECIAL",IF(AS424&lt;&gt;"",VLOOKUP(AS424,'ESO zone constants'!$D$3:$H$4953,5,FALSE),""),""),"")</f>
        <v/>
      </c>
      <c r="AT424" s="44"/>
      <c r="AU424" s="43" t="str">
        <f>IF(AT424&lt;&gt;"",IF(AT424&lt;&gt;"LIBSETS_DROP_MECHANIC_MONSTER_NAME",VLOOKUP(AT424,'LibSets constants'!$I$4:$L$1002,3,FALSE),""),"")</f>
        <v/>
      </c>
      <c r="AV424" s="43" t="str">
        <f>IF(AT424&lt;&gt;"",IF(AT424&lt;&gt;"LIBSETS_DROP_MECHANIC_MONSTER_NAME",VLOOKUP(AT424,'LibSets constants'!$I$4:$L$1002,4,FALSE),""),"")</f>
        <v/>
      </c>
      <c r="AW424" s="21" t="str">
        <f t="shared" si="37"/>
        <v/>
      </c>
      <c r="AX424" s="21" t="str">
        <f t="shared" si="38"/>
        <v/>
      </c>
      <c r="AY424" s="21" t="str">
        <f t="shared" si="39"/>
        <v/>
      </c>
      <c r="AZ424" s="21" t="str">
        <f t="shared" si="40"/>
        <v/>
      </c>
      <c r="BA424" s="21" t="str">
        <f t="shared" si="41"/>
        <v/>
      </c>
    </row>
    <row r="425" spans="1:53" x14ac:dyDescent="0.25">
      <c r="A425" s="5">
        <v>485</v>
      </c>
      <c r="B425" t="s">
        <v>1867</v>
      </c>
      <c r="C425" t="s">
        <v>1867</v>
      </c>
      <c r="D425" s="3">
        <f t="shared" si="36"/>
        <v>485</v>
      </c>
      <c r="E425" s="59" t="s">
        <v>1940</v>
      </c>
      <c r="F425" s="30" t="s">
        <v>1582</v>
      </c>
      <c r="G425" s="8" t="s">
        <v>1600</v>
      </c>
      <c r="I425" t="s">
        <v>97</v>
      </c>
      <c r="J425" t="s">
        <v>97</v>
      </c>
      <c r="K425">
        <v>-1</v>
      </c>
      <c r="L425">
        <v>-1</v>
      </c>
      <c r="M425">
        <v>-1</v>
      </c>
      <c r="N425">
        <v>0</v>
      </c>
      <c r="O425" s="66" t="s">
        <v>1823</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constants'!$B$4:$C$1002,2,FALSE),"")</f>
        <v/>
      </c>
      <c r="U425" s="33" t="s">
        <v>1949</v>
      </c>
      <c r="V425" s="43" t="e">
        <f>IF(U425&lt;&gt;"",IF(U425&lt;&gt;"LIBSETS_DROP_MECHANIC_MONSTER_NAME",VLOOKUP(U425,'LibSets constants'!$I$4:$L$1002,3,FALSE),""),"")</f>
        <v>#N/A</v>
      </c>
      <c r="W425" s="43" t="e">
        <f>IF(U425&lt;&gt;"",IF(U425&lt;&gt;"LIBSETS_DROP_MECHANIC_MONSTER_NAME",VLOOKUP(U425,'LibSets constants'!$I$4:$L$1002,4,FALSE),""),"")</f>
        <v>#N/A</v>
      </c>
      <c r="X425" s="3" t="str">
        <f>IF(G425&lt;&gt;"LIBSETS_SETTYPE_BATTLEGROUND",IF(G425&lt;&gt;"LIBSETS_SETTYPE_SPECIAL",IF(Y425&lt;&gt;"",VLOOKUP(Y425,'ESO zone constants'!$D$3:$H$4953,5,FALSE),""),""),"")</f>
        <v/>
      </c>
      <c r="Y425" t="str">
        <f>IF(AND(O425&lt;&gt;"",NOT(ISERROR(O425))),"",IF(AND(L425&lt;&gt;"",L425&gt;0,NOT(ISERROR(L425))),VLOOKUP(L425,'ESO dumped WayshrineInfo'!$K$3:$N$9999,4,FALSE),""))</f>
        <v/>
      </c>
      <c r="Z425" s="44"/>
      <c r="AA425" s="43" t="str">
        <f>IF(Z425&lt;&gt;"",IF(Z425&lt;&gt;"LIBSETS_DROP_MECHANIC_MONSTER_NAME",VLOOKUP(Z425,'LibSets constants'!$I$4:$L$1002,3,FALSE),""),"")</f>
        <v/>
      </c>
      <c r="AB425" s="43" t="str">
        <f>IF(Z425&lt;&gt;"",IF(Z425&lt;&gt;"LIBSETS_DROP_MECHANIC_MONSTER_NAME",VLOOKUP(Z425,'LibSets constants'!$I$4:$L$1002,4,FALSE),""),"")</f>
        <v/>
      </c>
      <c r="AC425" s="3" t="str">
        <f>IF(G425&lt;&gt;"LIBSETS_SETTYPE_BATTLEGROUND",IF(G425&lt;&gt;"LIBSETS_SETTYPE_SPECIAL",IF(AD425&lt;&gt;"",VLOOKUP(AD425,'ESO zone constants'!$D$3:$H$4953,5,FALSE),""),""),"")</f>
        <v/>
      </c>
      <c r="AD425" t="str">
        <f>IF(AND(O425&lt;&gt;"",NOT(ISERROR(O425))),"",IF(AND(M425&lt;&gt;"",M425&gt;0,NOT(ISERROR(M425))),VLOOKUP(M425,'ESO dumped WayshrineInfo'!$K$3:$N$9999,4,FALSE),""))</f>
        <v/>
      </c>
      <c r="AE425" s="44"/>
      <c r="AF425" s="43" t="str">
        <f>IF(AE425&lt;&gt;"",IF(AE425&lt;&gt;"LIBSETS_DROP_MECHANIC_MONSTER_NAME",VLOOKUP(AE425,'LibSets constants'!$I$4:$L$1002,3,FALSE),""),"")</f>
        <v/>
      </c>
      <c r="AG425" s="43" t="str">
        <f>IF(AE425&lt;&gt;"",IF(AE425&lt;&gt;"LIBSETS_DROP_MECHANIC_MONSTER_NAME",VLOOKUP(AE425,'LibSets constants'!$I$4:$L$1002,4,FALSE),""),"")</f>
        <v/>
      </c>
      <c r="AH425" s="3" t="str">
        <f>IF(G425&lt;&gt;"LIBSETS_SETTYPE_BATTLEGROUND",IF(G425&lt;&gt;"LIBSETS_SETTYPE_SPECIAL",IF(AI425&lt;&gt;"",VLOOKUP(AI425,'ESO zone constants'!$D$3:$H$4953,5,FALSE),""),""),"")</f>
        <v/>
      </c>
      <c r="AJ425" s="44"/>
      <c r="AK425" s="43" t="str">
        <f>IF(AJ425&lt;&gt;"",IF(AJ425&lt;&gt;"LIBSETS_DROP_MECHANIC_MONSTER_NAME",VLOOKUP(AJ425,'LibSets constants'!$I$4:$L$1002,3,FALSE),""),"")</f>
        <v/>
      </c>
      <c r="AL425" s="43" t="str">
        <f>IF(AJ425&lt;&gt;"",IF(AJ425&lt;&gt;"LIBSETS_DROP_MECHANIC_MONSTER_NAME",VLOOKUP(AJ425,'LibSets constants'!$I$4:$L$1002,4,FALSE),""),"")</f>
        <v/>
      </c>
      <c r="AM425" s="3" t="str">
        <f>IF(G425&lt;&gt;"LIBSETS_SETTYPE_BATTLEGROUND",IF(G425&lt;&gt;"LIBSETS_SETTYPE_SPECIAL",IF(AN425&lt;&gt;"",VLOOKUP(AN425,'ESO zone constants'!$D$3:$H$4953,5,FALSE),""),""),"")</f>
        <v/>
      </c>
      <c r="AO425" s="44"/>
      <c r="AP425" s="43" t="str">
        <f>IF(AO425&lt;&gt;"",IF(AO425&lt;&gt;"LIBSETS_DROP_MECHANIC_MONSTER_NAME",VLOOKUP(AO425,'LibSets constants'!$I$4:$L$1002,3,FALSE),""),"")</f>
        <v/>
      </c>
      <c r="AQ425" s="43" t="str">
        <f>IF(AO425&lt;&gt;"",IF(AO425&lt;&gt;"LIBSETS_DROP_MECHANIC_MONSTER_NAME",VLOOKUP(AO425,'LibSets constants'!$I$4:$L$1002,4,FALSE),""),"")</f>
        <v/>
      </c>
      <c r="AR425" s="3" t="str">
        <f>IF(G425&lt;&gt;"LIBSETS_SETTYPE_BATTLEGROUND",IF(G425&lt;&gt;"LIBSETS_SETTYPE_SPECIAL",IF(AS425&lt;&gt;"",VLOOKUP(AS425,'ESO zone constants'!$D$3:$H$4953,5,FALSE),""),""),"")</f>
        <v/>
      </c>
      <c r="AT425" s="44"/>
      <c r="AU425" s="43" t="str">
        <f>IF(AT425&lt;&gt;"",IF(AT425&lt;&gt;"LIBSETS_DROP_MECHANIC_MONSTER_NAME",VLOOKUP(AT425,'LibSets constants'!$I$4:$L$1002,3,FALSE),""),"")</f>
        <v/>
      </c>
      <c r="AV425" s="43" t="str">
        <f>IF(AT425&lt;&gt;"",IF(AT425&lt;&gt;"LIBSETS_DROP_MECHANIC_MONSTER_NAME",VLOOKUP(AT425,'LibSets constants'!$I$4:$L$1002,4,FALSE),""),"")</f>
        <v/>
      </c>
      <c r="AW425" s="21" t="str">
        <f t="shared" si="37"/>
        <v/>
      </c>
      <c r="AX425" s="21" t="str">
        <f t="shared" si="38"/>
        <v/>
      </c>
      <c r="AY425" s="21" t="str">
        <f t="shared" si="39"/>
        <v/>
      </c>
      <c r="AZ425" s="21" t="str">
        <f t="shared" si="40"/>
        <v/>
      </c>
      <c r="BA425" s="21" t="str">
        <f t="shared" si="41"/>
        <v/>
      </c>
    </row>
    <row r="426" spans="1:53" x14ac:dyDescent="0.25">
      <c r="A426" s="5">
        <v>486</v>
      </c>
      <c r="B426" t="s">
        <v>1868</v>
      </c>
      <c r="C426" t="s">
        <v>1868</v>
      </c>
      <c r="D426" s="3">
        <f t="shared" si="36"/>
        <v>486</v>
      </c>
      <c r="E426" s="59" t="s">
        <v>1940</v>
      </c>
      <c r="F426" s="30" t="s">
        <v>1582</v>
      </c>
      <c r="G426" s="8" t="s">
        <v>1600</v>
      </c>
      <c r="I426" t="s">
        <v>97</v>
      </c>
      <c r="J426" t="s">
        <v>97</v>
      </c>
      <c r="K426">
        <v>-1</v>
      </c>
      <c r="L426">
        <v>-1</v>
      </c>
      <c r="M426">
        <v>-1</v>
      </c>
      <c r="N426">
        <v>0</v>
      </c>
      <c r="O426" s="66" t="s">
        <v>1823</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constants'!$B$4:$C$1002,2,FALSE),"")</f>
        <v/>
      </c>
      <c r="U426" s="33" t="s">
        <v>1949</v>
      </c>
      <c r="V426" s="43" t="e">
        <f>IF(U426&lt;&gt;"",IF(U426&lt;&gt;"LIBSETS_DROP_MECHANIC_MONSTER_NAME",VLOOKUP(U426,'LibSets constants'!$I$4:$L$1002,3,FALSE),""),"")</f>
        <v>#N/A</v>
      </c>
      <c r="W426" s="43" t="e">
        <f>IF(U426&lt;&gt;"",IF(U426&lt;&gt;"LIBSETS_DROP_MECHANIC_MONSTER_NAME",VLOOKUP(U426,'LibSets constants'!$I$4:$L$1002,4,FALSE),""),"")</f>
        <v>#N/A</v>
      </c>
      <c r="X426" s="3" t="str">
        <f>IF(G426&lt;&gt;"LIBSETS_SETTYPE_BATTLEGROUND",IF(G426&lt;&gt;"LIBSETS_SETTYPE_SPECIAL",IF(Y426&lt;&gt;"",VLOOKUP(Y426,'ESO zone constants'!$D$3:$H$4953,5,FALSE),""),""),"")</f>
        <v/>
      </c>
      <c r="Y426" t="str">
        <f>IF(AND(O426&lt;&gt;"",NOT(ISERROR(O426))),"",IF(AND(L426&lt;&gt;"",L426&gt;0,NOT(ISERROR(L426))),VLOOKUP(L426,'ESO dumped WayshrineInfo'!$K$3:$N$9999,4,FALSE),""))</f>
        <v/>
      </c>
      <c r="Z426" s="44"/>
      <c r="AA426" s="43" t="str">
        <f>IF(Z426&lt;&gt;"",IF(Z426&lt;&gt;"LIBSETS_DROP_MECHANIC_MONSTER_NAME",VLOOKUP(Z426,'LibSets constants'!$I$4:$L$1002,3,FALSE),""),"")</f>
        <v/>
      </c>
      <c r="AB426" s="43" t="str">
        <f>IF(Z426&lt;&gt;"",IF(Z426&lt;&gt;"LIBSETS_DROP_MECHANIC_MONSTER_NAME",VLOOKUP(Z426,'LibSets constants'!$I$4:$L$1002,4,FALSE),""),"")</f>
        <v/>
      </c>
      <c r="AC426" s="3" t="str">
        <f>IF(G426&lt;&gt;"LIBSETS_SETTYPE_BATTLEGROUND",IF(G426&lt;&gt;"LIBSETS_SETTYPE_SPECIAL",IF(AD426&lt;&gt;"",VLOOKUP(AD426,'ESO zone constants'!$D$3:$H$4953,5,FALSE),""),""),"")</f>
        <v/>
      </c>
      <c r="AD426" t="str">
        <f>IF(AND(O426&lt;&gt;"",NOT(ISERROR(O426))),"",IF(AND(M426&lt;&gt;"",M426&gt;0,NOT(ISERROR(M426))),VLOOKUP(M426,'ESO dumped WayshrineInfo'!$K$3:$N$9999,4,FALSE),""))</f>
        <v/>
      </c>
      <c r="AE426" s="44"/>
      <c r="AF426" s="43" t="str">
        <f>IF(AE426&lt;&gt;"",IF(AE426&lt;&gt;"LIBSETS_DROP_MECHANIC_MONSTER_NAME",VLOOKUP(AE426,'LibSets constants'!$I$4:$L$1002,3,FALSE),""),"")</f>
        <v/>
      </c>
      <c r="AG426" s="43" t="str">
        <f>IF(AE426&lt;&gt;"",IF(AE426&lt;&gt;"LIBSETS_DROP_MECHANIC_MONSTER_NAME",VLOOKUP(AE426,'LibSets constants'!$I$4:$L$1002,4,FALSE),""),"")</f>
        <v/>
      </c>
      <c r="AH426" s="3" t="str">
        <f>IF(G426&lt;&gt;"LIBSETS_SETTYPE_BATTLEGROUND",IF(G426&lt;&gt;"LIBSETS_SETTYPE_SPECIAL",IF(AI426&lt;&gt;"",VLOOKUP(AI426,'ESO zone constants'!$D$3:$H$4953,5,FALSE),""),""),"")</f>
        <v/>
      </c>
      <c r="AJ426" s="44"/>
      <c r="AK426" s="43" t="str">
        <f>IF(AJ426&lt;&gt;"",IF(AJ426&lt;&gt;"LIBSETS_DROP_MECHANIC_MONSTER_NAME",VLOOKUP(AJ426,'LibSets constants'!$I$4:$L$1002,3,FALSE),""),"")</f>
        <v/>
      </c>
      <c r="AL426" s="43" t="str">
        <f>IF(AJ426&lt;&gt;"",IF(AJ426&lt;&gt;"LIBSETS_DROP_MECHANIC_MONSTER_NAME",VLOOKUP(AJ426,'LibSets constants'!$I$4:$L$1002,4,FALSE),""),"")</f>
        <v/>
      </c>
      <c r="AM426" s="3" t="str">
        <f>IF(G426&lt;&gt;"LIBSETS_SETTYPE_BATTLEGROUND",IF(G426&lt;&gt;"LIBSETS_SETTYPE_SPECIAL",IF(AN426&lt;&gt;"",VLOOKUP(AN426,'ESO zone constants'!$D$3:$H$4953,5,FALSE),""),""),"")</f>
        <v/>
      </c>
      <c r="AO426" s="44"/>
      <c r="AP426" s="43" t="str">
        <f>IF(AO426&lt;&gt;"",IF(AO426&lt;&gt;"LIBSETS_DROP_MECHANIC_MONSTER_NAME",VLOOKUP(AO426,'LibSets constants'!$I$4:$L$1002,3,FALSE),""),"")</f>
        <v/>
      </c>
      <c r="AQ426" s="43" t="str">
        <f>IF(AO426&lt;&gt;"",IF(AO426&lt;&gt;"LIBSETS_DROP_MECHANIC_MONSTER_NAME",VLOOKUP(AO426,'LibSets constants'!$I$4:$L$1002,4,FALSE),""),"")</f>
        <v/>
      </c>
      <c r="AR426" s="3" t="str">
        <f>IF(G426&lt;&gt;"LIBSETS_SETTYPE_BATTLEGROUND",IF(G426&lt;&gt;"LIBSETS_SETTYPE_SPECIAL",IF(AS426&lt;&gt;"",VLOOKUP(AS426,'ESO zone constants'!$D$3:$H$4953,5,FALSE),""),""),"")</f>
        <v/>
      </c>
      <c r="AT426" s="44"/>
      <c r="AU426" s="43" t="str">
        <f>IF(AT426&lt;&gt;"",IF(AT426&lt;&gt;"LIBSETS_DROP_MECHANIC_MONSTER_NAME",VLOOKUP(AT426,'LibSets constants'!$I$4:$L$1002,3,FALSE),""),"")</f>
        <v/>
      </c>
      <c r="AV426" s="43" t="str">
        <f>IF(AT426&lt;&gt;"",IF(AT426&lt;&gt;"LIBSETS_DROP_MECHANIC_MONSTER_NAME",VLOOKUP(AT426,'LibSets constants'!$I$4:$L$1002,4,FALSE),""),"")</f>
        <v/>
      </c>
      <c r="AW426" s="21" t="str">
        <f t="shared" si="37"/>
        <v/>
      </c>
      <c r="AX426" s="21" t="str">
        <f t="shared" si="38"/>
        <v/>
      </c>
      <c r="AY426" s="21" t="str">
        <f t="shared" si="39"/>
        <v/>
      </c>
      <c r="AZ426" s="21" t="str">
        <f t="shared" si="40"/>
        <v/>
      </c>
      <c r="BA426" s="21" t="str">
        <f t="shared" si="41"/>
        <v/>
      </c>
    </row>
    <row r="427" spans="1:53" x14ac:dyDescent="0.25">
      <c r="A427" s="5">
        <v>487</v>
      </c>
      <c r="B427" t="s">
        <v>1870</v>
      </c>
      <c r="C427" t="s">
        <v>1869</v>
      </c>
      <c r="D427" s="3">
        <f t="shared" si="36"/>
        <v>487</v>
      </c>
      <c r="G427" s="8" t="s">
        <v>1598</v>
      </c>
      <c r="I427" t="s">
        <v>97</v>
      </c>
      <c r="J427" t="s">
        <v>97</v>
      </c>
      <c r="K427">
        <v>418</v>
      </c>
      <c r="L427">
        <v>419</v>
      </c>
      <c r="M427">
        <v>421</v>
      </c>
      <c r="N427">
        <v>0</v>
      </c>
      <c r="O427" s="66" t="s">
        <v>1823</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constants'!$B$4:$C$1002,2,FALSE),"")</f>
        <v>Greymoor</v>
      </c>
      <c r="V427" s="43" t="str">
        <f>IF(U427&lt;&gt;"",IF(U427&lt;&gt;"LIBSETS_DROP_MECHANIC_MONSTER_NAME",VLOOKUP(U427,'LibSets constants'!$I$4:$L$1002,3,FALSE),""),"")</f>
        <v/>
      </c>
      <c r="W427" s="43" t="str">
        <f>IF(U427&lt;&gt;"",IF(U427&lt;&gt;"LIBSETS_DROP_MECHANIC_MONSTER_NAME",VLOOKUP(U427,'LibSets constants'!$I$4:$L$1002,4,FALSE),""),"")</f>
        <v/>
      </c>
      <c r="X427" s="3" t="str">
        <f>IF(G427&lt;&gt;"LIBSETS_SETTYPE_BATTLEGROUND",IF(G427&lt;&gt;"LIBSETS_SETTYPE_SPECIAL",IF(Y427&lt;&gt;"",VLOOKUP(Y427,'ESO zone constants'!$D$3:$H$4953,5,FALSE),""),""),"")</f>
        <v/>
      </c>
      <c r="Y427" t="str">
        <f>IF(AND(O427&lt;&gt;"",NOT(ISERROR(O427))),"",IF(AND(L427&lt;&gt;"",L427&gt;0,NOT(ISERROR(L427))),VLOOKUP(L427,'ESO dumped WayshrineInfo'!$K$3:$N$9999,4,FALSE),""))</f>
        <v/>
      </c>
      <c r="Z427" s="44"/>
      <c r="AA427" s="43" t="str">
        <f>IF(Z427&lt;&gt;"",IF(Z427&lt;&gt;"LIBSETS_DROP_MECHANIC_MONSTER_NAME",VLOOKUP(Z427,'LibSets constants'!$I$4:$L$1002,3,FALSE),""),"")</f>
        <v/>
      </c>
      <c r="AB427" s="43" t="str">
        <f>IF(Z427&lt;&gt;"",IF(Z427&lt;&gt;"LIBSETS_DROP_MECHANIC_MONSTER_NAME",VLOOKUP(Z427,'LibSets constants'!$I$4:$L$1002,4,FALSE),""),"")</f>
        <v/>
      </c>
      <c r="AC427" s="3" t="str">
        <f>IF(G427&lt;&gt;"LIBSETS_SETTYPE_BATTLEGROUND",IF(G427&lt;&gt;"LIBSETS_SETTYPE_SPECIAL",IF(AD427&lt;&gt;"",VLOOKUP(AD427,'ESO zone constants'!$D$3:$H$4953,5,FALSE),""),""),"")</f>
        <v/>
      </c>
      <c r="AD427" t="str">
        <f>IF(AND(O427&lt;&gt;"",NOT(ISERROR(O427))),"",IF(AND(M427&lt;&gt;"",M427&gt;0,NOT(ISERROR(M427))),VLOOKUP(M427,'ESO dumped WayshrineInfo'!$K$3:$N$9999,4,FALSE),""))</f>
        <v/>
      </c>
      <c r="AE427" s="44"/>
      <c r="AF427" s="43" t="str">
        <f>IF(AE427&lt;&gt;"",IF(AE427&lt;&gt;"LIBSETS_DROP_MECHANIC_MONSTER_NAME",VLOOKUP(AE427,'LibSets constants'!$I$4:$L$1002,3,FALSE),""),"")</f>
        <v/>
      </c>
      <c r="AG427" s="43" t="str">
        <f>IF(AE427&lt;&gt;"",IF(AE427&lt;&gt;"LIBSETS_DROP_MECHANIC_MONSTER_NAME",VLOOKUP(AE427,'LibSets constants'!$I$4:$L$1002,4,FALSE),""),"")</f>
        <v/>
      </c>
      <c r="AH427" s="3" t="str">
        <f>IF(G427&lt;&gt;"LIBSETS_SETTYPE_BATTLEGROUND",IF(G427&lt;&gt;"LIBSETS_SETTYPE_SPECIAL",IF(AI427&lt;&gt;"",VLOOKUP(AI427,'ESO zone constants'!$D$3:$H$4953,5,FALSE),""),""),"")</f>
        <v/>
      </c>
      <c r="AJ427" s="44"/>
      <c r="AK427" s="43" t="str">
        <f>IF(AJ427&lt;&gt;"",IF(AJ427&lt;&gt;"LIBSETS_DROP_MECHANIC_MONSTER_NAME",VLOOKUP(AJ427,'LibSets constants'!$I$4:$L$1002,3,FALSE),""),"")</f>
        <v/>
      </c>
      <c r="AL427" s="43" t="str">
        <f>IF(AJ427&lt;&gt;"",IF(AJ427&lt;&gt;"LIBSETS_DROP_MECHANIC_MONSTER_NAME",VLOOKUP(AJ427,'LibSets constants'!$I$4:$L$1002,4,FALSE),""),"")</f>
        <v/>
      </c>
      <c r="AM427" s="3" t="str">
        <f>IF(G427&lt;&gt;"LIBSETS_SETTYPE_BATTLEGROUND",IF(G427&lt;&gt;"LIBSETS_SETTYPE_SPECIAL",IF(AN427&lt;&gt;"",VLOOKUP(AN427,'ESO zone constants'!$D$3:$H$4953,5,FALSE),""),""),"")</f>
        <v/>
      </c>
      <c r="AO427" s="44"/>
      <c r="AP427" s="43" t="str">
        <f>IF(AO427&lt;&gt;"",IF(AO427&lt;&gt;"LIBSETS_DROP_MECHANIC_MONSTER_NAME",VLOOKUP(AO427,'LibSets constants'!$I$4:$L$1002,3,FALSE),""),"")</f>
        <v/>
      </c>
      <c r="AQ427" s="43" t="str">
        <f>IF(AO427&lt;&gt;"",IF(AO427&lt;&gt;"LIBSETS_DROP_MECHANIC_MONSTER_NAME",VLOOKUP(AO427,'LibSets constants'!$I$4:$L$1002,4,FALSE),""),"")</f>
        <v/>
      </c>
      <c r="AR427" s="3" t="str">
        <f>IF(G427&lt;&gt;"LIBSETS_SETTYPE_BATTLEGROUND",IF(G427&lt;&gt;"LIBSETS_SETTYPE_SPECIAL",IF(AS427&lt;&gt;"",VLOOKUP(AS427,'ESO zone constants'!$D$3:$H$4953,5,FALSE),""),""),"")</f>
        <v/>
      </c>
      <c r="AT427" s="44"/>
      <c r="AU427" s="43" t="str">
        <f>IF(AT427&lt;&gt;"",IF(AT427&lt;&gt;"LIBSETS_DROP_MECHANIC_MONSTER_NAME",VLOOKUP(AT427,'LibSets constants'!$I$4:$L$1002,3,FALSE),""),"")</f>
        <v/>
      </c>
      <c r="AV427" s="43" t="str">
        <f>IF(AT427&lt;&gt;"",IF(AT427&lt;&gt;"LIBSETS_DROP_MECHANIC_MONSTER_NAME",VLOOKUP(AT427,'LibSets constants'!$I$4:$L$1002,4,FALSE),""),"")</f>
        <v/>
      </c>
      <c r="AW427" s="21" t="str">
        <f t="shared" si="37"/>
        <v>[487] = {wayshrines={418,419,421,}, dlcId=DLC_GREYMOOR</v>
      </c>
      <c r="AX427" s="21" t="str">
        <f t="shared" si="38"/>
        <v>, zoneIds={1160}, veteran=false</v>
      </c>
      <c r="AY427" s="21" t="str">
        <f t="shared" si="39"/>
        <v>, setType=LIBSETS_SETTYPE_OVERLAND</v>
      </c>
      <c r="AZ427" s="21" t="str">
        <f t="shared" si="40"/>
        <v>},</v>
      </c>
      <c r="BA427" s="21" t="str">
        <f t="shared" si="41"/>
        <v xml:space="preserve"> --Winter's Respite / Winterruhe   [Western Skyrim]</v>
      </c>
    </row>
    <row r="428" spans="1:53" x14ac:dyDescent="0.25">
      <c r="A428" s="5">
        <v>488</v>
      </c>
      <c r="B428" t="s">
        <v>1871</v>
      </c>
      <c r="C428" t="s">
        <v>1872</v>
      </c>
      <c r="D428" s="3">
        <f t="shared" si="36"/>
        <v>488</v>
      </c>
      <c r="G428" s="8" t="s">
        <v>1598</v>
      </c>
      <c r="I428" t="s">
        <v>97</v>
      </c>
      <c r="J428" t="s">
        <v>97</v>
      </c>
      <c r="K428">
        <v>418</v>
      </c>
      <c r="L428">
        <v>419</v>
      </c>
      <c r="M428">
        <v>421</v>
      </c>
      <c r="N428">
        <v>0</v>
      </c>
      <c r="O428" s="66" t="s">
        <v>1823</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constants'!$B$4:$C$1002,2,FALSE),"")</f>
        <v>Greymoor</v>
      </c>
      <c r="V428" s="43" t="str">
        <f>IF(U428&lt;&gt;"",IF(U428&lt;&gt;"LIBSETS_DROP_MECHANIC_MONSTER_NAME",VLOOKUP(U428,'LibSets constants'!$I$4:$L$1002,3,FALSE),""),"")</f>
        <v/>
      </c>
      <c r="W428" s="43" t="str">
        <f>IF(U428&lt;&gt;"",IF(U428&lt;&gt;"LIBSETS_DROP_MECHANIC_MONSTER_NAME",VLOOKUP(U428,'LibSets constants'!$I$4:$L$1002,4,FALSE),""),"")</f>
        <v/>
      </c>
      <c r="X428" s="3" t="str">
        <f>IF(G428&lt;&gt;"LIBSETS_SETTYPE_BATTLEGROUND",IF(G428&lt;&gt;"LIBSETS_SETTYPE_SPECIAL",IF(Y428&lt;&gt;"",VLOOKUP(Y428,'ESO zone constants'!$D$3:$H$4953,5,FALSE),""),""),"")</f>
        <v/>
      </c>
      <c r="Y428" t="str">
        <f>IF(AND(O428&lt;&gt;"",NOT(ISERROR(O428))),"",IF(AND(L428&lt;&gt;"",L428&gt;0,NOT(ISERROR(L428))),VLOOKUP(L428,'ESO dumped WayshrineInfo'!$K$3:$N$9999,4,FALSE),""))</f>
        <v/>
      </c>
      <c r="Z428" s="44"/>
      <c r="AA428" s="43" t="str">
        <f>IF(Z428&lt;&gt;"",IF(Z428&lt;&gt;"LIBSETS_DROP_MECHANIC_MONSTER_NAME",VLOOKUP(Z428,'LibSets constants'!$I$4:$L$1002,3,FALSE),""),"")</f>
        <v/>
      </c>
      <c r="AB428" s="43" t="str">
        <f>IF(Z428&lt;&gt;"",IF(Z428&lt;&gt;"LIBSETS_DROP_MECHANIC_MONSTER_NAME",VLOOKUP(Z428,'LibSets constants'!$I$4:$L$1002,4,FALSE),""),"")</f>
        <v/>
      </c>
      <c r="AC428" s="3" t="str">
        <f>IF(G428&lt;&gt;"LIBSETS_SETTYPE_BATTLEGROUND",IF(G428&lt;&gt;"LIBSETS_SETTYPE_SPECIAL",IF(AD428&lt;&gt;"",VLOOKUP(AD428,'ESO zone constants'!$D$3:$H$4953,5,FALSE),""),""),"")</f>
        <v/>
      </c>
      <c r="AD428" t="str">
        <f>IF(AND(O428&lt;&gt;"",NOT(ISERROR(O428))),"",IF(AND(M428&lt;&gt;"",M428&gt;0,NOT(ISERROR(M428))),VLOOKUP(M428,'ESO dumped WayshrineInfo'!$K$3:$N$9999,4,FALSE),""))</f>
        <v/>
      </c>
      <c r="AE428" s="44"/>
      <c r="AF428" s="43" t="str">
        <f>IF(AE428&lt;&gt;"",IF(AE428&lt;&gt;"LIBSETS_DROP_MECHANIC_MONSTER_NAME",VLOOKUP(AE428,'LibSets constants'!$I$4:$L$1002,3,FALSE),""),"")</f>
        <v/>
      </c>
      <c r="AG428" s="43" t="str">
        <f>IF(AE428&lt;&gt;"",IF(AE428&lt;&gt;"LIBSETS_DROP_MECHANIC_MONSTER_NAME",VLOOKUP(AE428,'LibSets constants'!$I$4:$L$1002,4,FALSE),""),"")</f>
        <v/>
      </c>
      <c r="AH428" s="3" t="str">
        <f>IF(G428&lt;&gt;"LIBSETS_SETTYPE_BATTLEGROUND",IF(G428&lt;&gt;"LIBSETS_SETTYPE_SPECIAL",IF(AI428&lt;&gt;"",VLOOKUP(AI428,'ESO zone constants'!$D$3:$H$4953,5,FALSE),""),""),"")</f>
        <v/>
      </c>
      <c r="AJ428" s="44"/>
      <c r="AK428" s="43" t="str">
        <f>IF(AJ428&lt;&gt;"",IF(AJ428&lt;&gt;"LIBSETS_DROP_MECHANIC_MONSTER_NAME",VLOOKUP(AJ428,'LibSets constants'!$I$4:$L$1002,3,FALSE),""),"")</f>
        <v/>
      </c>
      <c r="AL428" s="43" t="str">
        <f>IF(AJ428&lt;&gt;"",IF(AJ428&lt;&gt;"LIBSETS_DROP_MECHANIC_MONSTER_NAME",VLOOKUP(AJ428,'LibSets constants'!$I$4:$L$1002,4,FALSE),""),"")</f>
        <v/>
      </c>
      <c r="AM428" s="3" t="str">
        <f>IF(G428&lt;&gt;"LIBSETS_SETTYPE_BATTLEGROUND",IF(G428&lt;&gt;"LIBSETS_SETTYPE_SPECIAL",IF(AN428&lt;&gt;"",VLOOKUP(AN428,'ESO zone constants'!$D$3:$H$4953,5,FALSE),""),""),"")</f>
        <v/>
      </c>
      <c r="AO428" s="44"/>
      <c r="AP428" s="43" t="str">
        <f>IF(AO428&lt;&gt;"",IF(AO428&lt;&gt;"LIBSETS_DROP_MECHANIC_MONSTER_NAME",VLOOKUP(AO428,'LibSets constants'!$I$4:$L$1002,3,FALSE),""),"")</f>
        <v/>
      </c>
      <c r="AQ428" s="43" t="str">
        <f>IF(AO428&lt;&gt;"",IF(AO428&lt;&gt;"LIBSETS_DROP_MECHANIC_MONSTER_NAME",VLOOKUP(AO428,'LibSets constants'!$I$4:$L$1002,4,FALSE),""),"")</f>
        <v/>
      </c>
      <c r="AR428" s="3" t="str">
        <f>IF(G428&lt;&gt;"LIBSETS_SETTYPE_BATTLEGROUND",IF(G428&lt;&gt;"LIBSETS_SETTYPE_SPECIAL",IF(AS428&lt;&gt;"",VLOOKUP(AS428,'ESO zone constants'!$D$3:$H$4953,5,FALSE),""),""),"")</f>
        <v/>
      </c>
      <c r="AT428" s="44"/>
      <c r="AU428" s="43" t="str">
        <f>IF(AT428&lt;&gt;"",IF(AT428&lt;&gt;"LIBSETS_DROP_MECHANIC_MONSTER_NAME",VLOOKUP(AT428,'LibSets constants'!$I$4:$L$1002,3,FALSE),""),"")</f>
        <v/>
      </c>
      <c r="AV428" s="43" t="str">
        <f>IF(AT428&lt;&gt;"",IF(AT428&lt;&gt;"LIBSETS_DROP_MECHANIC_MONSTER_NAME",VLOOKUP(AT428,'LibSets constants'!$I$4:$L$1002,4,FALSE),""),"")</f>
        <v/>
      </c>
      <c r="AW428" s="21" t="str">
        <f t="shared" si="37"/>
        <v>[488] = {wayshrines={418,419,421,}, dlcId=DLC_GREYMOOR</v>
      </c>
      <c r="AX428" s="21" t="str">
        <f t="shared" si="38"/>
        <v>, zoneIds={1160}, veteran=false</v>
      </c>
      <c r="AY428" s="21" t="str">
        <f t="shared" si="39"/>
        <v>, setType=LIBSETS_SETTYPE_OVERLAND</v>
      </c>
      <c r="AZ428" s="21" t="str">
        <f t="shared" si="40"/>
        <v>},</v>
      </c>
      <c r="BA428" s="21" t="str">
        <f t="shared" si="41"/>
        <v xml:space="preserve"> --Venomous Smite / Giftschlag   [Western Skyrim]</v>
      </c>
    </row>
    <row r="429" spans="1:53" x14ac:dyDescent="0.25">
      <c r="A429" s="5">
        <v>489</v>
      </c>
      <c r="B429" t="s">
        <v>1873</v>
      </c>
      <c r="C429" t="s">
        <v>1874</v>
      </c>
      <c r="D429" s="3">
        <f t="shared" si="36"/>
        <v>489</v>
      </c>
      <c r="G429" s="8" t="s">
        <v>1598</v>
      </c>
      <c r="I429" t="s">
        <v>97</v>
      </c>
      <c r="J429" t="s">
        <v>97</v>
      </c>
      <c r="K429">
        <v>418</v>
      </c>
      <c r="L429">
        <v>419</v>
      </c>
      <c r="M429">
        <v>421</v>
      </c>
      <c r="N429">
        <v>0</v>
      </c>
      <c r="O429" s="66" t="s">
        <v>1823</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constants'!$B$4:$C$1002,2,FALSE),"")</f>
        <v>Greymoor</v>
      </c>
      <c r="V429" s="43" t="str">
        <f>IF(U429&lt;&gt;"",IF(U429&lt;&gt;"LIBSETS_DROP_MECHANIC_MONSTER_NAME",VLOOKUP(U429,'LibSets constants'!$I$4:$L$1002,3,FALSE),""),"")</f>
        <v/>
      </c>
      <c r="W429" s="43" t="str">
        <f>IF(U429&lt;&gt;"",IF(U429&lt;&gt;"LIBSETS_DROP_MECHANIC_MONSTER_NAME",VLOOKUP(U429,'LibSets constants'!$I$4:$L$1002,4,FALSE),""),"")</f>
        <v/>
      </c>
      <c r="X429" s="3" t="str">
        <f>IF(G429&lt;&gt;"LIBSETS_SETTYPE_BATTLEGROUND",IF(G429&lt;&gt;"LIBSETS_SETTYPE_SPECIAL",IF(Y429&lt;&gt;"",VLOOKUP(Y429,'ESO zone constants'!$D$3:$H$4953,5,FALSE),""),""),"")</f>
        <v/>
      </c>
      <c r="Y429" t="str">
        <f>IF(AND(O429&lt;&gt;"",NOT(ISERROR(O429))),"",IF(AND(L429&lt;&gt;"",L429&gt;0,NOT(ISERROR(L429))),VLOOKUP(L429,'ESO dumped WayshrineInfo'!$K$3:$N$9999,4,FALSE),""))</f>
        <v/>
      </c>
      <c r="Z429" s="44"/>
      <c r="AA429" s="43" t="str">
        <f>IF(Z429&lt;&gt;"",IF(Z429&lt;&gt;"LIBSETS_DROP_MECHANIC_MONSTER_NAME",VLOOKUP(Z429,'LibSets constants'!$I$4:$L$1002,3,FALSE),""),"")</f>
        <v/>
      </c>
      <c r="AB429" s="43" t="str">
        <f>IF(Z429&lt;&gt;"",IF(Z429&lt;&gt;"LIBSETS_DROP_MECHANIC_MONSTER_NAME",VLOOKUP(Z429,'LibSets constants'!$I$4:$L$1002,4,FALSE),""),"")</f>
        <v/>
      </c>
      <c r="AC429" s="3" t="str">
        <f>IF(G429&lt;&gt;"LIBSETS_SETTYPE_BATTLEGROUND",IF(G429&lt;&gt;"LIBSETS_SETTYPE_SPECIAL",IF(AD429&lt;&gt;"",VLOOKUP(AD429,'ESO zone constants'!$D$3:$H$4953,5,FALSE),""),""),"")</f>
        <v/>
      </c>
      <c r="AD429" t="str">
        <f>IF(AND(O429&lt;&gt;"",NOT(ISERROR(O429))),"",IF(AND(M429&lt;&gt;"",M429&gt;0,NOT(ISERROR(M429))),VLOOKUP(M429,'ESO dumped WayshrineInfo'!$K$3:$N$9999,4,FALSE),""))</f>
        <v/>
      </c>
      <c r="AE429" s="44"/>
      <c r="AF429" s="43" t="str">
        <f>IF(AE429&lt;&gt;"",IF(AE429&lt;&gt;"LIBSETS_DROP_MECHANIC_MONSTER_NAME",VLOOKUP(AE429,'LibSets constants'!$I$4:$L$1002,3,FALSE),""),"")</f>
        <v/>
      </c>
      <c r="AG429" s="43" t="str">
        <f>IF(AE429&lt;&gt;"",IF(AE429&lt;&gt;"LIBSETS_DROP_MECHANIC_MONSTER_NAME",VLOOKUP(AE429,'LibSets constants'!$I$4:$L$1002,4,FALSE),""),"")</f>
        <v/>
      </c>
      <c r="AH429" s="3" t="str">
        <f>IF(G429&lt;&gt;"LIBSETS_SETTYPE_BATTLEGROUND",IF(G429&lt;&gt;"LIBSETS_SETTYPE_SPECIAL",IF(AI429&lt;&gt;"",VLOOKUP(AI429,'ESO zone constants'!$D$3:$H$4953,5,FALSE),""),""),"")</f>
        <v/>
      </c>
      <c r="AJ429" s="44"/>
      <c r="AK429" s="43" t="str">
        <f>IF(AJ429&lt;&gt;"",IF(AJ429&lt;&gt;"LIBSETS_DROP_MECHANIC_MONSTER_NAME",VLOOKUP(AJ429,'LibSets constants'!$I$4:$L$1002,3,FALSE),""),"")</f>
        <v/>
      </c>
      <c r="AL429" s="43" t="str">
        <f>IF(AJ429&lt;&gt;"",IF(AJ429&lt;&gt;"LIBSETS_DROP_MECHANIC_MONSTER_NAME",VLOOKUP(AJ429,'LibSets constants'!$I$4:$L$1002,4,FALSE),""),"")</f>
        <v/>
      </c>
      <c r="AM429" s="3" t="str">
        <f>IF(G429&lt;&gt;"LIBSETS_SETTYPE_BATTLEGROUND",IF(G429&lt;&gt;"LIBSETS_SETTYPE_SPECIAL",IF(AN429&lt;&gt;"",VLOOKUP(AN429,'ESO zone constants'!$D$3:$H$4953,5,FALSE),""),""),"")</f>
        <v/>
      </c>
      <c r="AO429" s="44"/>
      <c r="AP429" s="43" t="str">
        <f>IF(AO429&lt;&gt;"",IF(AO429&lt;&gt;"LIBSETS_DROP_MECHANIC_MONSTER_NAME",VLOOKUP(AO429,'LibSets constants'!$I$4:$L$1002,3,FALSE),""),"")</f>
        <v/>
      </c>
      <c r="AQ429" s="43" t="str">
        <f>IF(AO429&lt;&gt;"",IF(AO429&lt;&gt;"LIBSETS_DROP_MECHANIC_MONSTER_NAME",VLOOKUP(AO429,'LibSets constants'!$I$4:$L$1002,4,FALSE),""),"")</f>
        <v/>
      </c>
      <c r="AR429" s="3" t="str">
        <f>IF(G429&lt;&gt;"LIBSETS_SETTYPE_BATTLEGROUND",IF(G429&lt;&gt;"LIBSETS_SETTYPE_SPECIAL",IF(AS429&lt;&gt;"",VLOOKUP(AS429,'ESO zone constants'!$D$3:$H$4953,5,FALSE),""),""),"")</f>
        <v/>
      </c>
      <c r="AT429" s="44"/>
      <c r="AU429" s="43" t="str">
        <f>IF(AT429&lt;&gt;"",IF(AT429&lt;&gt;"LIBSETS_DROP_MECHANIC_MONSTER_NAME",VLOOKUP(AT429,'LibSets constants'!$I$4:$L$1002,3,FALSE),""),"")</f>
        <v/>
      </c>
      <c r="AV429" s="43" t="str">
        <f>IF(AT429&lt;&gt;"",IF(AT429&lt;&gt;"LIBSETS_DROP_MECHANIC_MONSTER_NAME",VLOOKUP(AT429,'LibSets constants'!$I$4:$L$1002,4,FALSE),""),"")</f>
        <v/>
      </c>
      <c r="AW429" s="21" t="str">
        <f t="shared" si="37"/>
        <v>[489] = {wayshrines={418,419,421,}, dlcId=DLC_GREYMOOR</v>
      </c>
      <c r="AX429" s="21" t="str">
        <f t="shared" si="38"/>
        <v>, zoneIds={1160}, veteran=false</v>
      </c>
      <c r="AY429" s="21" t="str">
        <f t="shared" si="39"/>
        <v>, setType=LIBSETS_SETTYPE_OVERLAND</v>
      </c>
      <c r="AZ429" s="21" t="str">
        <f t="shared" si="40"/>
        <v>},</v>
      </c>
      <c r="BA429" s="21" t="str">
        <f t="shared" si="41"/>
        <v xml:space="preserve"> --Eternal Vigor / Ewiger Elan   [Western Skyrim]</v>
      </c>
    </row>
    <row r="430" spans="1:53" x14ac:dyDescent="0.25">
      <c r="A430" s="5">
        <v>490</v>
      </c>
      <c r="B430" t="s">
        <v>1875</v>
      </c>
      <c r="C430" t="s">
        <v>1876</v>
      </c>
      <c r="D430" s="3">
        <f t="shared" si="36"/>
        <v>490</v>
      </c>
      <c r="G430" s="8" t="s">
        <v>1592</v>
      </c>
      <c r="I430" t="s">
        <v>97</v>
      </c>
      <c r="J430" t="s">
        <v>97</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constants'!$B$4:$C$1002,2,FALSE),"")</f>
        <v>Greymoor</v>
      </c>
      <c r="V430" s="40" t="str">
        <f>IF(U430&lt;&gt;"",IF(U430&lt;&gt;"LIBSETS_DROP_MECHANIC_MONSTER_NAME",VLOOKUP(U430,'LibSets constants'!$I$4:$L$1002,3,FALSE),""),"")</f>
        <v/>
      </c>
      <c r="W430" s="40" t="str">
        <f>IF(U430&lt;&gt;"",IF(U430&lt;&gt;"LIBSETS_DROP_MECHANIC_MONSTER_NAME",VLOOKUP(U430,'LibSets constants'!$I$4:$L$1002,4,FALSE),""),"")</f>
        <v/>
      </c>
      <c r="X430" s="3">
        <f>IF(G430&lt;&gt;"LIBSETS_SETTYPE_BATTLEGROUND",IF(G430&lt;&gt;"LIBSETS_SETTYPE_SPECIAL",IF(Y430&lt;&gt;"",VLOOKUP(Y430,'ESO zone constants'!$D$3:$H$4953,5,FALSE),""),""),"")</f>
        <v>1160</v>
      </c>
      <c r="Y430" t="str">
        <f>IF(AND(O430&lt;&gt;"",NOT(ISERROR(O430))),"",IF(AND(L430&lt;&gt;"",L430&gt;0,NOT(ISERROR(L430))),VLOOKUP(L430,'ESO dumped WayshrineInfo'!$K$3:$N$9999,4,FALSE),""))</f>
        <v>Western Skyrim</v>
      </c>
      <c r="Z430" s="41"/>
      <c r="AA430" s="40" t="str">
        <f>IF(Z430&lt;&gt;"",IF(Z430&lt;&gt;"LIBSETS_DROP_MECHANIC_MONSTER_NAME",VLOOKUP(Z430,'LibSets constants'!$I$4:$L$1002,3,FALSE),""),"")</f>
        <v/>
      </c>
      <c r="AB430" s="40" t="str">
        <f>IF(Z430&lt;&gt;"",IF(Z430&lt;&gt;"LIBSETS_DROP_MECHANIC_MONSTER_NAME",VLOOKUP(Z430,'LibSets constants'!$I$4:$L$1002,4,FALSE),""),"")</f>
        <v/>
      </c>
      <c r="AC430" s="3">
        <f>IF(G430&lt;&gt;"LIBSETS_SETTYPE_BATTLEGROUND",IF(G430&lt;&gt;"LIBSETS_SETTYPE_SPECIAL",IF(AD430&lt;&gt;"",VLOOKUP(AD430,'ESO zone constants'!$D$3:$H$4953,5,FALSE),""),""),"")</f>
        <v>1160</v>
      </c>
      <c r="AD430" t="str">
        <f>IF(AND(O430&lt;&gt;"",NOT(ISERROR(O430))),"",IF(AND(M430&lt;&gt;"",M430&gt;0,NOT(ISERROR(M430))),VLOOKUP(M430,'ESO dumped WayshrineInfo'!$K$3:$N$9999,4,FALSE),""))</f>
        <v>Western Skyrim</v>
      </c>
      <c r="AE430" s="41"/>
      <c r="AF430" s="40" t="str">
        <f>IF(AE430&lt;&gt;"",IF(AE430&lt;&gt;"LIBSETS_DROP_MECHANIC_MONSTER_NAME",VLOOKUP(AE430,'LibSets constants'!$I$4:$L$1002,3,FALSE),""),"")</f>
        <v/>
      </c>
      <c r="AG430" s="40" t="str">
        <f>IF(AE430&lt;&gt;"",IF(AE430&lt;&gt;"LIBSETS_DROP_MECHANIC_MONSTER_NAME",VLOOKUP(AE430,'LibSets constants'!$I$4:$L$1002,4,FALSE),""),"")</f>
        <v/>
      </c>
      <c r="AH430" s="3" t="str">
        <f>IF(G430&lt;&gt;"LIBSETS_SETTYPE_BATTLEGROUND",IF(G430&lt;&gt;"LIBSETS_SETTYPE_SPECIAL",IF(AI430&lt;&gt;"",VLOOKUP(AI430,'ESO zone constants'!$D$3:$H$4953,5,FALSE),""),""),"")</f>
        <v/>
      </c>
      <c r="AJ430" s="41"/>
      <c r="AK430" s="40" t="str">
        <f>IF(AJ430&lt;&gt;"",IF(AJ430&lt;&gt;"LIBSETS_DROP_MECHANIC_MONSTER_NAME",VLOOKUP(AJ430,'LibSets constants'!$I$4:$L$1002,3,FALSE),""),"")</f>
        <v/>
      </c>
      <c r="AL430" s="40" t="str">
        <f>IF(AJ430&lt;&gt;"",IF(AJ430&lt;&gt;"LIBSETS_DROP_MECHANIC_MONSTER_NAME",VLOOKUP(AJ430,'LibSets constants'!$I$4:$L$1002,4,FALSE),""),"")</f>
        <v/>
      </c>
      <c r="AM430" s="3" t="str">
        <f>IF(G430&lt;&gt;"LIBSETS_SETTYPE_BATTLEGROUND",IF(G430&lt;&gt;"LIBSETS_SETTYPE_SPECIAL",IF(AN430&lt;&gt;"",VLOOKUP(AN430,'ESO zone constants'!$D$3:$H$4953,5,FALSE),""),""),"")</f>
        <v/>
      </c>
      <c r="AO430" s="41"/>
      <c r="AP430" s="40" t="str">
        <f>IF(AO430&lt;&gt;"",IF(AO430&lt;&gt;"LIBSETS_DROP_MECHANIC_MONSTER_NAME",VLOOKUP(AO430,'LibSets constants'!$I$4:$L$1002,3,FALSE),""),"")</f>
        <v/>
      </c>
      <c r="AQ430" s="40" t="str">
        <f>IF(AO430&lt;&gt;"",IF(AO430&lt;&gt;"LIBSETS_DROP_MECHANIC_MONSTER_NAME",VLOOKUP(AO430,'LibSets constants'!$I$4:$L$1002,4,FALSE),""),"")</f>
        <v/>
      </c>
      <c r="AR430" s="3" t="str">
        <f>IF(G430&lt;&gt;"LIBSETS_SETTYPE_BATTLEGROUND",IF(G430&lt;&gt;"LIBSETS_SETTYPE_SPECIAL",IF(AS430&lt;&gt;"",VLOOKUP(AS430,'ESO zone constants'!$D$3:$H$4953,5,FALSE),""),""),"")</f>
        <v/>
      </c>
      <c r="AT430" s="41"/>
      <c r="AU430" s="40" t="str">
        <f>IF(AT430&lt;&gt;"",IF(AT430&lt;&gt;"LIBSETS_DROP_MECHANIC_MONSTER_NAME",VLOOKUP(AT430,'LibSets constants'!$I$4:$L$1002,3,FALSE),""),"")</f>
        <v/>
      </c>
      <c r="AV430" s="40" t="str">
        <f>IF(AT430&lt;&gt;"",IF(AT430&lt;&gt;"LIBSETS_DROP_MECHANIC_MONSTER_NAME",VLOOKUP(AT430,'LibSets constants'!$I$4:$L$1002,4,FALSE),""),"")</f>
        <v/>
      </c>
      <c r="AW430" s="21" t="str">
        <f t="shared" si="37"/>
        <v>[490] = {wayshrines={418,418,418,}, traitsNeeded=5, dlcId=DLC_GREYMOOR</v>
      </c>
      <c r="AX430" s="21" t="str">
        <f t="shared" si="38"/>
        <v>, zoneIds={1160,1160,1160}, veteran=false</v>
      </c>
      <c r="AY430" s="21" t="str">
        <f t="shared" si="39"/>
        <v>, setType=LIBSETS_SETTYPE_CRAFTED</v>
      </c>
      <c r="AZ430" s="21" t="str">
        <f t="shared" si="40"/>
        <v>},</v>
      </c>
      <c r="BA430" s="21" t="str">
        <f t="shared" si="41"/>
        <v xml:space="preserve"> --Stuhn's Favor / Stuhns Gunst   [Western Skyrim, Western Skyrim, Western Skyrim]</v>
      </c>
    </row>
    <row r="431" spans="1:53" x14ac:dyDescent="0.25">
      <c r="A431" s="5">
        <v>491</v>
      </c>
      <c r="B431" t="s">
        <v>1877</v>
      </c>
      <c r="C431" t="s">
        <v>1878</v>
      </c>
      <c r="D431" s="3">
        <f t="shared" si="36"/>
        <v>491</v>
      </c>
      <c r="G431" s="8" t="s">
        <v>1592</v>
      </c>
      <c r="I431" t="s">
        <v>97</v>
      </c>
      <c r="J431" t="s">
        <v>97</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constants'!$B$4:$C$1002,2,FALSE),"")</f>
        <v>Greymoor</v>
      </c>
      <c r="V431" s="40" t="str">
        <f>IF(U431&lt;&gt;"",IF(U431&lt;&gt;"LIBSETS_DROP_MECHANIC_MONSTER_NAME",VLOOKUP(U431,'LibSets constants'!$I$4:$L$1002,3,FALSE),""),"")</f>
        <v/>
      </c>
      <c r="W431" s="40" t="str">
        <f>IF(U431&lt;&gt;"",IF(U431&lt;&gt;"LIBSETS_DROP_MECHANIC_MONSTER_NAME",VLOOKUP(U431,'LibSets constants'!$I$4:$L$1002,4,FALSE),""),"")</f>
        <v/>
      </c>
      <c r="X431" s="3">
        <f>IF(G431&lt;&gt;"LIBSETS_SETTYPE_BATTLEGROUND",IF(G431&lt;&gt;"LIBSETS_SETTYPE_SPECIAL",IF(Y431&lt;&gt;"",VLOOKUP(Y431,'ESO zone constants'!$D$3:$H$4953,5,FALSE),""),""),"")</f>
        <v>1160</v>
      </c>
      <c r="Y431" t="str">
        <f>IF(AND(O431&lt;&gt;"",NOT(ISERROR(O431))),"",IF(AND(L431&lt;&gt;"",L431&gt;0,NOT(ISERROR(L431))),VLOOKUP(L431,'ESO dumped WayshrineInfo'!$K$3:$N$9999,4,FALSE),""))</f>
        <v>Western Skyrim</v>
      </c>
      <c r="Z431" s="41"/>
      <c r="AA431" s="40" t="str">
        <f>IF(Z431&lt;&gt;"",IF(Z431&lt;&gt;"LIBSETS_DROP_MECHANIC_MONSTER_NAME",VLOOKUP(Z431,'LibSets constants'!$I$4:$L$1002,3,FALSE),""),"")</f>
        <v/>
      </c>
      <c r="AB431" s="40" t="str">
        <f>IF(Z431&lt;&gt;"",IF(Z431&lt;&gt;"LIBSETS_DROP_MECHANIC_MONSTER_NAME",VLOOKUP(Z431,'LibSets constants'!$I$4:$L$1002,4,FALSE),""),"")</f>
        <v/>
      </c>
      <c r="AC431" s="3">
        <f>IF(G431&lt;&gt;"LIBSETS_SETTYPE_BATTLEGROUND",IF(G431&lt;&gt;"LIBSETS_SETTYPE_SPECIAL",IF(AD431&lt;&gt;"",VLOOKUP(AD431,'ESO zone constants'!$D$3:$H$4953,5,FALSE),""),""),"")</f>
        <v>1160</v>
      </c>
      <c r="AD431" t="str">
        <f>IF(AND(O431&lt;&gt;"",NOT(ISERROR(O431))),"",IF(AND(M431&lt;&gt;"",M431&gt;0,NOT(ISERROR(M431))),VLOOKUP(M431,'ESO dumped WayshrineInfo'!$K$3:$N$9999,4,FALSE),""))</f>
        <v>Western Skyrim</v>
      </c>
      <c r="AE431" s="41"/>
      <c r="AF431" s="40" t="str">
        <f>IF(AE431&lt;&gt;"",IF(AE431&lt;&gt;"LIBSETS_DROP_MECHANIC_MONSTER_NAME",VLOOKUP(AE431,'LibSets constants'!$I$4:$L$1002,3,FALSE),""),"")</f>
        <v/>
      </c>
      <c r="AG431" s="40" t="str">
        <f>IF(AE431&lt;&gt;"",IF(AE431&lt;&gt;"LIBSETS_DROP_MECHANIC_MONSTER_NAME",VLOOKUP(AE431,'LibSets constants'!$I$4:$L$1002,4,FALSE),""),"")</f>
        <v/>
      </c>
      <c r="AH431" s="3" t="str">
        <f>IF(G431&lt;&gt;"LIBSETS_SETTYPE_BATTLEGROUND",IF(G431&lt;&gt;"LIBSETS_SETTYPE_SPECIAL",IF(AI431&lt;&gt;"",VLOOKUP(AI431,'ESO zone constants'!$D$3:$H$4953,5,FALSE),""),""),"")</f>
        <v/>
      </c>
      <c r="AJ431" s="41"/>
      <c r="AK431" s="40" t="str">
        <f>IF(AJ431&lt;&gt;"",IF(AJ431&lt;&gt;"LIBSETS_DROP_MECHANIC_MONSTER_NAME",VLOOKUP(AJ431,'LibSets constants'!$I$4:$L$1002,3,FALSE),""),"")</f>
        <v/>
      </c>
      <c r="AL431" s="40" t="str">
        <f>IF(AJ431&lt;&gt;"",IF(AJ431&lt;&gt;"LIBSETS_DROP_MECHANIC_MONSTER_NAME",VLOOKUP(AJ431,'LibSets constants'!$I$4:$L$1002,4,FALSE),""),"")</f>
        <v/>
      </c>
      <c r="AM431" s="3" t="str">
        <f>IF(G431&lt;&gt;"LIBSETS_SETTYPE_BATTLEGROUND",IF(G431&lt;&gt;"LIBSETS_SETTYPE_SPECIAL",IF(AN431&lt;&gt;"",VLOOKUP(AN431,'ESO zone constants'!$D$3:$H$4953,5,FALSE),""),""),"")</f>
        <v/>
      </c>
      <c r="AO431" s="41"/>
      <c r="AP431" s="40" t="str">
        <f>IF(AO431&lt;&gt;"",IF(AO431&lt;&gt;"LIBSETS_DROP_MECHANIC_MONSTER_NAME",VLOOKUP(AO431,'LibSets constants'!$I$4:$L$1002,3,FALSE),""),"")</f>
        <v/>
      </c>
      <c r="AQ431" s="40" t="str">
        <f>IF(AO431&lt;&gt;"",IF(AO431&lt;&gt;"LIBSETS_DROP_MECHANIC_MONSTER_NAME",VLOOKUP(AO431,'LibSets constants'!$I$4:$L$1002,4,FALSE),""),"")</f>
        <v/>
      </c>
      <c r="AR431" s="3" t="str">
        <f>IF(G431&lt;&gt;"LIBSETS_SETTYPE_BATTLEGROUND",IF(G431&lt;&gt;"LIBSETS_SETTYPE_SPECIAL",IF(AS431&lt;&gt;"",VLOOKUP(AS431,'ESO zone constants'!$D$3:$H$4953,5,FALSE),""),""),"")</f>
        <v/>
      </c>
      <c r="AT431" s="41"/>
      <c r="AU431" s="40" t="str">
        <f>IF(AT431&lt;&gt;"",IF(AT431&lt;&gt;"LIBSETS_DROP_MECHANIC_MONSTER_NAME",VLOOKUP(AT431,'LibSets constants'!$I$4:$L$1002,3,FALSE),""),"")</f>
        <v/>
      </c>
      <c r="AV431" s="40" t="str">
        <f>IF(AT431&lt;&gt;"",IF(AT431&lt;&gt;"LIBSETS_DROP_MECHANIC_MONSTER_NAME",VLOOKUP(AT431,'LibSets constants'!$I$4:$L$1002,4,FALSE),""),"")</f>
        <v/>
      </c>
      <c r="AW431" s="21" t="str">
        <f t="shared" si="37"/>
        <v>[491] = {wayshrines={417,417,417,}, traitsNeeded=7, dlcId=DLC_GREYMOOR</v>
      </c>
      <c r="AX431" s="21" t="str">
        <f t="shared" si="38"/>
        <v>, zoneIds={1160,1160,1160}, veteran=false</v>
      </c>
      <c r="AY431" s="21" t="str">
        <f t="shared" si="39"/>
        <v>, setType=LIBSETS_SETTYPE_CRAFTED</v>
      </c>
      <c r="AZ431" s="21" t="str">
        <f t="shared" si="40"/>
        <v>},</v>
      </c>
      <c r="BA431" s="21" t="str">
        <f t="shared" si="41"/>
        <v xml:space="preserve"> --Dragon's Appetite / Appetit des Drachen   [Western Skyrim, Western Skyrim, Western Skyrim]</v>
      </c>
    </row>
    <row r="432" spans="1:53" x14ac:dyDescent="0.25">
      <c r="A432" s="5">
        <v>492</v>
      </c>
      <c r="B432" t="s">
        <v>1879</v>
      </c>
      <c r="C432" t="s">
        <v>1880</v>
      </c>
      <c r="D432" s="3">
        <f t="shared" si="36"/>
        <v>492</v>
      </c>
      <c r="G432" s="8" t="s">
        <v>1599</v>
      </c>
      <c r="I432" t="s">
        <v>97</v>
      </c>
      <c r="J432" t="s">
        <v>97</v>
      </c>
      <c r="K432">
        <v>434</v>
      </c>
      <c r="L432">
        <v>434</v>
      </c>
      <c r="M432">
        <v>434</v>
      </c>
      <c r="N432">
        <v>0</v>
      </c>
      <c r="O432" s="66" t="s">
        <v>1842</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constants'!$B$4:$C$1002,2,FALSE),"")</f>
        <v>Greymoor</v>
      </c>
      <c r="U432" s="33" t="s">
        <v>1668</v>
      </c>
      <c r="V432" s="40" t="str">
        <f>IF(U432&lt;&gt;"",IF(U432&lt;&gt;"LIBSETS_DROP_MECHANIC_MONSTER_NAME",VLOOKUP(U432,'LibSets constants'!$I$4:$L$1002,3,FALSE),""),"")</f>
        <v/>
      </c>
      <c r="W432" s="43" t="str">
        <f>IF(U432&lt;&gt;"",IF(U432&lt;&gt;"LIBSETS_DROP_MECHANIC_MONSTER_NAME",VLOOKUP(U432,'LibSets constants'!$I$4:$L$1002,4,FALSE),""),"")</f>
        <v/>
      </c>
      <c r="X432" s="3" t="str">
        <f>IF(G432&lt;&gt;"LIBSETS_SETTYPE_BATTLEGROUND",IF(G432&lt;&gt;"LIBSETS_SETTYPE_SPECIAL",IF(Y432&lt;&gt;"",VLOOKUP(Y432,'ESO zone constants'!$D$3:$H$4953,5,FALSE),""),""),"")</f>
        <v/>
      </c>
      <c r="Y432" t="str">
        <f>IF(AND(O432&lt;&gt;"",NOT(ISERROR(O432))),"",IF(AND(L432&lt;&gt;"",L432&gt;0,NOT(ISERROR(L432))),VLOOKUP(L432,'ESO dumped WayshrineInfo'!$K$3:$N$9999,4,FALSE),""))</f>
        <v/>
      </c>
      <c r="Z432" s="44"/>
      <c r="AA432" s="43" t="str">
        <f>IF(Z432&lt;&gt;"",IF(Z432&lt;&gt;"LIBSETS_DROP_MECHANIC_MONSTER_NAME",VLOOKUP(Z432,'LibSets constants'!$I$4:$L$1002,3,FALSE),""),"")</f>
        <v/>
      </c>
      <c r="AB432" s="43" t="str">
        <f>IF(Z432&lt;&gt;"",IF(Z432&lt;&gt;"LIBSETS_DROP_MECHANIC_MONSTER_NAME",VLOOKUP(Z432,'LibSets constants'!$I$4:$L$1002,4,FALSE),""),"")</f>
        <v/>
      </c>
      <c r="AC432" s="3" t="str">
        <f>IF(G432&lt;&gt;"LIBSETS_SETTYPE_BATTLEGROUND",IF(G432&lt;&gt;"LIBSETS_SETTYPE_SPECIAL",IF(AD432&lt;&gt;"",VLOOKUP(AD432,'ESO zone constants'!$D$3:$H$4953,5,FALSE),""),""),"")</f>
        <v/>
      </c>
      <c r="AD432" t="str">
        <f>IF(AND(O432&lt;&gt;"",NOT(ISERROR(O432))),"",IF(AND(M432&lt;&gt;"",M432&gt;0,NOT(ISERROR(M432))),VLOOKUP(M432,'ESO dumped WayshrineInfo'!$K$3:$N$9999,4,FALSE),""))</f>
        <v/>
      </c>
      <c r="AE432" s="44"/>
      <c r="AF432" s="43" t="str">
        <f>IF(AE432&lt;&gt;"",IF(AE432&lt;&gt;"LIBSETS_DROP_MECHANIC_MONSTER_NAME",VLOOKUP(AE432,'LibSets constants'!$I$4:$L$1002,3,FALSE),""),"")</f>
        <v/>
      </c>
      <c r="AG432" s="43" t="str">
        <f>IF(AE432&lt;&gt;"",IF(AE432&lt;&gt;"LIBSETS_DROP_MECHANIC_MONSTER_NAME",VLOOKUP(AE432,'LibSets constants'!$I$4:$L$1002,4,FALSE),""),"")</f>
        <v/>
      </c>
      <c r="AH432" s="3" t="str">
        <f>IF(G432&lt;&gt;"LIBSETS_SETTYPE_BATTLEGROUND",IF(G432&lt;&gt;"LIBSETS_SETTYPE_SPECIAL",IF(AI432&lt;&gt;"",VLOOKUP(AI432,'ESO zone constants'!$D$3:$H$4953,5,FALSE),""),""),"")</f>
        <v/>
      </c>
      <c r="AJ432" s="44"/>
      <c r="AK432" s="43" t="str">
        <f>IF(AJ432&lt;&gt;"",IF(AJ432&lt;&gt;"LIBSETS_DROP_MECHANIC_MONSTER_NAME",VLOOKUP(AJ432,'LibSets constants'!$I$4:$L$1002,3,FALSE),""),"")</f>
        <v/>
      </c>
      <c r="AL432" s="43" t="str">
        <f>IF(AJ432&lt;&gt;"",IF(AJ432&lt;&gt;"LIBSETS_DROP_MECHANIC_MONSTER_NAME",VLOOKUP(AJ432,'LibSets constants'!$I$4:$L$1002,4,FALSE),""),"")</f>
        <v/>
      </c>
      <c r="AM432" s="3" t="str">
        <f>IF(G432&lt;&gt;"LIBSETS_SETTYPE_BATTLEGROUND",IF(G432&lt;&gt;"LIBSETS_SETTYPE_SPECIAL",IF(AN432&lt;&gt;"",VLOOKUP(AN432,'ESO zone constants'!$D$3:$H$4953,5,FALSE),""),""),"")</f>
        <v/>
      </c>
      <c r="AO432" s="44"/>
      <c r="AP432" s="43" t="str">
        <f>IF(AO432&lt;&gt;"",IF(AO432&lt;&gt;"LIBSETS_DROP_MECHANIC_MONSTER_NAME",VLOOKUP(AO432,'LibSets constants'!$I$4:$L$1002,3,FALSE),""),"")</f>
        <v/>
      </c>
      <c r="AQ432" s="43" t="str">
        <f>IF(AO432&lt;&gt;"",IF(AO432&lt;&gt;"LIBSETS_DROP_MECHANIC_MONSTER_NAME",VLOOKUP(AO432,'LibSets constants'!$I$4:$L$1002,4,FALSE),""),"")</f>
        <v/>
      </c>
      <c r="AR432" s="3" t="str">
        <f>IF(G432&lt;&gt;"LIBSETS_SETTYPE_BATTLEGROUND",IF(G432&lt;&gt;"LIBSETS_SETTYPE_SPECIAL",IF(AS432&lt;&gt;"",VLOOKUP(AS432,'ESO zone constants'!$D$3:$H$4953,5,FALSE),""),""),"")</f>
        <v/>
      </c>
      <c r="AT432" s="44"/>
      <c r="AU432" s="43" t="str">
        <f>IF(AT432&lt;&gt;"",IF(AT432&lt;&gt;"LIBSETS_DROP_MECHANIC_MONSTER_NAME",VLOOKUP(AT432,'LibSets constants'!$I$4:$L$1002,3,FALSE),""),"")</f>
        <v/>
      </c>
      <c r="AV432" s="43" t="str">
        <f>IF(AT432&lt;&gt;"",IF(AT432&lt;&gt;"LIBSETS_DROP_MECHANIC_MONSTER_NAME",VLOOKUP(AT432,'LibSets constants'!$I$4:$L$1002,4,FALSE),""),"")</f>
        <v/>
      </c>
      <c r="AW432" s="21" t="str">
        <f t="shared" si="37"/>
        <v>[492] = {wayshrines={434,434,434,}, dlcId=DLC_GREYMOOR</v>
      </c>
      <c r="AX432" s="21" t="str">
        <f t="shared" si="38"/>
        <v>, zoneIds={1196}, veteran=false</v>
      </c>
      <c r="AY432" s="21" t="str">
        <f t="shared" si="39"/>
        <v>, setType=LIBSETS_SETTYPE_TRIAL</v>
      </c>
      <c r="AZ432" s="21" t="str">
        <f t="shared" si="40"/>
        <v>, dropMechanic={LIBSETS_DROP_MECHANIC_MONSTER_NAME}, dropMechanicNames={}},</v>
      </c>
      <c r="BA432" s="21" t="str">
        <f t="shared" si="41"/>
        <v xml:space="preserve"> --Kyne's Wind / Kynes Wind   [Kyne's Aegis]</v>
      </c>
    </row>
    <row r="433" spans="1:53" x14ac:dyDescent="0.25">
      <c r="A433" s="5">
        <v>493</v>
      </c>
      <c r="B433" t="s">
        <v>1881</v>
      </c>
      <c r="C433" t="s">
        <v>1882</v>
      </c>
      <c r="D433" s="3">
        <f t="shared" si="36"/>
        <v>493</v>
      </c>
      <c r="G433" s="8" t="s">
        <v>1599</v>
      </c>
      <c r="I433" t="s">
        <v>98</v>
      </c>
      <c r="J433" t="s">
        <v>97</v>
      </c>
      <c r="K433">
        <v>434</v>
      </c>
      <c r="L433">
        <v>434</v>
      </c>
      <c r="M433">
        <v>434</v>
      </c>
      <c r="N433">
        <v>0</v>
      </c>
      <c r="O433" s="66" t="s">
        <v>1842</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constants'!$B$4:$C$1002,2,FALSE),"")</f>
        <v>Greymoor</v>
      </c>
      <c r="U433" s="33" t="s">
        <v>1668</v>
      </c>
      <c r="V433" s="40" t="str">
        <f>IF(U433&lt;&gt;"",IF(U433&lt;&gt;"LIBSETS_DROP_MECHANIC_MONSTER_NAME",VLOOKUP(U433,'LibSets constants'!$I$4:$L$1002,3,FALSE),""),"")</f>
        <v/>
      </c>
      <c r="W433" s="43" t="str">
        <f>IF(U433&lt;&gt;"",IF(U433&lt;&gt;"LIBSETS_DROP_MECHANIC_MONSTER_NAME",VLOOKUP(U433,'LibSets constants'!$I$4:$L$1002,4,FALSE),""),"")</f>
        <v/>
      </c>
      <c r="X433" s="3" t="str">
        <f>IF(G433&lt;&gt;"LIBSETS_SETTYPE_BATTLEGROUND",IF(G433&lt;&gt;"LIBSETS_SETTYPE_SPECIAL",IF(Y433&lt;&gt;"",VLOOKUP(Y433,'ESO zone constants'!$D$3:$H$4953,5,FALSE),""),""),"")</f>
        <v/>
      </c>
      <c r="Y433" t="str">
        <f>IF(AND(O433&lt;&gt;"",NOT(ISERROR(O433))),"",IF(AND(L433&lt;&gt;"",L433&gt;0,NOT(ISERROR(L433))),VLOOKUP(L433,'ESO dumped WayshrineInfo'!$K$3:$N$9999,4,FALSE),""))</f>
        <v/>
      </c>
      <c r="Z433" s="44"/>
      <c r="AA433" s="43" t="str">
        <f>IF(Z433&lt;&gt;"",IF(Z433&lt;&gt;"LIBSETS_DROP_MECHANIC_MONSTER_NAME",VLOOKUP(Z433,'LibSets constants'!$I$4:$L$1002,3,FALSE),""),"")</f>
        <v/>
      </c>
      <c r="AB433" s="43" t="str">
        <f>IF(Z433&lt;&gt;"",IF(Z433&lt;&gt;"LIBSETS_DROP_MECHANIC_MONSTER_NAME",VLOOKUP(Z433,'LibSets constants'!$I$4:$L$1002,4,FALSE),""),"")</f>
        <v/>
      </c>
      <c r="AC433" s="3" t="str">
        <f>IF(G433&lt;&gt;"LIBSETS_SETTYPE_BATTLEGROUND",IF(G433&lt;&gt;"LIBSETS_SETTYPE_SPECIAL",IF(AD433&lt;&gt;"",VLOOKUP(AD433,'ESO zone constants'!$D$3:$H$4953,5,FALSE),""),""),"")</f>
        <v/>
      </c>
      <c r="AD433" t="str">
        <f>IF(AND(O433&lt;&gt;"",NOT(ISERROR(O433))),"",IF(AND(M433&lt;&gt;"",M433&gt;0,NOT(ISERROR(M433))),VLOOKUP(M433,'ESO dumped WayshrineInfo'!$K$3:$N$9999,4,FALSE),""))</f>
        <v/>
      </c>
      <c r="AE433" s="44"/>
      <c r="AF433" s="43" t="str">
        <f>IF(AE433&lt;&gt;"",IF(AE433&lt;&gt;"LIBSETS_DROP_MECHANIC_MONSTER_NAME",VLOOKUP(AE433,'LibSets constants'!$I$4:$L$1002,3,FALSE),""),"")</f>
        <v/>
      </c>
      <c r="AG433" s="43" t="str">
        <f>IF(AE433&lt;&gt;"",IF(AE433&lt;&gt;"LIBSETS_DROP_MECHANIC_MONSTER_NAME",VLOOKUP(AE433,'LibSets constants'!$I$4:$L$1002,4,FALSE),""),"")</f>
        <v/>
      </c>
      <c r="AH433" s="3" t="str">
        <f>IF(G433&lt;&gt;"LIBSETS_SETTYPE_BATTLEGROUND",IF(G433&lt;&gt;"LIBSETS_SETTYPE_SPECIAL",IF(AI433&lt;&gt;"",VLOOKUP(AI433,'ESO zone constants'!$D$3:$H$4953,5,FALSE),""),""),"")</f>
        <v/>
      </c>
      <c r="AJ433" s="44"/>
      <c r="AK433" s="43" t="str">
        <f>IF(AJ433&lt;&gt;"",IF(AJ433&lt;&gt;"LIBSETS_DROP_MECHANIC_MONSTER_NAME",VLOOKUP(AJ433,'LibSets constants'!$I$4:$L$1002,3,FALSE),""),"")</f>
        <v/>
      </c>
      <c r="AL433" s="43" t="str">
        <f>IF(AJ433&lt;&gt;"",IF(AJ433&lt;&gt;"LIBSETS_DROP_MECHANIC_MONSTER_NAME",VLOOKUP(AJ433,'LibSets constants'!$I$4:$L$1002,4,FALSE),""),"")</f>
        <v/>
      </c>
      <c r="AM433" s="3" t="str">
        <f>IF(G433&lt;&gt;"LIBSETS_SETTYPE_BATTLEGROUND",IF(G433&lt;&gt;"LIBSETS_SETTYPE_SPECIAL",IF(AN433&lt;&gt;"",VLOOKUP(AN433,'ESO zone constants'!$D$3:$H$4953,5,FALSE),""),""),"")</f>
        <v/>
      </c>
      <c r="AO433" s="44"/>
      <c r="AP433" s="43" t="str">
        <f>IF(AO433&lt;&gt;"",IF(AO433&lt;&gt;"LIBSETS_DROP_MECHANIC_MONSTER_NAME",VLOOKUP(AO433,'LibSets constants'!$I$4:$L$1002,3,FALSE),""),"")</f>
        <v/>
      </c>
      <c r="AQ433" s="43" t="str">
        <f>IF(AO433&lt;&gt;"",IF(AO433&lt;&gt;"LIBSETS_DROP_MECHANIC_MONSTER_NAME",VLOOKUP(AO433,'LibSets constants'!$I$4:$L$1002,4,FALSE),""),"")</f>
        <v/>
      </c>
      <c r="AR433" s="3" t="str">
        <f>IF(G433&lt;&gt;"LIBSETS_SETTYPE_BATTLEGROUND",IF(G433&lt;&gt;"LIBSETS_SETTYPE_SPECIAL",IF(AS433&lt;&gt;"",VLOOKUP(AS433,'ESO zone constants'!$D$3:$H$4953,5,FALSE),""),""),"")</f>
        <v/>
      </c>
      <c r="AT433" s="44"/>
      <c r="AU433" s="43" t="str">
        <f>IF(AT433&lt;&gt;"",IF(AT433&lt;&gt;"LIBSETS_DROP_MECHANIC_MONSTER_NAME",VLOOKUP(AT433,'LibSets constants'!$I$4:$L$1002,3,FALSE),""),"")</f>
        <v/>
      </c>
      <c r="AV433" s="43" t="str">
        <f>IF(AT433&lt;&gt;"",IF(AT433&lt;&gt;"LIBSETS_DROP_MECHANIC_MONSTER_NAME",VLOOKUP(AT433,'LibSets constants'!$I$4:$L$1002,4,FALSE),""),"")</f>
        <v/>
      </c>
      <c r="AW433" s="21" t="str">
        <f t="shared" si="37"/>
        <v>[493] = {wayshrines={434,434,434,}, dlcId=DLC_GREYMOOR</v>
      </c>
      <c r="AX433" s="21" t="str">
        <f t="shared" si="38"/>
        <v>, zoneIds={1196}, veteran=true</v>
      </c>
      <c r="AY433" s="21" t="str">
        <f t="shared" si="39"/>
        <v>, setType=LIBSETS_SETTYPE_TRIAL</v>
      </c>
      <c r="AZ433" s="21" t="str">
        <f t="shared" si="40"/>
        <v>, dropMechanic={LIBSETS_DROP_MECHANIC_MONSTER_NAME}, dropMechanicNames={}},</v>
      </c>
      <c r="BA433" s="21" t="str">
        <f t="shared" si="41"/>
        <v xml:space="preserve"> --Perfected Kyne's Wind / Kynes perfektionierter Wind   [Kyne's Aegis]</v>
      </c>
    </row>
    <row r="434" spans="1:53" x14ac:dyDescent="0.25">
      <c r="A434" s="5">
        <v>494</v>
      </c>
      <c r="B434" t="s">
        <v>1883</v>
      </c>
      <c r="C434" t="s">
        <v>1884</v>
      </c>
      <c r="D434" s="3">
        <f t="shared" si="36"/>
        <v>494</v>
      </c>
      <c r="G434" s="8" t="s">
        <v>1599</v>
      </c>
      <c r="I434" t="s">
        <v>97</v>
      </c>
      <c r="J434" t="s">
        <v>97</v>
      </c>
      <c r="K434">
        <v>434</v>
      </c>
      <c r="L434">
        <v>434</v>
      </c>
      <c r="M434">
        <v>434</v>
      </c>
      <c r="N434">
        <v>0</v>
      </c>
      <c r="O434" s="66" t="s">
        <v>1842</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constants'!$B$4:$C$1002,2,FALSE),"")</f>
        <v>Greymoor</v>
      </c>
      <c r="U434" s="33" t="s">
        <v>1668</v>
      </c>
      <c r="V434" s="40" t="str">
        <f>IF(U434&lt;&gt;"",IF(U434&lt;&gt;"LIBSETS_DROP_MECHANIC_MONSTER_NAME",VLOOKUP(U434,'LibSets constants'!$I$4:$L$1002,3,FALSE),""),"")</f>
        <v/>
      </c>
      <c r="W434" s="43" t="str">
        <f>IF(U434&lt;&gt;"",IF(U434&lt;&gt;"LIBSETS_DROP_MECHANIC_MONSTER_NAME",VLOOKUP(U434,'LibSets constants'!$I$4:$L$1002,4,FALSE),""),"")</f>
        <v/>
      </c>
      <c r="X434" s="3" t="str">
        <f>IF(G434&lt;&gt;"LIBSETS_SETTYPE_BATTLEGROUND",IF(G434&lt;&gt;"LIBSETS_SETTYPE_SPECIAL",IF(Y434&lt;&gt;"",VLOOKUP(Y434,'ESO zone constants'!$D$3:$H$4953,5,FALSE),""),""),"")</f>
        <v/>
      </c>
      <c r="Y434" t="str">
        <f>IF(AND(O434&lt;&gt;"",NOT(ISERROR(O434))),"",IF(AND(L434&lt;&gt;"",L434&gt;0,NOT(ISERROR(L434))),VLOOKUP(L434,'ESO dumped WayshrineInfo'!$K$3:$N$9999,4,FALSE),""))</f>
        <v/>
      </c>
      <c r="Z434" s="44"/>
      <c r="AA434" s="43" t="str">
        <f>IF(Z434&lt;&gt;"",IF(Z434&lt;&gt;"LIBSETS_DROP_MECHANIC_MONSTER_NAME",VLOOKUP(Z434,'LibSets constants'!$I$4:$L$1002,3,FALSE),""),"")</f>
        <v/>
      </c>
      <c r="AB434" s="43" t="str">
        <f>IF(Z434&lt;&gt;"",IF(Z434&lt;&gt;"LIBSETS_DROP_MECHANIC_MONSTER_NAME",VLOOKUP(Z434,'LibSets constants'!$I$4:$L$1002,4,FALSE),""),"")</f>
        <v/>
      </c>
      <c r="AC434" s="3" t="str">
        <f>IF(G434&lt;&gt;"LIBSETS_SETTYPE_BATTLEGROUND",IF(G434&lt;&gt;"LIBSETS_SETTYPE_SPECIAL",IF(AD434&lt;&gt;"",VLOOKUP(AD434,'ESO zone constants'!$D$3:$H$4953,5,FALSE),""),""),"")</f>
        <v/>
      </c>
      <c r="AD434" t="str">
        <f>IF(AND(O434&lt;&gt;"",NOT(ISERROR(O434))),"",IF(AND(M434&lt;&gt;"",M434&gt;0,NOT(ISERROR(M434))),VLOOKUP(M434,'ESO dumped WayshrineInfo'!$K$3:$N$9999,4,FALSE),""))</f>
        <v/>
      </c>
      <c r="AE434" s="44"/>
      <c r="AF434" s="43" t="str">
        <f>IF(AE434&lt;&gt;"",IF(AE434&lt;&gt;"LIBSETS_DROP_MECHANIC_MONSTER_NAME",VLOOKUP(AE434,'LibSets constants'!$I$4:$L$1002,3,FALSE),""),"")</f>
        <v/>
      </c>
      <c r="AG434" s="43" t="str">
        <f>IF(AE434&lt;&gt;"",IF(AE434&lt;&gt;"LIBSETS_DROP_MECHANIC_MONSTER_NAME",VLOOKUP(AE434,'LibSets constants'!$I$4:$L$1002,4,FALSE),""),"")</f>
        <v/>
      </c>
      <c r="AH434" s="3" t="str">
        <f>IF(G434&lt;&gt;"LIBSETS_SETTYPE_BATTLEGROUND",IF(G434&lt;&gt;"LIBSETS_SETTYPE_SPECIAL",IF(AI434&lt;&gt;"",VLOOKUP(AI434,'ESO zone constants'!$D$3:$H$4953,5,FALSE),""),""),"")</f>
        <v/>
      </c>
      <c r="AJ434" s="44"/>
      <c r="AK434" s="43" t="str">
        <f>IF(AJ434&lt;&gt;"",IF(AJ434&lt;&gt;"LIBSETS_DROP_MECHANIC_MONSTER_NAME",VLOOKUP(AJ434,'LibSets constants'!$I$4:$L$1002,3,FALSE),""),"")</f>
        <v/>
      </c>
      <c r="AL434" s="43" t="str">
        <f>IF(AJ434&lt;&gt;"",IF(AJ434&lt;&gt;"LIBSETS_DROP_MECHANIC_MONSTER_NAME",VLOOKUP(AJ434,'LibSets constants'!$I$4:$L$1002,4,FALSE),""),"")</f>
        <v/>
      </c>
      <c r="AM434" s="3" t="str">
        <f>IF(G434&lt;&gt;"LIBSETS_SETTYPE_BATTLEGROUND",IF(G434&lt;&gt;"LIBSETS_SETTYPE_SPECIAL",IF(AN434&lt;&gt;"",VLOOKUP(AN434,'ESO zone constants'!$D$3:$H$4953,5,FALSE),""),""),"")</f>
        <v/>
      </c>
      <c r="AO434" s="44"/>
      <c r="AP434" s="43" t="str">
        <f>IF(AO434&lt;&gt;"",IF(AO434&lt;&gt;"LIBSETS_DROP_MECHANIC_MONSTER_NAME",VLOOKUP(AO434,'LibSets constants'!$I$4:$L$1002,3,FALSE),""),"")</f>
        <v/>
      </c>
      <c r="AQ434" s="43" t="str">
        <f>IF(AO434&lt;&gt;"",IF(AO434&lt;&gt;"LIBSETS_DROP_MECHANIC_MONSTER_NAME",VLOOKUP(AO434,'LibSets constants'!$I$4:$L$1002,4,FALSE),""),"")</f>
        <v/>
      </c>
      <c r="AR434" s="3" t="str">
        <f>IF(G434&lt;&gt;"LIBSETS_SETTYPE_BATTLEGROUND",IF(G434&lt;&gt;"LIBSETS_SETTYPE_SPECIAL",IF(AS434&lt;&gt;"",VLOOKUP(AS434,'ESO zone constants'!$D$3:$H$4953,5,FALSE),""),""),"")</f>
        <v/>
      </c>
      <c r="AT434" s="44"/>
      <c r="AU434" s="43" t="str">
        <f>IF(AT434&lt;&gt;"",IF(AT434&lt;&gt;"LIBSETS_DROP_MECHANIC_MONSTER_NAME",VLOOKUP(AT434,'LibSets constants'!$I$4:$L$1002,3,FALSE),""),"")</f>
        <v/>
      </c>
      <c r="AV434" s="43" t="str">
        <f>IF(AT434&lt;&gt;"",IF(AT434&lt;&gt;"LIBSETS_DROP_MECHANIC_MONSTER_NAME",VLOOKUP(AT434,'LibSets constants'!$I$4:$L$1002,4,FALSE),""),"")</f>
        <v/>
      </c>
      <c r="AW434" s="21" t="str">
        <f t="shared" si="37"/>
        <v>[494] = {wayshrines={434,434,434,}, dlcId=DLC_GREYMOOR</v>
      </c>
      <c r="AX434" s="21" t="str">
        <f t="shared" si="38"/>
        <v>, zoneIds={1196}, veteran=false</v>
      </c>
      <c r="AY434" s="21" t="str">
        <f t="shared" si="39"/>
        <v>, setType=LIBSETS_SETTYPE_TRIAL</v>
      </c>
      <c r="AZ434" s="21" t="str">
        <f t="shared" si="40"/>
        <v>, dropMechanic={LIBSETS_DROP_MECHANIC_MONSTER_NAME}, dropMechanicNames={}},</v>
      </c>
      <c r="BA434" s="21" t="str">
        <f t="shared" si="41"/>
        <v xml:space="preserve"> --Vrol's Command / Vrols Befehl   [Kyne's Aegis]</v>
      </c>
    </row>
    <row r="435" spans="1:53" x14ac:dyDescent="0.25">
      <c r="A435" s="5">
        <v>495</v>
      </c>
      <c r="B435" t="s">
        <v>1885</v>
      </c>
      <c r="C435" t="s">
        <v>1886</v>
      </c>
      <c r="D435" s="3">
        <f t="shared" si="36"/>
        <v>495</v>
      </c>
      <c r="G435" s="8" t="s">
        <v>1599</v>
      </c>
      <c r="I435" t="s">
        <v>98</v>
      </c>
      <c r="J435" t="s">
        <v>97</v>
      </c>
      <c r="K435">
        <v>434</v>
      </c>
      <c r="L435">
        <v>434</v>
      </c>
      <c r="M435">
        <v>434</v>
      </c>
      <c r="N435">
        <v>0</v>
      </c>
      <c r="O435" s="66" t="s">
        <v>1842</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constants'!$B$4:$C$1002,2,FALSE),"")</f>
        <v>Greymoor</v>
      </c>
      <c r="U435" s="33" t="s">
        <v>1668</v>
      </c>
      <c r="V435" s="40" t="str">
        <f>IF(U435&lt;&gt;"",IF(U435&lt;&gt;"LIBSETS_DROP_MECHANIC_MONSTER_NAME",VLOOKUP(U435,'LibSets constants'!$I$4:$L$1002,3,FALSE),""),"")</f>
        <v/>
      </c>
      <c r="W435" s="43" t="str">
        <f>IF(U435&lt;&gt;"",IF(U435&lt;&gt;"LIBSETS_DROP_MECHANIC_MONSTER_NAME",VLOOKUP(U435,'LibSets constants'!$I$4:$L$1002,4,FALSE),""),"")</f>
        <v/>
      </c>
      <c r="X435" s="3" t="str">
        <f>IF(G435&lt;&gt;"LIBSETS_SETTYPE_BATTLEGROUND",IF(G435&lt;&gt;"LIBSETS_SETTYPE_SPECIAL",IF(Y435&lt;&gt;"",VLOOKUP(Y435,'ESO zone constants'!$D$3:$H$4953,5,FALSE),""),""),"")</f>
        <v/>
      </c>
      <c r="Y435" t="str">
        <f>IF(AND(O435&lt;&gt;"",NOT(ISERROR(O435))),"",IF(AND(L435&lt;&gt;"",L435&gt;0,NOT(ISERROR(L435))),VLOOKUP(L435,'ESO dumped WayshrineInfo'!$K$3:$N$9999,4,FALSE),""))</f>
        <v/>
      </c>
      <c r="Z435" s="44"/>
      <c r="AA435" s="43" t="str">
        <f>IF(Z435&lt;&gt;"",IF(Z435&lt;&gt;"LIBSETS_DROP_MECHANIC_MONSTER_NAME",VLOOKUP(Z435,'LibSets constants'!$I$4:$L$1002,3,FALSE),""),"")</f>
        <v/>
      </c>
      <c r="AB435" s="43" t="str">
        <f>IF(Z435&lt;&gt;"",IF(Z435&lt;&gt;"LIBSETS_DROP_MECHANIC_MONSTER_NAME",VLOOKUP(Z435,'LibSets constants'!$I$4:$L$1002,4,FALSE),""),"")</f>
        <v/>
      </c>
      <c r="AC435" s="3" t="str">
        <f>IF(G435&lt;&gt;"LIBSETS_SETTYPE_BATTLEGROUND",IF(G435&lt;&gt;"LIBSETS_SETTYPE_SPECIAL",IF(AD435&lt;&gt;"",VLOOKUP(AD435,'ESO zone constants'!$D$3:$H$4953,5,FALSE),""),""),"")</f>
        <v/>
      </c>
      <c r="AD435" t="str">
        <f>IF(AND(O435&lt;&gt;"",NOT(ISERROR(O435))),"",IF(AND(M435&lt;&gt;"",M435&gt;0,NOT(ISERROR(M435))),VLOOKUP(M435,'ESO dumped WayshrineInfo'!$K$3:$N$9999,4,FALSE),""))</f>
        <v/>
      </c>
      <c r="AE435" s="44"/>
      <c r="AF435" s="43" t="str">
        <f>IF(AE435&lt;&gt;"",IF(AE435&lt;&gt;"LIBSETS_DROP_MECHANIC_MONSTER_NAME",VLOOKUP(AE435,'LibSets constants'!$I$4:$L$1002,3,FALSE),""),"")</f>
        <v/>
      </c>
      <c r="AG435" s="43" t="str">
        <f>IF(AE435&lt;&gt;"",IF(AE435&lt;&gt;"LIBSETS_DROP_MECHANIC_MONSTER_NAME",VLOOKUP(AE435,'LibSets constants'!$I$4:$L$1002,4,FALSE),""),"")</f>
        <v/>
      </c>
      <c r="AH435" s="3" t="str">
        <f>IF(G435&lt;&gt;"LIBSETS_SETTYPE_BATTLEGROUND",IF(G435&lt;&gt;"LIBSETS_SETTYPE_SPECIAL",IF(AI435&lt;&gt;"",VLOOKUP(AI435,'ESO zone constants'!$D$3:$H$4953,5,FALSE),""),""),"")</f>
        <v/>
      </c>
      <c r="AJ435" s="44"/>
      <c r="AK435" s="43" t="str">
        <f>IF(AJ435&lt;&gt;"",IF(AJ435&lt;&gt;"LIBSETS_DROP_MECHANIC_MONSTER_NAME",VLOOKUP(AJ435,'LibSets constants'!$I$4:$L$1002,3,FALSE),""),"")</f>
        <v/>
      </c>
      <c r="AL435" s="43" t="str">
        <f>IF(AJ435&lt;&gt;"",IF(AJ435&lt;&gt;"LIBSETS_DROP_MECHANIC_MONSTER_NAME",VLOOKUP(AJ435,'LibSets constants'!$I$4:$L$1002,4,FALSE),""),"")</f>
        <v/>
      </c>
      <c r="AM435" s="3" t="str">
        <f>IF(G435&lt;&gt;"LIBSETS_SETTYPE_BATTLEGROUND",IF(G435&lt;&gt;"LIBSETS_SETTYPE_SPECIAL",IF(AN435&lt;&gt;"",VLOOKUP(AN435,'ESO zone constants'!$D$3:$H$4953,5,FALSE),""),""),"")</f>
        <v/>
      </c>
      <c r="AO435" s="44"/>
      <c r="AP435" s="43" t="str">
        <f>IF(AO435&lt;&gt;"",IF(AO435&lt;&gt;"LIBSETS_DROP_MECHANIC_MONSTER_NAME",VLOOKUP(AO435,'LibSets constants'!$I$4:$L$1002,3,FALSE),""),"")</f>
        <v/>
      </c>
      <c r="AQ435" s="43" t="str">
        <f>IF(AO435&lt;&gt;"",IF(AO435&lt;&gt;"LIBSETS_DROP_MECHANIC_MONSTER_NAME",VLOOKUP(AO435,'LibSets constants'!$I$4:$L$1002,4,FALSE),""),"")</f>
        <v/>
      </c>
      <c r="AR435" s="3" t="str">
        <f>IF(G435&lt;&gt;"LIBSETS_SETTYPE_BATTLEGROUND",IF(G435&lt;&gt;"LIBSETS_SETTYPE_SPECIAL",IF(AS435&lt;&gt;"",VLOOKUP(AS435,'ESO zone constants'!$D$3:$H$4953,5,FALSE),""),""),"")</f>
        <v/>
      </c>
      <c r="AT435" s="44"/>
      <c r="AU435" s="43" t="str">
        <f>IF(AT435&lt;&gt;"",IF(AT435&lt;&gt;"LIBSETS_DROP_MECHANIC_MONSTER_NAME",VLOOKUP(AT435,'LibSets constants'!$I$4:$L$1002,3,FALSE),""),"")</f>
        <v/>
      </c>
      <c r="AV435" s="43" t="str">
        <f>IF(AT435&lt;&gt;"",IF(AT435&lt;&gt;"LIBSETS_DROP_MECHANIC_MONSTER_NAME",VLOOKUP(AT435,'LibSets constants'!$I$4:$L$1002,4,FALSE),""),"")</f>
        <v/>
      </c>
      <c r="AW435" s="21" t="str">
        <f t="shared" si="37"/>
        <v>[495] = {wayshrines={434,434,434,}, dlcId=DLC_GREYMOOR</v>
      </c>
      <c r="AX435" s="21" t="str">
        <f t="shared" si="38"/>
        <v>, zoneIds={1196}, veteran=true</v>
      </c>
      <c r="AY435" s="21" t="str">
        <f t="shared" si="39"/>
        <v>, setType=LIBSETS_SETTYPE_TRIAL</v>
      </c>
      <c r="AZ435" s="21" t="str">
        <f t="shared" si="40"/>
        <v>, dropMechanic={LIBSETS_DROP_MECHANIC_MONSTER_NAME}, dropMechanicNames={}},</v>
      </c>
      <c r="BA435" s="21" t="str">
        <f t="shared" si="41"/>
        <v xml:space="preserve"> --Perfected Vrol's Command / Vrols perfektionierter Befehl   [Kyne's Aegis]</v>
      </c>
    </row>
    <row r="436" spans="1:53" x14ac:dyDescent="0.25">
      <c r="A436" s="5">
        <v>496</v>
      </c>
      <c r="B436" t="s">
        <v>1887</v>
      </c>
      <c r="C436" t="s">
        <v>1888</v>
      </c>
      <c r="D436" s="3">
        <f t="shared" si="36"/>
        <v>496</v>
      </c>
      <c r="G436" s="8" t="s">
        <v>1599</v>
      </c>
      <c r="I436" t="s">
        <v>97</v>
      </c>
      <c r="J436" t="s">
        <v>97</v>
      </c>
      <c r="K436">
        <v>434</v>
      </c>
      <c r="L436">
        <v>434</v>
      </c>
      <c r="M436">
        <v>434</v>
      </c>
      <c r="N436">
        <v>0</v>
      </c>
      <c r="O436" s="66" t="s">
        <v>1842</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constants'!$B$4:$C$1002,2,FALSE),"")</f>
        <v>Greymoor</v>
      </c>
      <c r="U436" s="33" t="s">
        <v>1668</v>
      </c>
      <c r="V436" s="40" t="str">
        <f>IF(U436&lt;&gt;"",IF(U436&lt;&gt;"LIBSETS_DROP_MECHANIC_MONSTER_NAME",VLOOKUP(U436,'LibSets constants'!$I$4:$L$1002,3,FALSE),""),"")</f>
        <v/>
      </c>
      <c r="W436" s="43" t="str">
        <f>IF(U436&lt;&gt;"",IF(U436&lt;&gt;"LIBSETS_DROP_MECHANIC_MONSTER_NAME",VLOOKUP(U436,'LibSets constants'!$I$4:$L$1002,4,FALSE),""),"")</f>
        <v/>
      </c>
      <c r="X436" s="3" t="str">
        <f>IF(G436&lt;&gt;"LIBSETS_SETTYPE_BATTLEGROUND",IF(G436&lt;&gt;"LIBSETS_SETTYPE_SPECIAL",IF(Y436&lt;&gt;"",VLOOKUP(Y436,'ESO zone constants'!$D$3:$H$4953,5,FALSE),""),""),"")</f>
        <v/>
      </c>
      <c r="Y436" t="str">
        <f>IF(AND(O436&lt;&gt;"",NOT(ISERROR(O436))),"",IF(AND(L436&lt;&gt;"",L436&gt;0,NOT(ISERROR(L436))),VLOOKUP(L436,'ESO dumped WayshrineInfo'!$K$3:$N$9999,4,FALSE),""))</f>
        <v/>
      </c>
      <c r="Z436" s="44"/>
      <c r="AA436" s="43" t="str">
        <f>IF(Z436&lt;&gt;"",IF(Z436&lt;&gt;"LIBSETS_DROP_MECHANIC_MONSTER_NAME",VLOOKUP(Z436,'LibSets constants'!$I$4:$L$1002,3,FALSE),""),"")</f>
        <v/>
      </c>
      <c r="AB436" s="43" t="str">
        <f>IF(Z436&lt;&gt;"",IF(Z436&lt;&gt;"LIBSETS_DROP_MECHANIC_MONSTER_NAME",VLOOKUP(Z436,'LibSets constants'!$I$4:$L$1002,4,FALSE),""),"")</f>
        <v/>
      </c>
      <c r="AC436" s="3" t="str">
        <f>IF(G436&lt;&gt;"LIBSETS_SETTYPE_BATTLEGROUND",IF(G436&lt;&gt;"LIBSETS_SETTYPE_SPECIAL",IF(AD436&lt;&gt;"",VLOOKUP(AD436,'ESO zone constants'!$D$3:$H$4953,5,FALSE),""),""),"")</f>
        <v/>
      </c>
      <c r="AD436" t="str">
        <f>IF(AND(O436&lt;&gt;"",NOT(ISERROR(O436))),"",IF(AND(M436&lt;&gt;"",M436&gt;0,NOT(ISERROR(M436))),VLOOKUP(M436,'ESO dumped WayshrineInfo'!$K$3:$N$9999,4,FALSE),""))</f>
        <v/>
      </c>
      <c r="AE436" s="44"/>
      <c r="AF436" s="43" t="str">
        <f>IF(AE436&lt;&gt;"",IF(AE436&lt;&gt;"LIBSETS_DROP_MECHANIC_MONSTER_NAME",VLOOKUP(AE436,'LibSets constants'!$I$4:$L$1002,3,FALSE),""),"")</f>
        <v/>
      </c>
      <c r="AG436" s="43" t="str">
        <f>IF(AE436&lt;&gt;"",IF(AE436&lt;&gt;"LIBSETS_DROP_MECHANIC_MONSTER_NAME",VLOOKUP(AE436,'LibSets constants'!$I$4:$L$1002,4,FALSE),""),"")</f>
        <v/>
      </c>
      <c r="AH436" s="3" t="str">
        <f>IF(G436&lt;&gt;"LIBSETS_SETTYPE_BATTLEGROUND",IF(G436&lt;&gt;"LIBSETS_SETTYPE_SPECIAL",IF(AI436&lt;&gt;"",VLOOKUP(AI436,'ESO zone constants'!$D$3:$H$4953,5,FALSE),""),""),"")</f>
        <v/>
      </c>
      <c r="AJ436" s="44"/>
      <c r="AK436" s="43" t="str">
        <f>IF(AJ436&lt;&gt;"",IF(AJ436&lt;&gt;"LIBSETS_DROP_MECHANIC_MONSTER_NAME",VLOOKUP(AJ436,'LibSets constants'!$I$4:$L$1002,3,FALSE),""),"")</f>
        <v/>
      </c>
      <c r="AL436" s="43" t="str">
        <f>IF(AJ436&lt;&gt;"",IF(AJ436&lt;&gt;"LIBSETS_DROP_MECHANIC_MONSTER_NAME",VLOOKUP(AJ436,'LibSets constants'!$I$4:$L$1002,4,FALSE),""),"")</f>
        <v/>
      </c>
      <c r="AM436" s="3" t="str">
        <f>IF(G436&lt;&gt;"LIBSETS_SETTYPE_BATTLEGROUND",IF(G436&lt;&gt;"LIBSETS_SETTYPE_SPECIAL",IF(AN436&lt;&gt;"",VLOOKUP(AN436,'ESO zone constants'!$D$3:$H$4953,5,FALSE),""),""),"")</f>
        <v/>
      </c>
      <c r="AO436" s="44"/>
      <c r="AP436" s="43" t="str">
        <f>IF(AO436&lt;&gt;"",IF(AO436&lt;&gt;"LIBSETS_DROP_MECHANIC_MONSTER_NAME",VLOOKUP(AO436,'LibSets constants'!$I$4:$L$1002,3,FALSE),""),"")</f>
        <v/>
      </c>
      <c r="AQ436" s="43" t="str">
        <f>IF(AO436&lt;&gt;"",IF(AO436&lt;&gt;"LIBSETS_DROP_MECHANIC_MONSTER_NAME",VLOOKUP(AO436,'LibSets constants'!$I$4:$L$1002,4,FALSE),""),"")</f>
        <v/>
      </c>
      <c r="AR436" s="3" t="str">
        <f>IF(G436&lt;&gt;"LIBSETS_SETTYPE_BATTLEGROUND",IF(G436&lt;&gt;"LIBSETS_SETTYPE_SPECIAL",IF(AS436&lt;&gt;"",VLOOKUP(AS436,'ESO zone constants'!$D$3:$H$4953,5,FALSE),""),""),"")</f>
        <v/>
      </c>
      <c r="AT436" s="44"/>
      <c r="AU436" s="43" t="str">
        <f>IF(AT436&lt;&gt;"",IF(AT436&lt;&gt;"LIBSETS_DROP_MECHANIC_MONSTER_NAME",VLOOKUP(AT436,'LibSets constants'!$I$4:$L$1002,3,FALSE),""),"")</f>
        <v/>
      </c>
      <c r="AV436" s="43" t="str">
        <f>IF(AT436&lt;&gt;"",IF(AT436&lt;&gt;"LIBSETS_DROP_MECHANIC_MONSTER_NAME",VLOOKUP(AT436,'LibSets constants'!$I$4:$L$1002,4,FALSE),""),"")</f>
        <v/>
      </c>
      <c r="AW436" s="21" t="str">
        <f t="shared" si="37"/>
        <v>[496] = {wayshrines={434,434,434,}, dlcId=DLC_GREYMOOR</v>
      </c>
      <c r="AX436" s="21" t="str">
        <f t="shared" si="38"/>
        <v>, zoneIds={1196}, veteran=false</v>
      </c>
      <c r="AY436" s="21" t="str">
        <f t="shared" si="39"/>
        <v>, setType=LIBSETS_SETTYPE_TRIAL</v>
      </c>
      <c r="AZ436" s="21" t="str">
        <f t="shared" si="40"/>
        <v>, dropMechanic={LIBSETS_DROP_MECHANIC_MONSTER_NAME}, dropMechanicNames={}},</v>
      </c>
      <c r="BA436" s="21" t="str">
        <f t="shared" si="41"/>
        <v xml:space="preserve"> --Roaring Opportunist / Brüllender Opportunist   [Kyne's Aegis]</v>
      </c>
    </row>
    <row r="437" spans="1:53" x14ac:dyDescent="0.25">
      <c r="A437" s="5">
        <v>497</v>
      </c>
      <c r="B437" t="s">
        <v>1889</v>
      </c>
      <c r="C437" t="s">
        <v>1890</v>
      </c>
      <c r="D437" s="3">
        <f t="shared" si="36"/>
        <v>497</v>
      </c>
      <c r="G437" s="8" t="s">
        <v>1599</v>
      </c>
      <c r="I437" t="s">
        <v>98</v>
      </c>
      <c r="J437" t="s">
        <v>97</v>
      </c>
      <c r="K437">
        <v>434</v>
      </c>
      <c r="L437">
        <v>434</v>
      </c>
      <c r="M437">
        <v>434</v>
      </c>
      <c r="N437">
        <v>0</v>
      </c>
      <c r="O437" s="66" t="s">
        <v>1842</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constants'!$B$4:$C$1002,2,FALSE),"")</f>
        <v>Greymoor</v>
      </c>
      <c r="U437" s="33" t="s">
        <v>1668</v>
      </c>
      <c r="V437" s="40" t="str">
        <f>IF(U437&lt;&gt;"",IF(U437&lt;&gt;"LIBSETS_DROP_MECHANIC_MONSTER_NAME",VLOOKUP(U437,'LibSets constants'!$I$4:$L$1002,3,FALSE),""),"")</f>
        <v/>
      </c>
      <c r="W437" s="43" t="str">
        <f>IF(U437&lt;&gt;"",IF(U437&lt;&gt;"LIBSETS_DROP_MECHANIC_MONSTER_NAME",VLOOKUP(U437,'LibSets constants'!$I$4:$L$1002,4,FALSE),""),"")</f>
        <v/>
      </c>
      <c r="X437" s="3" t="str">
        <f>IF(G437&lt;&gt;"LIBSETS_SETTYPE_BATTLEGROUND",IF(G437&lt;&gt;"LIBSETS_SETTYPE_SPECIAL",IF(Y437&lt;&gt;"",VLOOKUP(Y437,'ESO zone constants'!$D$3:$H$4953,5,FALSE),""),""),"")</f>
        <v/>
      </c>
      <c r="Y437" t="str">
        <f>IF(AND(O437&lt;&gt;"",NOT(ISERROR(O437))),"",IF(AND(L437&lt;&gt;"",L437&gt;0,NOT(ISERROR(L437))),VLOOKUP(L437,'ESO dumped WayshrineInfo'!$K$3:$N$9999,4,FALSE),""))</f>
        <v/>
      </c>
      <c r="Z437" s="44"/>
      <c r="AA437" s="43" t="str">
        <f>IF(Z437&lt;&gt;"",IF(Z437&lt;&gt;"LIBSETS_DROP_MECHANIC_MONSTER_NAME",VLOOKUP(Z437,'LibSets constants'!$I$4:$L$1002,3,FALSE),""),"")</f>
        <v/>
      </c>
      <c r="AB437" s="43" t="str">
        <f>IF(Z437&lt;&gt;"",IF(Z437&lt;&gt;"LIBSETS_DROP_MECHANIC_MONSTER_NAME",VLOOKUP(Z437,'LibSets constants'!$I$4:$L$1002,4,FALSE),""),"")</f>
        <v/>
      </c>
      <c r="AC437" s="3" t="str">
        <f>IF(G437&lt;&gt;"LIBSETS_SETTYPE_BATTLEGROUND",IF(G437&lt;&gt;"LIBSETS_SETTYPE_SPECIAL",IF(AD437&lt;&gt;"",VLOOKUP(AD437,'ESO zone constants'!$D$3:$H$4953,5,FALSE),""),""),"")</f>
        <v/>
      </c>
      <c r="AD437" t="str">
        <f>IF(AND(O437&lt;&gt;"",NOT(ISERROR(O437))),"",IF(AND(M437&lt;&gt;"",M437&gt;0,NOT(ISERROR(M437))),VLOOKUP(M437,'ESO dumped WayshrineInfo'!$K$3:$N$9999,4,FALSE),""))</f>
        <v/>
      </c>
      <c r="AE437" s="44"/>
      <c r="AF437" s="43" t="str">
        <f>IF(AE437&lt;&gt;"",IF(AE437&lt;&gt;"LIBSETS_DROP_MECHANIC_MONSTER_NAME",VLOOKUP(AE437,'LibSets constants'!$I$4:$L$1002,3,FALSE),""),"")</f>
        <v/>
      </c>
      <c r="AG437" s="43" t="str">
        <f>IF(AE437&lt;&gt;"",IF(AE437&lt;&gt;"LIBSETS_DROP_MECHANIC_MONSTER_NAME",VLOOKUP(AE437,'LibSets constants'!$I$4:$L$1002,4,FALSE),""),"")</f>
        <v/>
      </c>
      <c r="AH437" s="3" t="str">
        <f>IF(G437&lt;&gt;"LIBSETS_SETTYPE_BATTLEGROUND",IF(G437&lt;&gt;"LIBSETS_SETTYPE_SPECIAL",IF(AI437&lt;&gt;"",VLOOKUP(AI437,'ESO zone constants'!$D$3:$H$4953,5,FALSE),""),""),"")</f>
        <v/>
      </c>
      <c r="AJ437" s="44"/>
      <c r="AK437" s="43" t="str">
        <f>IF(AJ437&lt;&gt;"",IF(AJ437&lt;&gt;"LIBSETS_DROP_MECHANIC_MONSTER_NAME",VLOOKUP(AJ437,'LibSets constants'!$I$4:$L$1002,3,FALSE),""),"")</f>
        <v/>
      </c>
      <c r="AL437" s="43" t="str">
        <f>IF(AJ437&lt;&gt;"",IF(AJ437&lt;&gt;"LIBSETS_DROP_MECHANIC_MONSTER_NAME",VLOOKUP(AJ437,'LibSets constants'!$I$4:$L$1002,4,FALSE),""),"")</f>
        <v/>
      </c>
      <c r="AM437" s="3" t="str">
        <f>IF(G437&lt;&gt;"LIBSETS_SETTYPE_BATTLEGROUND",IF(G437&lt;&gt;"LIBSETS_SETTYPE_SPECIAL",IF(AN437&lt;&gt;"",VLOOKUP(AN437,'ESO zone constants'!$D$3:$H$4953,5,FALSE),""),""),"")</f>
        <v/>
      </c>
      <c r="AO437" s="44"/>
      <c r="AP437" s="43" t="str">
        <f>IF(AO437&lt;&gt;"",IF(AO437&lt;&gt;"LIBSETS_DROP_MECHANIC_MONSTER_NAME",VLOOKUP(AO437,'LibSets constants'!$I$4:$L$1002,3,FALSE),""),"")</f>
        <v/>
      </c>
      <c r="AQ437" s="43" t="str">
        <f>IF(AO437&lt;&gt;"",IF(AO437&lt;&gt;"LIBSETS_DROP_MECHANIC_MONSTER_NAME",VLOOKUP(AO437,'LibSets constants'!$I$4:$L$1002,4,FALSE),""),"")</f>
        <v/>
      </c>
      <c r="AR437" s="3" t="str">
        <f>IF(G437&lt;&gt;"LIBSETS_SETTYPE_BATTLEGROUND",IF(G437&lt;&gt;"LIBSETS_SETTYPE_SPECIAL",IF(AS437&lt;&gt;"",VLOOKUP(AS437,'ESO zone constants'!$D$3:$H$4953,5,FALSE),""),""),"")</f>
        <v/>
      </c>
      <c r="AT437" s="44"/>
      <c r="AU437" s="43" t="str">
        <f>IF(AT437&lt;&gt;"",IF(AT437&lt;&gt;"LIBSETS_DROP_MECHANIC_MONSTER_NAME",VLOOKUP(AT437,'LibSets constants'!$I$4:$L$1002,3,FALSE),""),"")</f>
        <v/>
      </c>
      <c r="AV437" s="43" t="str">
        <f>IF(AT437&lt;&gt;"",IF(AT437&lt;&gt;"LIBSETS_DROP_MECHANIC_MONSTER_NAME",VLOOKUP(AT437,'LibSets constants'!$I$4:$L$1002,4,FALSE),""),"")</f>
        <v/>
      </c>
      <c r="AW437" s="21" t="str">
        <f t="shared" si="37"/>
        <v>[497] = {wayshrines={434,434,434,}, dlcId=DLC_GREYMOOR</v>
      </c>
      <c r="AX437" s="21" t="str">
        <f t="shared" si="38"/>
        <v>, zoneIds={1196}, veteran=true</v>
      </c>
      <c r="AY437" s="21" t="str">
        <f t="shared" si="39"/>
        <v>, setType=LIBSETS_SETTYPE_TRIAL</v>
      </c>
      <c r="AZ437" s="21" t="str">
        <f t="shared" si="40"/>
        <v>, dropMechanic={LIBSETS_DROP_MECHANIC_MONSTER_NAME}, dropMechanicNames={}},</v>
      </c>
      <c r="BA437" s="21" t="str">
        <f t="shared" si="41"/>
        <v xml:space="preserve"> --Perfected Roaring Opportunist / Perfektionierter brüllender Opportunist   [Kyne's Aegis]</v>
      </c>
    </row>
    <row r="438" spans="1:53" x14ac:dyDescent="0.25">
      <c r="A438" s="5">
        <v>498</v>
      </c>
      <c r="B438" t="s">
        <v>1891</v>
      </c>
      <c r="C438" t="s">
        <v>1892</v>
      </c>
      <c r="D438" s="3">
        <f t="shared" si="36"/>
        <v>498</v>
      </c>
      <c r="G438" s="8" t="s">
        <v>1599</v>
      </c>
      <c r="I438" t="s">
        <v>97</v>
      </c>
      <c r="J438" t="s">
        <v>97</v>
      </c>
      <c r="K438">
        <v>434</v>
      </c>
      <c r="L438">
        <v>434</v>
      </c>
      <c r="M438">
        <v>434</v>
      </c>
      <c r="N438">
        <v>0</v>
      </c>
      <c r="O438" s="66" t="s">
        <v>1842</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constants'!$B$4:$C$1002,2,FALSE),"")</f>
        <v>Greymoor</v>
      </c>
      <c r="U438" s="33" t="s">
        <v>1668</v>
      </c>
      <c r="V438" s="40" t="str">
        <f>IF(U438&lt;&gt;"",IF(U438&lt;&gt;"LIBSETS_DROP_MECHANIC_MONSTER_NAME",VLOOKUP(U438,'LibSets constants'!$I$4:$L$1002,3,FALSE),""),"")</f>
        <v/>
      </c>
      <c r="W438" s="43" t="str">
        <f>IF(U438&lt;&gt;"",IF(U438&lt;&gt;"LIBSETS_DROP_MECHANIC_MONSTER_NAME",VLOOKUP(U438,'LibSets constants'!$I$4:$L$1002,4,FALSE),""),"")</f>
        <v/>
      </c>
      <c r="X438" s="3" t="str">
        <f>IF(G438&lt;&gt;"LIBSETS_SETTYPE_BATTLEGROUND",IF(G438&lt;&gt;"LIBSETS_SETTYPE_SPECIAL",IF(Y438&lt;&gt;"",VLOOKUP(Y438,'ESO zone constants'!$D$3:$H$4953,5,FALSE),""),""),"")</f>
        <v/>
      </c>
      <c r="Y438" t="str">
        <f>IF(AND(O438&lt;&gt;"",NOT(ISERROR(O438))),"",IF(AND(L438&lt;&gt;"",L438&gt;0,NOT(ISERROR(L438))),VLOOKUP(L438,'ESO dumped WayshrineInfo'!$K$3:$N$9999,4,FALSE),""))</f>
        <v/>
      </c>
      <c r="Z438" s="44"/>
      <c r="AA438" s="43" t="str">
        <f>IF(Z438&lt;&gt;"",IF(Z438&lt;&gt;"LIBSETS_DROP_MECHANIC_MONSTER_NAME",VLOOKUP(Z438,'LibSets constants'!$I$4:$L$1002,3,FALSE),""),"")</f>
        <v/>
      </c>
      <c r="AB438" s="43" t="str">
        <f>IF(Z438&lt;&gt;"",IF(Z438&lt;&gt;"LIBSETS_DROP_MECHANIC_MONSTER_NAME",VLOOKUP(Z438,'LibSets constants'!$I$4:$L$1002,4,FALSE),""),"")</f>
        <v/>
      </c>
      <c r="AC438" s="3" t="str">
        <f>IF(G438&lt;&gt;"LIBSETS_SETTYPE_BATTLEGROUND",IF(G438&lt;&gt;"LIBSETS_SETTYPE_SPECIAL",IF(AD438&lt;&gt;"",VLOOKUP(AD438,'ESO zone constants'!$D$3:$H$4953,5,FALSE),""),""),"")</f>
        <v/>
      </c>
      <c r="AD438" t="str">
        <f>IF(AND(O438&lt;&gt;"",NOT(ISERROR(O438))),"",IF(AND(M438&lt;&gt;"",M438&gt;0,NOT(ISERROR(M438))),VLOOKUP(M438,'ESO dumped WayshrineInfo'!$K$3:$N$9999,4,FALSE),""))</f>
        <v/>
      </c>
      <c r="AE438" s="44"/>
      <c r="AF438" s="43" t="str">
        <f>IF(AE438&lt;&gt;"",IF(AE438&lt;&gt;"LIBSETS_DROP_MECHANIC_MONSTER_NAME",VLOOKUP(AE438,'LibSets constants'!$I$4:$L$1002,3,FALSE),""),"")</f>
        <v/>
      </c>
      <c r="AG438" s="43" t="str">
        <f>IF(AE438&lt;&gt;"",IF(AE438&lt;&gt;"LIBSETS_DROP_MECHANIC_MONSTER_NAME",VLOOKUP(AE438,'LibSets constants'!$I$4:$L$1002,4,FALSE),""),"")</f>
        <v/>
      </c>
      <c r="AH438" s="3" t="str">
        <f>IF(G438&lt;&gt;"LIBSETS_SETTYPE_BATTLEGROUND",IF(G438&lt;&gt;"LIBSETS_SETTYPE_SPECIAL",IF(AI438&lt;&gt;"",VLOOKUP(AI438,'ESO zone constants'!$D$3:$H$4953,5,FALSE),""),""),"")</f>
        <v/>
      </c>
      <c r="AJ438" s="44"/>
      <c r="AK438" s="43" t="str">
        <f>IF(AJ438&lt;&gt;"",IF(AJ438&lt;&gt;"LIBSETS_DROP_MECHANIC_MONSTER_NAME",VLOOKUP(AJ438,'LibSets constants'!$I$4:$L$1002,3,FALSE),""),"")</f>
        <v/>
      </c>
      <c r="AL438" s="43" t="str">
        <f>IF(AJ438&lt;&gt;"",IF(AJ438&lt;&gt;"LIBSETS_DROP_MECHANIC_MONSTER_NAME",VLOOKUP(AJ438,'LibSets constants'!$I$4:$L$1002,4,FALSE),""),"")</f>
        <v/>
      </c>
      <c r="AM438" s="3" t="str">
        <f>IF(G438&lt;&gt;"LIBSETS_SETTYPE_BATTLEGROUND",IF(G438&lt;&gt;"LIBSETS_SETTYPE_SPECIAL",IF(AN438&lt;&gt;"",VLOOKUP(AN438,'ESO zone constants'!$D$3:$H$4953,5,FALSE),""),""),"")</f>
        <v/>
      </c>
      <c r="AO438" s="44"/>
      <c r="AP438" s="43" t="str">
        <f>IF(AO438&lt;&gt;"",IF(AO438&lt;&gt;"LIBSETS_DROP_MECHANIC_MONSTER_NAME",VLOOKUP(AO438,'LibSets constants'!$I$4:$L$1002,3,FALSE),""),"")</f>
        <v/>
      </c>
      <c r="AQ438" s="43" t="str">
        <f>IF(AO438&lt;&gt;"",IF(AO438&lt;&gt;"LIBSETS_DROP_MECHANIC_MONSTER_NAME",VLOOKUP(AO438,'LibSets constants'!$I$4:$L$1002,4,FALSE),""),"")</f>
        <v/>
      </c>
      <c r="AR438" s="3" t="str">
        <f>IF(G438&lt;&gt;"LIBSETS_SETTYPE_BATTLEGROUND",IF(G438&lt;&gt;"LIBSETS_SETTYPE_SPECIAL",IF(AS438&lt;&gt;"",VLOOKUP(AS438,'ESO zone constants'!$D$3:$H$4953,5,FALSE),""),""),"")</f>
        <v/>
      </c>
      <c r="AT438" s="44"/>
      <c r="AU438" s="43" t="str">
        <f>IF(AT438&lt;&gt;"",IF(AT438&lt;&gt;"LIBSETS_DROP_MECHANIC_MONSTER_NAME",VLOOKUP(AT438,'LibSets constants'!$I$4:$L$1002,3,FALSE),""),"")</f>
        <v/>
      </c>
      <c r="AV438" s="43" t="str">
        <f>IF(AT438&lt;&gt;"",IF(AT438&lt;&gt;"LIBSETS_DROP_MECHANIC_MONSTER_NAME",VLOOKUP(AT438,'LibSets constants'!$I$4:$L$1002,4,FALSE),""),"")</f>
        <v/>
      </c>
      <c r="AW438" s="21" t="str">
        <f t="shared" si="37"/>
        <v>[498] = {wayshrines={434,434,434,}, dlcId=DLC_GREYMOOR</v>
      </c>
      <c r="AX438" s="21" t="str">
        <f t="shared" si="38"/>
        <v>, zoneIds={1196}, veteran=false</v>
      </c>
      <c r="AY438" s="21" t="str">
        <f t="shared" si="39"/>
        <v>, setType=LIBSETS_SETTYPE_TRIAL</v>
      </c>
      <c r="AZ438" s="21" t="str">
        <f t="shared" si="40"/>
        <v>, dropMechanic={LIBSETS_DROP_MECHANIC_MONSTER_NAME}, dropMechanicNames={}},</v>
      </c>
      <c r="BA438" s="21" t="str">
        <f t="shared" si="41"/>
        <v xml:space="preserve"> --Yandir's Might / Yandirs Macht   [Kyne's Aegis]</v>
      </c>
    </row>
    <row r="439" spans="1:53" x14ac:dyDescent="0.25">
      <c r="A439" s="5">
        <v>499</v>
      </c>
      <c r="B439" t="s">
        <v>1893</v>
      </c>
      <c r="C439" t="s">
        <v>1894</v>
      </c>
      <c r="D439" s="3">
        <f t="shared" si="36"/>
        <v>499</v>
      </c>
      <c r="G439" s="8" t="s">
        <v>1599</v>
      </c>
      <c r="I439" t="s">
        <v>98</v>
      </c>
      <c r="J439" t="s">
        <v>97</v>
      </c>
      <c r="K439">
        <v>434</v>
      </c>
      <c r="L439">
        <v>434</v>
      </c>
      <c r="M439">
        <v>434</v>
      </c>
      <c r="N439">
        <v>0</v>
      </c>
      <c r="O439" s="66" t="s">
        <v>1842</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constants'!$B$4:$C$1002,2,FALSE),"")</f>
        <v>Greymoor</v>
      </c>
      <c r="U439" s="33" t="s">
        <v>1668</v>
      </c>
      <c r="V439" s="40" t="str">
        <f>IF(U439&lt;&gt;"",IF(U439&lt;&gt;"LIBSETS_DROP_MECHANIC_MONSTER_NAME",VLOOKUP(U439,'LibSets constants'!$I$4:$L$1002,3,FALSE),""),"")</f>
        <v/>
      </c>
      <c r="W439" s="43" t="str">
        <f>IF(U439&lt;&gt;"",IF(U439&lt;&gt;"LIBSETS_DROP_MECHANIC_MONSTER_NAME",VLOOKUP(U439,'LibSets constants'!$I$4:$L$1002,4,FALSE),""),"")</f>
        <v/>
      </c>
      <c r="X439" s="3" t="str">
        <f>IF(G439&lt;&gt;"LIBSETS_SETTYPE_BATTLEGROUND",IF(G439&lt;&gt;"LIBSETS_SETTYPE_SPECIAL",IF(Y439&lt;&gt;"",VLOOKUP(Y439,'ESO zone constants'!$D$3:$H$4953,5,FALSE),""),""),"")</f>
        <v/>
      </c>
      <c r="Y439" t="str">
        <f>IF(AND(O439&lt;&gt;"",NOT(ISERROR(O439))),"",IF(AND(L439&lt;&gt;"",L439&gt;0,NOT(ISERROR(L439))),VLOOKUP(L439,'ESO dumped WayshrineInfo'!$K$3:$N$9999,4,FALSE),""))</f>
        <v/>
      </c>
      <c r="Z439" s="44"/>
      <c r="AA439" s="43" t="str">
        <f>IF(Z439&lt;&gt;"",IF(Z439&lt;&gt;"LIBSETS_DROP_MECHANIC_MONSTER_NAME",VLOOKUP(Z439,'LibSets constants'!$I$4:$L$1002,3,FALSE),""),"")</f>
        <v/>
      </c>
      <c r="AB439" s="43" t="str">
        <f>IF(Z439&lt;&gt;"",IF(Z439&lt;&gt;"LIBSETS_DROP_MECHANIC_MONSTER_NAME",VLOOKUP(Z439,'LibSets constants'!$I$4:$L$1002,4,FALSE),""),"")</f>
        <v/>
      </c>
      <c r="AC439" s="3" t="str">
        <f>IF(G439&lt;&gt;"LIBSETS_SETTYPE_BATTLEGROUND",IF(G439&lt;&gt;"LIBSETS_SETTYPE_SPECIAL",IF(AD439&lt;&gt;"",VLOOKUP(AD439,'ESO zone constants'!$D$3:$H$4953,5,FALSE),""),""),"")</f>
        <v/>
      </c>
      <c r="AD439" t="str">
        <f>IF(AND(O439&lt;&gt;"",NOT(ISERROR(O439))),"",IF(AND(M439&lt;&gt;"",M439&gt;0,NOT(ISERROR(M439))),VLOOKUP(M439,'ESO dumped WayshrineInfo'!$K$3:$N$9999,4,FALSE),""))</f>
        <v/>
      </c>
      <c r="AE439" s="44"/>
      <c r="AF439" s="43" t="str">
        <f>IF(AE439&lt;&gt;"",IF(AE439&lt;&gt;"LIBSETS_DROP_MECHANIC_MONSTER_NAME",VLOOKUP(AE439,'LibSets constants'!$I$4:$L$1002,3,FALSE),""),"")</f>
        <v/>
      </c>
      <c r="AG439" s="43" t="str">
        <f>IF(AE439&lt;&gt;"",IF(AE439&lt;&gt;"LIBSETS_DROP_MECHANIC_MONSTER_NAME",VLOOKUP(AE439,'LibSets constants'!$I$4:$L$1002,4,FALSE),""),"")</f>
        <v/>
      </c>
      <c r="AH439" s="3" t="str">
        <f>IF(G439&lt;&gt;"LIBSETS_SETTYPE_BATTLEGROUND",IF(G439&lt;&gt;"LIBSETS_SETTYPE_SPECIAL",IF(AI439&lt;&gt;"",VLOOKUP(AI439,'ESO zone constants'!$D$3:$H$4953,5,FALSE),""),""),"")</f>
        <v/>
      </c>
      <c r="AJ439" s="44"/>
      <c r="AK439" s="43" t="str">
        <f>IF(AJ439&lt;&gt;"",IF(AJ439&lt;&gt;"LIBSETS_DROP_MECHANIC_MONSTER_NAME",VLOOKUP(AJ439,'LibSets constants'!$I$4:$L$1002,3,FALSE),""),"")</f>
        <v/>
      </c>
      <c r="AL439" s="43" t="str">
        <f>IF(AJ439&lt;&gt;"",IF(AJ439&lt;&gt;"LIBSETS_DROP_MECHANIC_MONSTER_NAME",VLOOKUP(AJ439,'LibSets constants'!$I$4:$L$1002,4,FALSE),""),"")</f>
        <v/>
      </c>
      <c r="AM439" s="3" t="str">
        <f>IF(G439&lt;&gt;"LIBSETS_SETTYPE_BATTLEGROUND",IF(G439&lt;&gt;"LIBSETS_SETTYPE_SPECIAL",IF(AN439&lt;&gt;"",VLOOKUP(AN439,'ESO zone constants'!$D$3:$H$4953,5,FALSE),""),""),"")</f>
        <v/>
      </c>
      <c r="AO439" s="44"/>
      <c r="AP439" s="43" t="str">
        <f>IF(AO439&lt;&gt;"",IF(AO439&lt;&gt;"LIBSETS_DROP_MECHANIC_MONSTER_NAME",VLOOKUP(AO439,'LibSets constants'!$I$4:$L$1002,3,FALSE),""),"")</f>
        <v/>
      </c>
      <c r="AQ439" s="43" t="str">
        <f>IF(AO439&lt;&gt;"",IF(AO439&lt;&gt;"LIBSETS_DROP_MECHANIC_MONSTER_NAME",VLOOKUP(AO439,'LibSets constants'!$I$4:$L$1002,4,FALSE),""),"")</f>
        <v/>
      </c>
      <c r="AR439" s="3" t="str">
        <f>IF(G439&lt;&gt;"LIBSETS_SETTYPE_BATTLEGROUND",IF(G439&lt;&gt;"LIBSETS_SETTYPE_SPECIAL",IF(AS439&lt;&gt;"",VLOOKUP(AS439,'ESO zone constants'!$D$3:$H$4953,5,FALSE),""),""),"")</f>
        <v/>
      </c>
      <c r="AT439" s="44"/>
      <c r="AU439" s="43" t="str">
        <f>IF(AT439&lt;&gt;"",IF(AT439&lt;&gt;"LIBSETS_DROP_MECHANIC_MONSTER_NAME",VLOOKUP(AT439,'LibSets constants'!$I$4:$L$1002,3,FALSE),""),"")</f>
        <v/>
      </c>
      <c r="AV439" s="43" t="str">
        <f>IF(AT439&lt;&gt;"",IF(AT439&lt;&gt;"LIBSETS_DROP_MECHANIC_MONSTER_NAME",VLOOKUP(AT439,'LibSets constants'!$I$4:$L$1002,4,FALSE),""),"")</f>
        <v/>
      </c>
      <c r="AW439" s="21" t="str">
        <f t="shared" si="37"/>
        <v>[499] = {wayshrines={434,434,434,}, dlcId=DLC_GREYMOOR</v>
      </c>
      <c r="AX439" s="21" t="str">
        <f t="shared" si="38"/>
        <v>, zoneIds={1196}, veteran=true</v>
      </c>
      <c r="AY439" s="21" t="str">
        <f t="shared" si="39"/>
        <v>, setType=LIBSETS_SETTYPE_TRIAL</v>
      </c>
      <c r="AZ439" s="21" t="str">
        <f t="shared" si="40"/>
        <v>, dropMechanic={LIBSETS_DROP_MECHANIC_MONSTER_NAME}, dropMechanicNames={}},</v>
      </c>
      <c r="BA439" s="21" t="str">
        <f t="shared" si="41"/>
        <v xml:space="preserve"> --Perfected Yandir's Might / Yandirs perfektionierte Macht   [Kyne's Aegis]</v>
      </c>
    </row>
    <row r="440" spans="1:53" x14ac:dyDescent="0.25">
      <c r="A440" s="5">
        <v>500</v>
      </c>
      <c r="B440" t="s">
        <v>1895</v>
      </c>
      <c r="C440" t="s">
        <v>1895</v>
      </c>
      <c r="D440" s="3">
        <f t="shared" si="36"/>
        <v>500</v>
      </c>
      <c r="E440" s="42" t="s">
        <v>1941</v>
      </c>
      <c r="F440" s="30" t="s">
        <v>1582</v>
      </c>
      <c r="G440" s="8"/>
      <c r="N440">
        <v>0</v>
      </c>
      <c r="O440" s="66" t="s">
        <v>1823</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constants'!$B$4:$C$1002,2,FALSE),"")</f>
        <v>Greymoor</v>
      </c>
      <c r="V440" s="40" t="str">
        <f>IF(U440&lt;&gt;"",IF(U440&lt;&gt;"LIBSETS_DROP_MECHANIC_MONSTER_NAME",VLOOKUP(U440,'LibSets constants'!$I$4:$L$1002,3,FALSE),""),"")</f>
        <v/>
      </c>
      <c r="W440" s="43" t="str">
        <f>IF(U440&lt;&gt;"",IF(U440&lt;&gt;"LIBSETS_DROP_MECHANIC_MONSTER_NAME",VLOOKUP(U440,'LibSets constants'!$I$4:$L$1002,4,FALSE),""),"")</f>
        <v/>
      </c>
      <c r="X440" s="3" t="str">
        <f>IF(G440&lt;&gt;"LIBSETS_SETTYPE_BATTLEGROUND",IF(G440&lt;&gt;"LIBSETS_SETTYPE_SPECIAL",IF(Y440&lt;&gt;"",VLOOKUP(Y440,'ESO zone constants'!$D$3:$H$4953,5,FALSE),""),""),"")</f>
        <v/>
      </c>
      <c r="Y440" t="str">
        <f>IF(AND(O440&lt;&gt;"",NOT(ISERROR(O440))),"",IF(AND(L440&lt;&gt;"",L440&gt;0,NOT(ISERROR(L440))),VLOOKUP(L440,'ESO dumped WayshrineInfo'!$K$3:$N$9999,4,FALSE),""))</f>
        <v/>
      </c>
      <c r="Z440" s="44"/>
      <c r="AA440" s="43" t="str">
        <f>IF(Z440&lt;&gt;"",IF(Z440&lt;&gt;"LIBSETS_DROP_MECHANIC_MONSTER_NAME",VLOOKUP(Z440,'LibSets constants'!$I$4:$L$1002,3,FALSE),""),"")</f>
        <v/>
      </c>
      <c r="AB440" s="43" t="str">
        <f>IF(Z440&lt;&gt;"",IF(Z440&lt;&gt;"LIBSETS_DROP_MECHANIC_MONSTER_NAME",VLOOKUP(Z440,'LibSets constants'!$I$4:$L$1002,4,FALSE),""),"")</f>
        <v/>
      </c>
      <c r="AC440" s="3" t="str">
        <f>IF(G440&lt;&gt;"LIBSETS_SETTYPE_BATTLEGROUND",IF(G440&lt;&gt;"LIBSETS_SETTYPE_SPECIAL",IF(AD440&lt;&gt;"",VLOOKUP(AD440,'ESO zone constants'!$D$3:$H$4953,5,FALSE),""),""),"")</f>
        <v/>
      </c>
      <c r="AD440" t="str">
        <f>IF(AND(O440&lt;&gt;"",NOT(ISERROR(O440))),"",IF(AND(M440&lt;&gt;"",M440&gt;0,NOT(ISERROR(M440))),VLOOKUP(M440,'ESO dumped WayshrineInfo'!$K$3:$N$9999,4,FALSE),""))</f>
        <v/>
      </c>
      <c r="AE440" s="44"/>
      <c r="AF440" s="43" t="str">
        <f>IF(AE440&lt;&gt;"",IF(AE440&lt;&gt;"LIBSETS_DROP_MECHANIC_MONSTER_NAME",VLOOKUP(AE440,'LibSets constants'!$I$4:$L$1002,3,FALSE),""),"")</f>
        <v/>
      </c>
      <c r="AG440" s="43" t="str">
        <f>IF(AE440&lt;&gt;"",IF(AE440&lt;&gt;"LIBSETS_DROP_MECHANIC_MONSTER_NAME",VLOOKUP(AE440,'LibSets constants'!$I$4:$L$1002,4,FALSE),""),"")</f>
        <v/>
      </c>
      <c r="AH440" s="3" t="str">
        <f>IF(G440&lt;&gt;"LIBSETS_SETTYPE_BATTLEGROUND",IF(G440&lt;&gt;"LIBSETS_SETTYPE_SPECIAL",IF(AI440&lt;&gt;"",VLOOKUP(AI440,'ESO zone constants'!$D$3:$H$4953,5,FALSE),""),""),"")</f>
        <v/>
      </c>
      <c r="AJ440" s="44"/>
      <c r="AK440" s="43" t="str">
        <f>IF(AJ440&lt;&gt;"",IF(AJ440&lt;&gt;"LIBSETS_DROP_MECHANIC_MONSTER_NAME",VLOOKUP(AJ440,'LibSets constants'!$I$4:$L$1002,3,FALSE),""),"")</f>
        <v/>
      </c>
      <c r="AL440" s="43" t="str">
        <f>IF(AJ440&lt;&gt;"",IF(AJ440&lt;&gt;"LIBSETS_DROP_MECHANIC_MONSTER_NAME",VLOOKUP(AJ440,'LibSets constants'!$I$4:$L$1002,4,FALSE),""),"")</f>
        <v/>
      </c>
      <c r="AM440" s="3" t="str">
        <f>IF(G440&lt;&gt;"LIBSETS_SETTYPE_BATTLEGROUND",IF(G440&lt;&gt;"LIBSETS_SETTYPE_SPECIAL",IF(AN440&lt;&gt;"",VLOOKUP(AN440,'ESO zone constants'!$D$3:$H$4953,5,FALSE),""),""),"")</f>
        <v/>
      </c>
      <c r="AO440" s="44"/>
      <c r="AP440" s="43" t="str">
        <f>IF(AO440&lt;&gt;"",IF(AO440&lt;&gt;"LIBSETS_DROP_MECHANIC_MONSTER_NAME",VLOOKUP(AO440,'LibSets constants'!$I$4:$L$1002,3,FALSE),""),"")</f>
        <v/>
      </c>
      <c r="AQ440" s="43" t="str">
        <f>IF(AO440&lt;&gt;"",IF(AO440&lt;&gt;"LIBSETS_DROP_MECHANIC_MONSTER_NAME",VLOOKUP(AO440,'LibSets constants'!$I$4:$L$1002,4,FALSE),""),"")</f>
        <v/>
      </c>
      <c r="AR440" s="3" t="str">
        <f>IF(G440&lt;&gt;"LIBSETS_SETTYPE_BATTLEGROUND",IF(G440&lt;&gt;"LIBSETS_SETTYPE_SPECIAL",IF(AS440&lt;&gt;"",VLOOKUP(AS440,'ESO zone constants'!$D$3:$H$4953,5,FALSE),""),""),"")</f>
        <v/>
      </c>
      <c r="AT440" s="44"/>
      <c r="AU440" s="43" t="str">
        <f>IF(AT440&lt;&gt;"",IF(AT440&lt;&gt;"LIBSETS_DROP_MECHANIC_MONSTER_NAME",VLOOKUP(AT440,'LibSets constants'!$I$4:$L$1002,3,FALSE),""),"")</f>
        <v/>
      </c>
      <c r="AV440" s="43" t="str">
        <f>IF(AT440&lt;&gt;"",IF(AT440&lt;&gt;"LIBSETS_DROP_MECHANIC_MONSTER_NAME",VLOOKUP(AT440,'LibSets constants'!$I$4:$L$1002,4,FALSE),""),"")</f>
        <v/>
      </c>
      <c r="AW440" s="21" t="str">
        <f t="shared" si="37"/>
        <v/>
      </c>
      <c r="AX440" s="21" t="str">
        <f t="shared" si="38"/>
        <v/>
      </c>
      <c r="AY440" s="21" t="str">
        <f t="shared" si="39"/>
        <v/>
      </c>
      <c r="AZ440" s="21" t="str">
        <f t="shared" si="40"/>
        <v/>
      </c>
      <c r="BA440" s="21" t="str">
        <f t="shared" si="41"/>
        <v/>
      </c>
    </row>
    <row r="441" spans="1:53" x14ac:dyDescent="0.25">
      <c r="A441" s="5">
        <v>501</v>
      </c>
      <c r="B441" t="s">
        <v>1897</v>
      </c>
      <c r="C441" t="s">
        <v>1896</v>
      </c>
      <c r="D441" s="3">
        <f t="shared" si="36"/>
        <v>501</v>
      </c>
      <c r="G441" s="8" t="s">
        <v>1816</v>
      </c>
      <c r="I441" t="s">
        <v>97</v>
      </c>
      <c r="J441" t="s">
        <v>97</v>
      </c>
      <c r="K441">
        <v>-1</v>
      </c>
      <c r="L441">
        <v>-1</v>
      </c>
      <c r="M441">
        <v>-1</v>
      </c>
      <c r="N441">
        <v>0</v>
      </c>
      <c r="O441" s="66" t="s">
        <v>1946</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1739</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constants'!$B$4:$C$1002,2,FALSE),"")</f>
        <v>Greymoor</v>
      </c>
      <c r="U441" s="3" t="s">
        <v>1813</v>
      </c>
      <c r="V441" s="40" t="str">
        <f>IF(U441&lt;&gt;"",IF(U441&lt;&gt;"LIBSETS_DROP_MECHANIC_MONSTER_NAME",VLOOKUP(U441,'LibSets constants'!$I$4:$L$1002,3,FALSE),""),"")</f>
        <v>Antiquities (Mythic set items)</v>
      </c>
      <c r="W441" s="43" t="str">
        <f>IF(U441&lt;&gt;"",IF(U441&lt;&gt;"LIBSETS_DROP_MECHANIC_MONSTER_NAME",VLOOKUP(U441,'LibSets constants'!$I$4:$L$1002,4,FALSE),""),"")</f>
        <v>Antiquitäten (Mytische Set Gegenstände)</v>
      </c>
      <c r="X441" s="3" t="str">
        <f>IF(G441&lt;&gt;"LIBSETS_SETTYPE_BATTLEGROUND",IF(G441&lt;&gt;"LIBSETS_SETTYPE_SPECIAL",IF(Y441&lt;&gt;"",VLOOKUP(Y441,'ESO zone constants'!$D$3:$H$4953,5,FALSE),""),""),"")</f>
        <v/>
      </c>
      <c r="Y441" t="str">
        <f>IF(AND(O441&lt;&gt;"",NOT(ISERROR(O441))),"",IF(AND(L441&lt;&gt;"",L441&gt;0,NOT(ISERROR(L441))),VLOOKUP(L441,'ESO dumped WayshrineInfo'!$K$3:$N$9999,4,FALSE),""))</f>
        <v/>
      </c>
      <c r="Z441" s="44"/>
      <c r="AA441" s="43" t="str">
        <f>IF(Z441&lt;&gt;"",IF(Z441&lt;&gt;"LIBSETS_DROP_MECHANIC_MONSTER_NAME",VLOOKUP(Z441,'LibSets constants'!$I$4:$L$1002,3,FALSE),""),"")</f>
        <v/>
      </c>
      <c r="AB441" s="43" t="str">
        <f>IF(Z441&lt;&gt;"",IF(Z441&lt;&gt;"LIBSETS_DROP_MECHANIC_MONSTER_NAME",VLOOKUP(Z441,'LibSets constants'!$I$4:$L$1002,4,FALSE),""),"")</f>
        <v/>
      </c>
      <c r="AC441" s="3" t="str">
        <f>IF(G441&lt;&gt;"LIBSETS_SETTYPE_BATTLEGROUND",IF(G441&lt;&gt;"LIBSETS_SETTYPE_SPECIAL",IF(AD441&lt;&gt;"",VLOOKUP(AD441,'ESO zone constants'!$D$3:$H$4953,5,FALSE),""),""),"")</f>
        <v/>
      </c>
      <c r="AD441" t="str">
        <f>IF(AND(O441&lt;&gt;"",NOT(ISERROR(O441))),"",IF(AND(M441&lt;&gt;"",M441&gt;0,NOT(ISERROR(M441))),VLOOKUP(M441,'ESO dumped WayshrineInfo'!$K$3:$N$9999,4,FALSE),""))</f>
        <v/>
      </c>
      <c r="AE441" s="44"/>
      <c r="AF441" s="43" t="str">
        <f>IF(AE441&lt;&gt;"",IF(AE441&lt;&gt;"LIBSETS_DROP_MECHANIC_MONSTER_NAME",VLOOKUP(AE441,'LibSets constants'!$I$4:$L$1002,3,FALSE),""),"")</f>
        <v/>
      </c>
      <c r="AG441" s="43" t="str">
        <f>IF(AE441&lt;&gt;"",IF(AE441&lt;&gt;"LIBSETS_DROP_MECHANIC_MONSTER_NAME",VLOOKUP(AE441,'LibSets constants'!$I$4:$L$1002,4,FALSE),""),"")</f>
        <v/>
      </c>
      <c r="AH441" s="3" t="str">
        <f>IF(G441&lt;&gt;"LIBSETS_SETTYPE_BATTLEGROUND",IF(G441&lt;&gt;"LIBSETS_SETTYPE_SPECIAL",IF(AI441&lt;&gt;"",VLOOKUP(AI441,'ESO zone constants'!$D$3:$H$4953,5,FALSE),""),""),"")</f>
        <v/>
      </c>
      <c r="AJ441" s="44"/>
      <c r="AK441" s="43" t="str">
        <f>IF(AJ441&lt;&gt;"",IF(AJ441&lt;&gt;"LIBSETS_DROP_MECHANIC_MONSTER_NAME",VLOOKUP(AJ441,'LibSets constants'!$I$4:$L$1002,3,FALSE),""),"")</f>
        <v/>
      </c>
      <c r="AL441" s="43" t="str">
        <f>IF(AJ441&lt;&gt;"",IF(AJ441&lt;&gt;"LIBSETS_DROP_MECHANIC_MONSTER_NAME",VLOOKUP(AJ441,'LibSets constants'!$I$4:$L$1002,4,FALSE),""),"")</f>
        <v/>
      </c>
      <c r="AM441" s="3" t="str">
        <f>IF(G441&lt;&gt;"LIBSETS_SETTYPE_BATTLEGROUND",IF(G441&lt;&gt;"LIBSETS_SETTYPE_SPECIAL",IF(AN441&lt;&gt;"",VLOOKUP(AN441,'ESO zone constants'!$D$3:$H$4953,5,FALSE),""),""),"")</f>
        <v/>
      </c>
      <c r="AO441" s="44"/>
      <c r="AP441" s="43" t="str">
        <f>IF(AO441&lt;&gt;"",IF(AO441&lt;&gt;"LIBSETS_DROP_MECHANIC_MONSTER_NAME",VLOOKUP(AO441,'LibSets constants'!$I$4:$L$1002,3,FALSE),""),"")</f>
        <v/>
      </c>
      <c r="AQ441" s="43" t="str">
        <f>IF(AO441&lt;&gt;"",IF(AO441&lt;&gt;"LIBSETS_DROP_MECHANIC_MONSTER_NAME",VLOOKUP(AO441,'LibSets constants'!$I$4:$L$1002,4,FALSE),""),"")</f>
        <v/>
      </c>
      <c r="AR441" s="3" t="str">
        <f>IF(G441&lt;&gt;"LIBSETS_SETTYPE_BATTLEGROUND",IF(G441&lt;&gt;"LIBSETS_SETTYPE_SPECIAL",IF(AS441&lt;&gt;"",VLOOKUP(AS441,'ESO zone constants'!$D$3:$H$4953,5,FALSE),""),""),"")</f>
        <v/>
      </c>
      <c r="AT441" s="44"/>
      <c r="AU441" s="43" t="str">
        <f>IF(AT441&lt;&gt;"",IF(AT441&lt;&gt;"LIBSETS_DROP_MECHANIC_MONSTER_NAME",VLOOKUP(AT441,'LibSets constants'!$I$4:$L$1002,3,FALSE),""),"")</f>
        <v/>
      </c>
      <c r="AV441" s="43" t="str">
        <f>IF(AT441&lt;&gt;"",IF(AT441&lt;&gt;"LIBSETS_DROP_MECHANIC_MONSTER_NAME",VLOOKUP(AT441,'LibSets constants'!$I$4:$L$1002,4,FALSE),""),"")</f>
        <v/>
      </c>
      <c r="AW441" s="21" t="str">
        <f t="shared" si="37"/>
        <v>[501] = {wayshrines={-1,-1,-1,}, dlcId=DLC_GREYMOOR</v>
      </c>
      <c r="AX441" s="21" t="str">
        <f t="shared" si="38"/>
        <v>, veteran=false</v>
      </c>
      <c r="AY441" s="21" t="str">
        <f t="shared" si="39"/>
        <v>, setType=LIBSETS_SETTYPE_MYTHIC</v>
      </c>
      <c r="AZ441" s="21" t="str">
        <f t="shared" si="40"/>
        <v>, dropMechanic={LIBSETS_DROP_MECHANIC_ANTIQUITIES}},</v>
      </c>
      <c r="BA441" s="21" t="str">
        <f t="shared" si="41"/>
        <v xml:space="preserve"> --Thrassian Stranglers / Thrassische Würger   [Antiquities]</v>
      </c>
    </row>
    <row r="442" spans="1:53" x14ac:dyDescent="0.25">
      <c r="A442" s="5">
        <v>502</v>
      </c>
      <c r="B442" t="s">
        <v>1898</v>
      </c>
      <c r="C442" t="s">
        <v>1898</v>
      </c>
      <c r="D442" s="3">
        <f t="shared" si="36"/>
        <v>502</v>
      </c>
      <c r="E442" t="s">
        <v>1942</v>
      </c>
      <c r="F442" s="30" t="s">
        <v>1582</v>
      </c>
      <c r="G442" s="8"/>
      <c r="N442">
        <v>0</v>
      </c>
      <c r="O442" s="66" t="s">
        <v>1823</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constants'!$B$4:$C$1002,2,FALSE),"")</f>
        <v>Greymoor</v>
      </c>
      <c r="V442" s="40" t="str">
        <f>IF(U442&lt;&gt;"",IF(U442&lt;&gt;"LIBSETS_DROP_MECHANIC_MONSTER_NAME",VLOOKUP(U442,'LibSets constants'!$I$4:$L$1002,3,FALSE),""),"")</f>
        <v/>
      </c>
      <c r="W442" s="43" t="str">
        <f>IF(U442&lt;&gt;"",IF(U442&lt;&gt;"LIBSETS_DROP_MECHANIC_MONSTER_NAME",VLOOKUP(U442,'LibSets constants'!$I$4:$L$1002,4,FALSE),""),"")</f>
        <v/>
      </c>
      <c r="X442" s="3" t="str">
        <f>IF(G442&lt;&gt;"LIBSETS_SETTYPE_BATTLEGROUND",IF(G442&lt;&gt;"LIBSETS_SETTYPE_SPECIAL",IF(Y442&lt;&gt;"",VLOOKUP(Y442,'ESO zone constants'!$D$3:$H$4953,5,FALSE),""),""),"")</f>
        <v/>
      </c>
      <c r="Y442" t="str">
        <f>IF(AND(O442&lt;&gt;"",NOT(ISERROR(O442))),"",IF(AND(L442&lt;&gt;"",L442&gt;0,NOT(ISERROR(L442))),VLOOKUP(L442,'ESO dumped WayshrineInfo'!$K$3:$N$9999,4,FALSE),""))</f>
        <v/>
      </c>
      <c r="Z442" s="44"/>
      <c r="AA442" s="43" t="str">
        <f>IF(Z442&lt;&gt;"",IF(Z442&lt;&gt;"LIBSETS_DROP_MECHANIC_MONSTER_NAME",VLOOKUP(Z442,'LibSets constants'!$I$4:$L$1002,3,FALSE),""),"")</f>
        <v/>
      </c>
      <c r="AB442" s="43" t="str">
        <f>IF(Z442&lt;&gt;"",IF(Z442&lt;&gt;"LIBSETS_DROP_MECHANIC_MONSTER_NAME",VLOOKUP(Z442,'LibSets constants'!$I$4:$L$1002,4,FALSE),""),"")</f>
        <v/>
      </c>
      <c r="AC442" s="3" t="str">
        <f>IF(G442&lt;&gt;"LIBSETS_SETTYPE_BATTLEGROUND",IF(G442&lt;&gt;"LIBSETS_SETTYPE_SPECIAL",IF(AD442&lt;&gt;"",VLOOKUP(AD442,'ESO zone constants'!$D$3:$H$4953,5,FALSE),""),""),"")</f>
        <v/>
      </c>
      <c r="AD442" t="str">
        <f>IF(AND(O442&lt;&gt;"",NOT(ISERROR(O442))),"",IF(AND(M442&lt;&gt;"",M442&gt;0,NOT(ISERROR(M442))),VLOOKUP(M442,'ESO dumped WayshrineInfo'!$K$3:$N$9999,4,FALSE),""))</f>
        <v/>
      </c>
      <c r="AE442" s="44"/>
      <c r="AF442" s="43" t="str">
        <f>IF(AE442&lt;&gt;"",IF(AE442&lt;&gt;"LIBSETS_DROP_MECHANIC_MONSTER_NAME",VLOOKUP(AE442,'LibSets constants'!$I$4:$L$1002,3,FALSE),""),"")</f>
        <v/>
      </c>
      <c r="AG442" s="43" t="str">
        <f>IF(AE442&lt;&gt;"",IF(AE442&lt;&gt;"LIBSETS_DROP_MECHANIC_MONSTER_NAME",VLOOKUP(AE442,'LibSets constants'!$I$4:$L$1002,4,FALSE),""),"")</f>
        <v/>
      </c>
      <c r="AH442" s="3" t="str">
        <f>IF(G442&lt;&gt;"LIBSETS_SETTYPE_BATTLEGROUND",IF(G442&lt;&gt;"LIBSETS_SETTYPE_SPECIAL",IF(AI442&lt;&gt;"",VLOOKUP(AI442,'ESO zone constants'!$D$3:$H$4953,5,FALSE),""),""),"")</f>
        <v/>
      </c>
      <c r="AJ442" s="44"/>
      <c r="AK442" s="43" t="str">
        <f>IF(AJ442&lt;&gt;"",IF(AJ442&lt;&gt;"LIBSETS_DROP_MECHANIC_MONSTER_NAME",VLOOKUP(AJ442,'LibSets constants'!$I$4:$L$1002,3,FALSE),""),"")</f>
        <v/>
      </c>
      <c r="AL442" s="43" t="str">
        <f>IF(AJ442&lt;&gt;"",IF(AJ442&lt;&gt;"LIBSETS_DROP_MECHANIC_MONSTER_NAME",VLOOKUP(AJ442,'LibSets constants'!$I$4:$L$1002,4,FALSE),""),"")</f>
        <v/>
      </c>
      <c r="AM442" s="3" t="str">
        <f>IF(G442&lt;&gt;"LIBSETS_SETTYPE_BATTLEGROUND",IF(G442&lt;&gt;"LIBSETS_SETTYPE_SPECIAL",IF(AN442&lt;&gt;"",VLOOKUP(AN442,'ESO zone constants'!$D$3:$H$4953,5,FALSE),""),""),"")</f>
        <v/>
      </c>
      <c r="AO442" s="44"/>
      <c r="AP442" s="43" t="str">
        <f>IF(AO442&lt;&gt;"",IF(AO442&lt;&gt;"LIBSETS_DROP_MECHANIC_MONSTER_NAME",VLOOKUP(AO442,'LibSets constants'!$I$4:$L$1002,3,FALSE),""),"")</f>
        <v/>
      </c>
      <c r="AQ442" s="43" t="str">
        <f>IF(AO442&lt;&gt;"",IF(AO442&lt;&gt;"LIBSETS_DROP_MECHANIC_MONSTER_NAME",VLOOKUP(AO442,'LibSets constants'!$I$4:$L$1002,4,FALSE),""),"")</f>
        <v/>
      </c>
      <c r="AR442" s="3" t="str">
        <f>IF(G442&lt;&gt;"LIBSETS_SETTYPE_BATTLEGROUND",IF(G442&lt;&gt;"LIBSETS_SETTYPE_SPECIAL",IF(AS442&lt;&gt;"",VLOOKUP(AS442,'ESO zone constants'!$D$3:$H$4953,5,FALSE),""),""),"")</f>
        <v/>
      </c>
      <c r="AT442" s="44"/>
      <c r="AU442" s="43" t="str">
        <f>IF(AT442&lt;&gt;"",IF(AT442&lt;&gt;"LIBSETS_DROP_MECHANIC_MONSTER_NAME",VLOOKUP(AT442,'LibSets constants'!$I$4:$L$1002,3,FALSE),""),"")</f>
        <v/>
      </c>
      <c r="AV442" s="43" t="str">
        <f>IF(AT442&lt;&gt;"",IF(AT442&lt;&gt;"LIBSETS_DROP_MECHANIC_MONSTER_NAME",VLOOKUP(AT442,'LibSets constants'!$I$4:$L$1002,4,FALSE),""),"")</f>
        <v/>
      </c>
      <c r="AW442" s="21" t="str">
        <f t="shared" si="37"/>
        <v/>
      </c>
      <c r="AX442" s="21" t="str">
        <f t="shared" si="38"/>
        <v/>
      </c>
      <c r="AY442" s="21" t="str">
        <f t="shared" si="39"/>
        <v/>
      </c>
      <c r="AZ442" s="21" t="str">
        <f t="shared" si="40"/>
        <v/>
      </c>
      <c r="BA442" s="21" t="str">
        <f t="shared" si="41"/>
        <v/>
      </c>
    </row>
    <row r="443" spans="1:53" x14ac:dyDescent="0.25">
      <c r="A443" s="5">
        <v>503</v>
      </c>
      <c r="B443" t="s">
        <v>1899</v>
      </c>
      <c r="C443" t="s">
        <v>1900</v>
      </c>
      <c r="D443" s="3">
        <f t="shared" si="36"/>
        <v>503</v>
      </c>
      <c r="G443" s="8" t="s">
        <v>1816</v>
      </c>
      <c r="I443" t="s">
        <v>97</v>
      </c>
      <c r="J443" t="s">
        <v>97</v>
      </c>
      <c r="K443">
        <v>-1</v>
      </c>
      <c r="L443">
        <v>-1</v>
      </c>
      <c r="M443">
        <v>-1</v>
      </c>
      <c r="N443">
        <v>0</v>
      </c>
      <c r="O443" s="66" t="s">
        <v>1946</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1739</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constants'!$B$4:$C$1002,2,FALSE),"")</f>
        <v>Greymoor</v>
      </c>
      <c r="U443" s="3" t="s">
        <v>1813</v>
      </c>
      <c r="V443" s="40" t="str">
        <f>IF(U443&lt;&gt;"",IF(U443&lt;&gt;"LIBSETS_DROP_MECHANIC_MONSTER_NAME",VLOOKUP(U443,'LibSets constants'!$I$4:$L$1002,3,FALSE),""),"")</f>
        <v>Antiquities (Mythic set items)</v>
      </c>
      <c r="W443" s="43" t="str">
        <f>IF(U443&lt;&gt;"",IF(U443&lt;&gt;"LIBSETS_DROP_MECHANIC_MONSTER_NAME",VLOOKUP(U443,'LibSets constants'!$I$4:$L$1002,4,FALSE),""),"")</f>
        <v>Antiquitäten (Mytische Set Gegenstände)</v>
      </c>
      <c r="X443" s="3" t="str">
        <f>IF(G443&lt;&gt;"LIBSETS_SETTYPE_BATTLEGROUND",IF(G443&lt;&gt;"LIBSETS_SETTYPE_SPECIAL",IF(Y443&lt;&gt;"",VLOOKUP(Y443,'ESO zone constants'!$D$3:$H$4953,5,FALSE),""),""),"")</f>
        <v/>
      </c>
      <c r="Y443" t="str">
        <f>IF(AND(O443&lt;&gt;"",NOT(ISERROR(O443))),"",IF(AND(L443&lt;&gt;"",L443&gt;0,NOT(ISERROR(L443))),VLOOKUP(L443,'ESO dumped WayshrineInfo'!$K$3:$N$9999,4,FALSE),""))</f>
        <v/>
      </c>
      <c r="Z443" s="44"/>
      <c r="AA443" s="43" t="str">
        <f>IF(Z443&lt;&gt;"",IF(Z443&lt;&gt;"LIBSETS_DROP_MECHANIC_MONSTER_NAME",VLOOKUP(Z443,'LibSets constants'!$I$4:$L$1002,3,FALSE),""),"")</f>
        <v/>
      </c>
      <c r="AB443" s="43" t="str">
        <f>IF(Z443&lt;&gt;"",IF(Z443&lt;&gt;"LIBSETS_DROP_MECHANIC_MONSTER_NAME",VLOOKUP(Z443,'LibSets constants'!$I$4:$L$1002,4,FALSE),""),"")</f>
        <v/>
      </c>
      <c r="AC443" s="3" t="str">
        <f>IF(G443&lt;&gt;"LIBSETS_SETTYPE_BATTLEGROUND",IF(G443&lt;&gt;"LIBSETS_SETTYPE_SPECIAL",IF(AD443&lt;&gt;"",VLOOKUP(AD443,'ESO zone constants'!$D$3:$H$4953,5,FALSE),""),""),"")</f>
        <v/>
      </c>
      <c r="AD443" t="str">
        <f>IF(AND(O443&lt;&gt;"",NOT(ISERROR(O443))),"",IF(AND(M443&lt;&gt;"",M443&gt;0,NOT(ISERROR(M443))),VLOOKUP(M443,'ESO dumped WayshrineInfo'!$K$3:$N$9999,4,FALSE),""))</f>
        <v/>
      </c>
      <c r="AE443" s="44"/>
      <c r="AF443" s="43" t="str">
        <f>IF(AE443&lt;&gt;"",IF(AE443&lt;&gt;"LIBSETS_DROP_MECHANIC_MONSTER_NAME",VLOOKUP(AE443,'LibSets constants'!$I$4:$L$1002,3,FALSE),""),"")</f>
        <v/>
      </c>
      <c r="AG443" s="43" t="str">
        <f>IF(AE443&lt;&gt;"",IF(AE443&lt;&gt;"LIBSETS_DROP_MECHANIC_MONSTER_NAME",VLOOKUP(AE443,'LibSets constants'!$I$4:$L$1002,4,FALSE),""),"")</f>
        <v/>
      </c>
      <c r="AH443" s="3" t="str">
        <f>IF(G443&lt;&gt;"LIBSETS_SETTYPE_BATTLEGROUND",IF(G443&lt;&gt;"LIBSETS_SETTYPE_SPECIAL",IF(AI443&lt;&gt;"",VLOOKUP(AI443,'ESO zone constants'!$D$3:$H$4953,5,FALSE),""),""),"")</f>
        <v/>
      </c>
      <c r="AJ443" s="44"/>
      <c r="AK443" s="43" t="str">
        <f>IF(AJ443&lt;&gt;"",IF(AJ443&lt;&gt;"LIBSETS_DROP_MECHANIC_MONSTER_NAME",VLOOKUP(AJ443,'LibSets constants'!$I$4:$L$1002,3,FALSE),""),"")</f>
        <v/>
      </c>
      <c r="AL443" s="43" t="str">
        <f>IF(AJ443&lt;&gt;"",IF(AJ443&lt;&gt;"LIBSETS_DROP_MECHANIC_MONSTER_NAME",VLOOKUP(AJ443,'LibSets constants'!$I$4:$L$1002,4,FALSE),""),"")</f>
        <v/>
      </c>
      <c r="AM443" s="3" t="str">
        <f>IF(G443&lt;&gt;"LIBSETS_SETTYPE_BATTLEGROUND",IF(G443&lt;&gt;"LIBSETS_SETTYPE_SPECIAL",IF(AN443&lt;&gt;"",VLOOKUP(AN443,'ESO zone constants'!$D$3:$H$4953,5,FALSE),""),""),"")</f>
        <v/>
      </c>
      <c r="AO443" s="44"/>
      <c r="AP443" s="43" t="str">
        <f>IF(AO443&lt;&gt;"",IF(AO443&lt;&gt;"LIBSETS_DROP_MECHANIC_MONSTER_NAME",VLOOKUP(AO443,'LibSets constants'!$I$4:$L$1002,3,FALSE),""),"")</f>
        <v/>
      </c>
      <c r="AQ443" s="43" t="str">
        <f>IF(AO443&lt;&gt;"",IF(AO443&lt;&gt;"LIBSETS_DROP_MECHANIC_MONSTER_NAME",VLOOKUP(AO443,'LibSets constants'!$I$4:$L$1002,4,FALSE),""),"")</f>
        <v/>
      </c>
      <c r="AR443" s="3" t="str">
        <f>IF(G443&lt;&gt;"LIBSETS_SETTYPE_BATTLEGROUND",IF(G443&lt;&gt;"LIBSETS_SETTYPE_SPECIAL",IF(AS443&lt;&gt;"",VLOOKUP(AS443,'ESO zone constants'!$D$3:$H$4953,5,FALSE),""),""),"")</f>
        <v/>
      </c>
      <c r="AT443" s="44"/>
      <c r="AU443" s="43" t="str">
        <f>IF(AT443&lt;&gt;"",IF(AT443&lt;&gt;"LIBSETS_DROP_MECHANIC_MONSTER_NAME",VLOOKUP(AT443,'LibSets constants'!$I$4:$L$1002,3,FALSE),""),"")</f>
        <v/>
      </c>
      <c r="AV443" s="43" t="str">
        <f>IF(AT443&lt;&gt;"",IF(AT443&lt;&gt;"LIBSETS_DROP_MECHANIC_MONSTER_NAME",VLOOKUP(AT443,'LibSets constants'!$I$4:$L$1002,4,FALSE),""),"")</f>
        <v/>
      </c>
      <c r="AW443" s="21" t="str">
        <f t="shared" si="37"/>
        <v>[503] = {wayshrines={-1,-1,-1,}, dlcId=DLC_GREYMOOR</v>
      </c>
      <c r="AX443" s="21" t="str">
        <f t="shared" si="38"/>
        <v>, veteran=false</v>
      </c>
      <c r="AY443" s="21" t="str">
        <f t="shared" si="39"/>
        <v>, setType=LIBSETS_SETTYPE_MYTHIC</v>
      </c>
      <c r="AZ443" s="21" t="str">
        <f t="shared" si="40"/>
        <v>, dropMechanic={LIBSETS_DROP_MECHANIC_ANTIQUITIES}},</v>
      </c>
      <c r="BA443" s="21" t="str">
        <f t="shared" si="41"/>
        <v xml:space="preserve"> --Ring of the Wild Hunt / Ring der Wilden Jagd   [Antiquities]</v>
      </c>
    </row>
    <row r="444" spans="1:53" x14ac:dyDescent="0.25">
      <c r="A444" s="5">
        <v>504</v>
      </c>
      <c r="B444" t="s">
        <v>1902</v>
      </c>
      <c r="C444" t="s">
        <v>1901</v>
      </c>
      <c r="D444" s="3">
        <f t="shared" si="36"/>
        <v>504</v>
      </c>
      <c r="E444" t="s">
        <v>1943</v>
      </c>
      <c r="F444" s="30" t="s">
        <v>1582</v>
      </c>
      <c r="G444" s="8"/>
      <c r="N444">
        <v>0</v>
      </c>
      <c r="O444" s="66" t="s">
        <v>1823</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constants'!$B$4:$C$1002,2,FALSE),"")</f>
        <v>Greymoor</v>
      </c>
      <c r="V444" s="40" t="str">
        <f>IF(U444&lt;&gt;"",IF(U444&lt;&gt;"LIBSETS_DROP_MECHANIC_MONSTER_NAME",VLOOKUP(U444,'LibSets constants'!$I$4:$L$1002,3,FALSE),""),"")</f>
        <v/>
      </c>
      <c r="W444" s="43" t="str">
        <f>IF(U444&lt;&gt;"",IF(U444&lt;&gt;"LIBSETS_DROP_MECHANIC_MONSTER_NAME",VLOOKUP(U444,'LibSets constants'!$I$4:$L$1002,4,FALSE),""),"")</f>
        <v/>
      </c>
      <c r="X444" s="3" t="str">
        <f>IF(G444&lt;&gt;"LIBSETS_SETTYPE_BATTLEGROUND",IF(G444&lt;&gt;"LIBSETS_SETTYPE_SPECIAL",IF(Y444&lt;&gt;"",VLOOKUP(Y444,'ESO zone constants'!$D$3:$H$4953,5,FALSE),""),""),"")</f>
        <v/>
      </c>
      <c r="Y444" t="str">
        <f>IF(AND(O444&lt;&gt;"",NOT(ISERROR(O444))),"",IF(AND(L444&lt;&gt;"",L444&gt;0,NOT(ISERROR(L444))),VLOOKUP(L444,'ESO dumped WayshrineInfo'!$K$3:$N$9999,4,FALSE),""))</f>
        <v/>
      </c>
      <c r="Z444" s="44"/>
      <c r="AA444" s="43" t="str">
        <f>IF(Z444&lt;&gt;"",IF(Z444&lt;&gt;"LIBSETS_DROP_MECHANIC_MONSTER_NAME",VLOOKUP(Z444,'LibSets constants'!$I$4:$L$1002,3,FALSE),""),"")</f>
        <v/>
      </c>
      <c r="AB444" s="43" t="str">
        <f>IF(Z444&lt;&gt;"",IF(Z444&lt;&gt;"LIBSETS_DROP_MECHANIC_MONSTER_NAME",VLOOKUP(Z444,'LibSets constants'!$I$4:$L$1002,4,FALSE),""),"")</f>
        <v/>
      </c>
      <c r="AC444" s="3" t="str">
        <f>IF(G444&lt;&gt;"LIBSETS_SETTYPE_BATTLEGROUND",IF(G444&lt;&gt;"LIBSETS_SETTYPE_SPECIAL",IF(AD444&lt;&gt;"",VLOOKUP(AD444,'ESO zone constants'!$D$3:$H$4953,5,FALSE),""),""),"")</f>
        <v/>
      </c>
      <c r="AD444" t="str">
        <f>IF(AND(O444&lt;&gt;"",NOT(ISERROR(O444))),"",IF(AND(M444&lt;&gt;"",M444&gt;0,NOT(ISERROR(M444))),VLOOKUP(M444,'ESO dumped WayshrineInfo'!$K$3:$N$9999,4,FALSE),""))</f>
        <v/>
      </c>
      <c r="AE444" s="44"/>
      <c r="AF444" s="43" t="str">
        <f>IF(AE444&lt;&gt;"",IF(AE444&lt;&gt;"LIBSETS_DROP_MECHANIC_MONSTER_NAME",VLOOKUP(AE444,'LibSets constants'!$I$4:$L$1002,3,FALSE),""),"")</f>
        <v/>
      </c>
      <c r="AG444" s="43" t="str">
        <f>IF(AE444&lt;&gt;"",IF(AE444&lt;&gt;"LIBSETS_DROP_MECHANIC_MONSTER_NAME",VLOOKUP(AE444,'LibSets constants'!$I$4:$L$1002,4,FALSE),""),"")</f>
        <v/>
      </c>
      <c r="AH444" s="3" t="str">
        <f>IF(G444&lt;&gt;"LIBSETS_SETTYPE_BATTLEGROUND",IF(G444&lt;&gt;"LIBSETS_SETTYPE_SPECIAL",IF(AI444&lt;&gt;"",VLOOKUP(AI444,'ESO zone constants'!$D$3:$H$4953,5,FALSE),""),""),"")</f>
        <v/>
      </c>
      <c r="AJ444" s="44"/>
      <c r="AK444" s="43" t="str">
        <f>IF(AJ444&lt;&gt;"",IF(AJ444&lt;&gt;"LIBSETS_DROP_MECHANIC_MONSTER_NAME",VLOOKUP(AJ444,'LibSets constants'!$I$4:$L$1002,3,FALSE),""),"")</f>
        <v/>
      </c>
      <c r="AL444" s="43" t="str">
        <f>IF(AJ444&lt;&gt;"",IF(AJ444&lt;&gt;"LIBSETS_DROP_MECHANIC_MONSTER_NAME",VLOOKUP(AJ444,'LibSets constants'!$I$4:$L$1002,4,FALSE),""),"")</f>
        <v/>
      </c>
      <c r="AM444" s="3" t="str">
        <f>IF(G444&lt;&gt;"LIBSETS_SETTYPE_BATTLEGROUND",IF(G444&lt;&gt;"LIBSETS_SETTYPE_SPECIAL",IF(AN444&lt;&gt;"",VLOOKUP(AN444,'ESO zone constants'!$D$3:$H$4953,5,FALSE),""),""),"")</f>
        <v/>
      </c>
      <c r="AO444" s="44"/>
      <c r="AP444" s="43" t="str">
        <f>IF(AO444&lt;&gt;"",IF(AO444&lt;&gt;"LIBSETS_DROP_MECHANIC_MONSTER_NAME",VLOOKUP(AO444,'LibSets constants'!$I$4:$L$1002,3,FALSE),""),"")</f>
        <v/>
      </c>
      <c r="AQ444" s="43" t="str">
        <f>IF(AO444&lt;&gt;"",IF(AO444&lt;&gt;"LIBSETS_DROP_MECHANIC_MONSTER_NAME",VLOOKUP(AO444,'LibSets constants'!$I$4:$L$1002,4,FALSE),""),"")</f>
        <v/>
      </c>
      <c r="AR444" s="3" t="str">
        <f>IF(G444&lt;&gt;"LIBSETS_SETTYPE_BATTLEGROUND",IF(G444&lt;&gt;"LIBSETS_SETTYPE_SPECIAL",IF(AS444&lt;&gt;"",VLOOKUP(AS444,'ESO zone constants'!$D$3:$H$4953,5,FALSE),""),""),"")</f>
        <v/>
      </c>
      <c r="AT444" s="44"/>
      <c r="AU444" s="43" t="str">
        <f>IF(AT444&lt;&gt;"",IF(AT444&lt;&gt;"LIBSETS_DROP_MECHANIC_MONSTER_NAME",VLOOKUP(AT444,'LibSets constants'!$I$4:$L$1002,3,FALSE),""),"")</f>
        <v/>
      </c>
      <c r="AV444" s="43" t="str">
        <f>IF(AT444&lt;&gt;"",IF(AT444&lt;&gt;"LIBSETS_DROP_MECHANIC_MONSTER_NAME",VLOOKUP(AT444,'LibSets constants'!$I$4:$L$1002,4,FALSE),""),"")</f>
        <v/>
      </c>
      <c r="AW444" s="21" t="str">
        <f t="shared" si="37"/>
        <v/>
      </c>
      <c r="AX444" s="21" t="str">
        <f t="shared" si="38"/>
        <v/>
      </c>
      <c r="AY444" s="21" t="str">
        <f t="shared" si="39"/>
        <v/>
      </c>
      <c r="AZ444" s="21" t="str">
        <f t="shared" si="40"/>
        <v/>
      </c>
      <c r="BA444" s="21" t="str">
        <f t="shared" si="41"/>
        <v/>
      </c>
    </row>
    <row r="445" spans="1:53" x14ac:dyDescent="0.25">
      <c r="A445" s="5">
        <v>505</v>
      </c>
      <c r="B445" t="s">
        <v>1904</v>
      </c>
      <c r="C445" t="s">
        <v>1903</v>
      </c>
      <c r="D445" s="3">
        <f t="shared" si="36"/>
        <v>505</v>
      </c>
      <c r="G445" s="8" t="s">
        <v>1816</v>
      </c>
      <c r="I445" t="s">
        <v>97</v>
      </c>
      <c r="J445" t="s">
        <v>97</v>
      </c>
      <c r="K445">
        <v>-1</v>
      </c>
      <c r="L445">
        <v>-1</v>
      </c>
      <c r="M445">
        <v>-1</v>
      </c>
      <c r="N445">
        <v>0</v>
      </c>
      <c r="O445" s="66" t="s">
        <v>1946</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1739</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constants'!$B$4:$C$1002,2,FALSE),"")</f>
        <v>Greymoor</v>
      </c>
      <c r="U445" s="3" t="s">
        <v>1813</v>
      </c>
      <c r="V445" s="40" t="str">
        <f>IF(U445&lt;&gt;"",IF(U445&lt;&gt;"LIBSETS_DROP_MECHANIC_MONSTER_NAME",VLOOKUP(U445,'LibSets constants'!$I$4:$L$1002,3,FALSE),""),"")</f>
        <v>Antiquities (Mythic set items)</v>
      </c>
      <c r="W445" s="43" t="str">
        <f>IF(U445&lt;&gt;"",IF(U445&lt;&gt;"LIBSETS_DROP_MECHANIC_MONSTER_NAME",VLOOKUP(U445,'LibSets constants'!$I$4:$L$1002,4,FALSE),""),"")</f>
        <v>Antiquitäten (Mytische Set Gegenstände)</v>
      </c>
      <c r="X445" s="3" t="str">
        <f>IF(G445&lt;&gt;"LIBSETS_SETTYPE_BATTLEGROUND",IF(G445&lt;&gt;"LIBSETS_SETTYPE_SPECIAL",IF(Y445&lt;&gt;"",VLOOKUP(Y445,'ESO zone constants'!$D$3:$H$4953,5,FALSE),""),""),"")</f>
        <v/>
      </c>
      <c r="Y445" t="str">
        <f>IF(AND(O445&lt;&gt;"",NOT(ISERROR(O445))),"",IF(AND(L445&lt;&gt;"",L445&gt;0,NOT(ISERROR(L445))),VLOOKUP(L445,'ESO dumped WayshrineInfo'!$K$3:$N$9999,4,FALSE),""))</f>
        <v/>
      </c>
      <c r="Z445" s="44"/>
      <c r="AA445" s="43" t="str">
        <f>IF(Z445&lt;&gt;"",IF(Z445&lt;&gt;"LIBSETS_DROP_MECHANIC_MONSTER_NAME",VLOOKUP(Z445,'LibSets constants'!$I$4:$L$1002,3,FALSE),""),"")</f>
        <v/>
      </c>
      <c r="AB445" s="43" t="str">
        <f>IF(Z445&lt;&gt;"",IF(Z445&lt;&gt;"LIBSETS_DROP_MECHANIC_MONSTER_NAME",VLOOKUP(Z445,'LibSets constants'!$I$4:$L$1002,4,FALSE),""),"")</f>
        <v/>
      </c>
      <c r="AC445" s="3" t="str">
        <f>IF(G445&lt;&gt;"LIBSETS_SETTYPE_BATTLEGROUND",IF(G445&lt;&gt;"LIBSETS_SETTYPE_SPECIAL",IF(AD445&lt;&gt;"",VLOOKUP(AD445,'ESO zone constants'!$D$3:$H$4953,5,FALSE),""),""),"")</f>
        <v/>
      </c>
      <c r="AD445" t="str">
        <f>IF(AND(O445&lt;&gt;"",NOT(ISERROR(O445))),"",IF(AND(M445&lt;&gt;"",M445&gt;0,NOT(ISERROR(M445))),VLOOKUP(M445,'ESO dumped WayshrineInfo'!$K$3:$N$9999,4,FALSE),""))</f>
        <v/>
      </c>
      <c r="AE445" s="44"/>
      <c r="AF445" s="43" t="str">
        <f>IF(AE445&lt;&gt;"",IF(AE445&lt;&gt;"LIBSETS_DROP_MECHANIC_MONSTER_NAME",VLOOKUP(AE445,'LibSets constants'!$I$4:$L$1002,3,FALSE),""),"")</f>
        <v/>
      </c>
      <c r="AG445" s="43" t="str">
        <f>IF(AE445&lt;&gt;"",IF(AE445&lt;&gt;"LIBSETS_DROP_MECHANIC_MONSTER_NAME",VLOOKUP(AE445,'LibSets constants'!$I$4:$L$1002,4,FALSE),""),"")</f>
        <v/>
      </c>
      <c r="AH445" s="3" t="str">
        <f>IF(G445&lt;&gt;"LIBSETS_SETTYPE_BATTLEGROUND",IF(G445&lt;&gt;"LIBSETS_SETTYPE_SPECIAL",IF(AI445&lt;&gt;"",VLOOKUP(AI445,'ESO zone constants'!$D$3:$H$4953,5,FALSE),""),""),"")</f>
        <v/>
      </c>
      <c r="AJ445" s="44"/>
      <c r="AK445" s="43" t="str">
        <f>IF(AJ445&lt;&gt;"",IF(AJ445&lt;&gt;"LIBSETS_DROP_MECHANIC_MONSTER_NAME",VLOOKUP(AJ445,'LibSets constants'!$I$4:$L$1002,3,FALSE),""),"")</f>
        <v/>
      </c>
      <c r="AL445" s="43" t="str">
        <f>IF(AJ445&lt;&gt;"",IF(AJ445&lt;&gt;"LIBSETS_DROP_MECHANIC_MONSTER_NAME",VLOOKUP(AJ445,'LibSets constants'!$I$4:$L$1002,4,FALSE),""),"")</f>
        <v/>
      </c>
      <c r="AM445" s="3" t="str">
        <f>IF(G445&lt;&gt;"LIBSETS_SETTYPE_BATTLEGROUND",IF(G445&lt;&gt;"LIBSETS_SETTYPE_SPECIAL",IF(AN445&lt;&gt;"",VLOOKUP(AN445,'ESO zone constants'!$D$3:$H$4953,5,FALSE),""),""),"")</f>
        <v/>
      </c>
      <c r="AO445" s="44"/>
      <c r="AP445" s="43" t="str">
        <f>IF(AO445&lt;&gt;"",IF(AO445&lt;&gt;"LIBSETS_DROP_MECHANIC_MONSTER_NAME",VLOOKUP(AO445,'LibSets constants'!$I$4:$L$1002,3,FALSE),""),"")</f>
        <v/>
      </c>
      <c r="AQ445" s="43" t="str">
        <f>IF(AO445&lt;&gt;"",IF(AO445&lt;&gt;"LIBSETS_DROP_MECHANIC_MONSTER_NAME",VLOOKUP(AO445,'LibSets constants'!$I$4:$L$1002,4,FALSE),""),"")</f>
        <v/>
      </c>
      <c r="AR445" s="3" t="str">
        <f>IF(G445&lt;&gt;"LIBSETS_SETTYPE_BATTLEGROUND",IF(G445&lt;&gt;"LIBSETS_SETTYPE_SPECIAL",IF(AS445&lt;&gt;"",VLOOKUP(AS445,'ESO zone constants'!$D$3:$H$4953,5,FALSE),""),""),"")</f>
        <v/>
      </c>
      <c r="AT445" s="44"/>
      <c r="AU445" s="43" t="str">
        <f>IF(AT445&lt;&gt;"",IF(AT445&lt;&gt;"LIBSETS_DROP_MECHANIC_MONSTER_NAME",VLOOKUP(AT445,'LibSets constants'!$I$4:$L$1002,3,FALSE),""),"")</f>
        <v/>
      </c>
      <c r="AV445" s="43" t="str">
        <f>IF(AT445&lt;&gt;"",IF(AT445&lt;&gt;"LIBSETS_DROP_MECHANIC_MONSTER_NAME",VLOOKUP(AT445,'LibSets constants'!$I$4:$L$1002,4,FALSE),""),"")</f>
        <v/>
      </c>
      <c r="AW445" s="21" t="str">
        <f t="shared" si="37"/>
        <v>[505] = {wayshrines={-1,-1,-1,}, dlcId=DLC_GREYMOOR</v>
      </c>
      <c r="AX445" s="21" t="str">
        <f t="shared" si="38"/>
        <v>, veteran=false</v>
      </c>
      <c r="AY445" s="21" t="str">
        <f t="shared" si="39"/>
        <v>, setType=LIBSETS_SETTYPE_MYTHIC</v>
      </c>
      <c r="AZ445" s="21" t="str">
        <f t="shared" si="40"/>
        <v>, dropMechanic={LIBSETS_DROP_MECHANIC_ANTIQUITIES}},</v>
      </c>
      <c r="BA445" s="21" t="str">
        <f t="shared" si="41"/>
        <v xml:space="preserve"> --Torc of Tonal Constancy / Torques der Klangkonstanz   [Antiquities]</v>
      </c>
    </row>
    <row r="446" spans="1:53" x14ac:dyDescent="0.25">
      <c r="A446" s="5">
        <v>506</v>
      </c>
      <c r="B446" t="s">
        <v>1905</v>
      </c>
      <c r="C446" t="s">
        <v>1906</v>
      </c>
      <c r="D446" s="3">
        <f t="shared" si="36"/>
        <v>506</v>
      </c>
      <c r="G446" s="8" t="s">
        <v>1592</v>
      </c>
      <c r="I446" t="s">
        <v>97</v>
      </c>
      <c r="J446" t="s">
        <v>97</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constants'!$B$4:$C$1002,2,FALSE),"")</f>
        <v>Greymoor</v>
      </c>
      <c r="V446" s="40" t="str">
        <f>IF(U446&lt;&gt;"",IF(U446&lt;&gt;"LIBSETS_DROP_MECHANIC_MONSTER_NAME",VLOOKUP(U446,'LibSets constants'!$I$4:$L$1002,3,FALSE),""),"")</f>
        <v/>
      </c>
      <c r="W446" s="43" t="str">
        <f>IF(U446&lt;&gt;"",IF(U446&lt;&gt;"LIBSETS_DROP_MECHANIC_MONSTER_NAME",VLOOKUP(U446,'LibSets constants'!$I$4:$L$1002,4,FALSE),""),"")</f>
        <v/>
      </c>
      <c r="X446" s="3">
        <f>IF(G446&lt;&gt;"LIBSETS_SETTYPE_BATTLEGROUND",IF(G446&lt;&gt;"LIBSETS_SETTYPE_SPECIAL",IF(Y446&lt;&gt;"",VLOOKUP(Y446,'ESO zone constants'!$D$3:$H$4953,5,FALSE),""),""),"")</f>
        <v>1161</v>
      </c>
      <c r="Y446" t="str">
        <f>IF(AND(O446&lt;&gt;"",NOT(ISERROR(O446))),"",IF(AND(L446&lt;&gt;"",L446&gt;0,NOT(ISERROR(L446))),VLOOKUP(L446,'ESO dumped WayshrineInfo'!$K$3:$N$9999,4,FALSE),""))</f>
        <v>Blackreach: Greymoor Caverns</v>
      </c>
      <c r="Z446" s="44"/>
      <c r="AA446" s="43" t="str">
        <f>IF(Z446&lt;&gt;"",IF(Z446&lt;&gt;"LIBSETS_DROP_MECHANIC_MONSTER_NAME",VLOOKUP(Z446,'LibSets constants'!$I$4:$L$1002,3,FALSE),""),"")</f>
        <v/>
      </c>
      <c r="AB446" s="43" t="str">
        <f>IF(Z446&lt;&gt;"",IF(Z446&lt;&gt;"LIBSETS_DROP_MECHANIC_MONSTER_NAME",VLOOKUP(Z446,'LibSets constants'!$I$4:$L$1002,4,FALSE),""),"")</f>
        <v/>
      </c>
      <c r="AC446" s="3">
        <f>IF(G446&lt;&gt;"LIBSETS_SETTYPE_BATTLEGROUND",IF(G446&lt;&gt;"LIBSETS_SETTYPE_SPECIAL",IF(AD446&lt;&gt;"",VLOOKUP(AD446,'ESO zone constants'!$D$3:$H$4953,5,FALSE),""),""),"")</f>
        <v>1161</v>
      </c>
      <c r="AD446" t="str">
        <f>IF(AND(O446&lt;&gt;"",NOT(ISERROR(O446))),"",IF(AND(M446&lt;&gt;"",M446&gt;0,NOT(ISERROR(M446))),VLOOKUP(M446,'ESO dumped WayshrineInfo'!$K$3:$N$9999,4,FALSE),""))</f>
        <v>Blackreach: Greymoor Caverns</v>
      </c>
      <c r="AE446" s="44"/>
      <c r="AF446" s="43" t="str">
        <f>IF(AE446&lt;&gt;"",IF(AE446&lt;&gt;"LIBSETS_DROP_MECHANIC_MONSTER_NAME",VLOOKUP(AE446,'LibSets constants'!$I$4:$L$1002,3,FALSE),""),"")</f>
        <v/>
      </c>
      <c r="AG446" s="43" t="str">
        <f>IF(AE446&lt;&gt;"",IF(AE446&lt;&gt;"LIBSETS_DROP_MECHANIC_MONSTER_NAME",VLOOKUP(AE446,'LibSets constants'!$I$4:$L$1002,4,FALSE),""),"")</f>
        <v/>
      </c>
      <c r="AH446" s="3" t="str">
        <f>IF(G446&lt;&gt;"LIBSETS_SETTYPE_BATTLEGROUND",IF(G446&lt;&gt;"LIBSETS_SETTYPE_SPECIAL",IF(AI446&lt;&gt;"",VLOOKUP(AI446,'ESO zone constants'!$D$3:$H$4953,5,FALSE),""),""),"")</f>
        <v/>
      </c>
      <c r="AJ446" s="44"/>
      <c r="AK446" s="43" t="str">
        <f>IF(AJ446&lt;&gt;"",IF(AJ446&lt;&gt;"LIBSETS_DROP_MECHANIC_MONSTER_NAME",VLOOKUP(AJ446,'LibSets constants'!$I$4:$L$1002,3,FALSE),""),"")</f>
        <v/>
      </c>
      <c r="AL446" s="43" t="str">
        <f>IF(AJ446&lt;&gt;"",IF(AJ446&lt;&gt;"LIBSETS_DROP_MECHANIC_MONSTER_NAME",VLOOKUP(AJ446,'LibSets constants'!$I$4:$L$1002,4,FALSE),""),"")</f>
        <v/>
      </c>
      <c r="AM446" s="3" t="str">
        <f>IF(G446&lt;&gt;"LIBSETS_SETTYPE_BATTLEGROUND",IF(G446&lt;&gt;"LIBSETS_SETTYPE_SPECIAL",IF(AN446&lt;&gt;"",VLOOKUP(AN446,'ESO zone constants'!$D$3:$H$4953,5,FALSE),""),""),"")</f>
        <v/>
      </c>
      <c r="AO446" s="44"/>
      <c r="AP446" s="43" t="str">
        <f>IF(AO446&lt;&gt;"",IF(AO446&lt;&gt;"LIBSETS_DROP_MECHANIC_MONSTER_NAME",VLOOKUP(AO446,'LibSets constants'!$I$4:$L$1002,3,FALSE),""),"")</f>
        <v/>
      </c>
      <c r="AQ446" s="43" t="str">
        <f>IF(AO446&lt;&gt;"",IF(AO446&lt;&gt;"LIBSETS_DROP_MECHANIC_MONSTER_NAME",VLOOKUP(AO446,'LibSets constants'!$I$4:$L$1002,4,FALSE),""),"")</f>
        <v/>
      </c>
      <c r="AR446" s="3" t="str">
        <f>IF(G446&lt;&gt;"LIBSETS_SETTYPE_BATTLEGROUND",IF(G446&lt;&gt;"LIBSETS_SETTYPE_SPECIAL",IF(AS446&lt;&gt;"",VLOOKUP(AS446,'ESO zone constants'!$D$3:$H$4953,5,FALSE),""),""),"")</f>
        <v/>
      </c>
      <c r="AT446" s="44"/>
      <c r="AU446" s="43" t="str">
        <f>IF(AT446&lt;&gt;"",IF(AT446&lt;&gt;"LIBSETS_DROP_MECHANIC_MONSTER_NAME",VLOOKUP(AT446,'LibSets constants'!$I$4:$L$1002,3,FALSE),""),"")</f>
        <v/>
      </c>
      <c r="AV446" s="43" t="str">
        <f>IF(AT446&lt;&gt;"",IF(AT446&lt;&gt;"LIBSETS_DROP_MECHANIC_MONSTER_NAME",VLOOKUP(AT446,'LibSets constants'!$I$4:$L$1002,4,FALSE),""),"")</f>
        <v/>
      </c>
      <c r="AW446" s="21" t="str">
        <f t="shared" si="37"/>
        <v>[506] = {wayshrines={430,430,430,}, traitsNeeded=3, dlcId=DLC_GREYMOOR</v>
      </c>
      <c r="AX446" s="21" t="str">
        <f t="shared" si="38"/>
        <v>, zoneIds={1161,1161,1161}, veteran=false</v>
      </c>
      <c r="AY446" s="21" t="str">
        <f t="shared" si="39"/>
        <v>, setType=LIBSETS_SETTYPE_CRAFTED</v>
      </c>
      <c r="AZ446" s="21" t="str">
        <f t="shared" si="40"/>
        <v>},</v>
      </c>
      <c r="BA446" s="21" t="str">
        <f t="shared" si="41"/>
        <v xml:space="preserve"> --Spell Parasite / Magieparasit   [Blackreach: Greymoor Caverns, Blackreach: Greymoor Caverns, Blackreach: Greymoor Caverns]</v>
      </c>
    </row>
    <row r="447" spans="1:53" x14ac:dyDescent="0.25">
      <c r="A447" s="5">
        <v>509</v>
      </c>
      <c r="B447" t="s">
        <v>1907</v>
      </c>
      <c r="C447" t="s">
        <v>1907</v>
      </c>
      <c r="D447" s="3">
        <f t="shared" si="36"/>
        <v>509</v>
      </c>
      <c r="E447" s="59" t="s">
        <v>1940</v>
      </c>
      <c r="F447" s="30" t="s">
        <v>1582</v>
      </c>
      <c r="G447" s="8" t="s">
        <v>1600</v>
      </c>
      <c r="N447">
        <v>0</v>
      </c>
      <c r="O447" s="66" t="s">
        <v>1823</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constants'!$B$4:$C$1002,2,FALSE),"")</f>
        <v/>
      </c>
      <c r="U447" s="33" t="s">
        <v>1949</v>
      </c>
      <c r="V447" s="40" t="e">
        <f>IF(U447&lt;&gt;"",IF(U447&lt;&gt;"LIBSETS_DROP_MECHANIC_MONSTER_NAME",VLOOKUP(U447,'LibSets constants'!$I$4:$L$1002,3,FALSE),""),"")</f>
        <v>#N/A</v>
      </c>
      <c r="W447" s="43" t="e">
        <f>IF(U447&lt;&gt;"",IF(U447&lt;&gt;"LIBSETS_DROP_MECHANIC_MONSTER_NAME",VLOOKUP(U447,'LibSets constants'!$I$4:$L$1002,4,FALSE),""),"")</f>
        <v>#N/A</v>
      </c>
      <c r="X447" s="3" t="str">
        <f>IF(G447&lt;&gt;"LIBSETS_SETTYPE_BATTLEGROUND",IF(G447&lt;&gt;"LIBSETS_SETTYPE_SPECIAL",IF(Y447&lt;&gt;"",VLOOKUP(Y447,'ESO zone constants'!$D$3:$H$4953,5,FALSE),""),""),"")</f>
        <v/>
      </c>
      <c r="Y447" t="str">
        <f>IF(AND(O447&lt;&gt;"",NOT(ISERROR(O447))),"",IF(AND(L447&lt;&gt;"",L447&gt;0,NOT(ISERROR(L447))),VLOOKUP(L447,'ESO dumped WayshrineInfo'!$K$3:$N$9999,4,FALSE),""))</f>
        <v/>
      </c>
      <c r="Z447" s="44"/>
      <c r="AA447" s="43" t="str">
        <f>IF(Z447&lt;&gt;"",IF(Z447&lt;&gt;"LIBSETS_DROP_MECHANIC_MONSTER_NAME",VLOOKUP(Z447,'LibSets constants'!$I$4:$L$1002,3,FALSE),""),"")</f>
        <v/>
      </c>
      <c r="AB447" s="43" t="str">
        <f>IF(Z447&lt;&gt;"",IF(Z447&lt;&gt;"LIBSETS_DROP_MECHANIC_MONSTER_NAME",VLOOKUP(Z447,'LibSets constants'!$I$4:$L$1002,4,FALSE),""),"")</f>
        <v/>
      </c>
      <c r="AC447" s="3" t="str">
        <f>IF(G447&lt;&gt;"LIBSETS_SETTYPE_BATTLEGROUND",IF(G447&lt;&gt;"LIBSETS_SETTYPE_SPECIAL",IF(AD447&lt;&gt;"",VLOOKUP(AD447,'ESO zone constants'!$D$3:$H$4953,5,FALSE),""),""),"")</f>
        <v/>
      </c>
      <c r="AD447" t="str">
        <f>IF(AND(O447&lt;&gt;"",NOT(ISERROR(O447))),"",IF(AND(M447&lt;&gt;"",M447&gt;0,NOT(ISERROR(M447))),VLOOKUP(M447,'ESO dumped WayshrineInfo'!$K$3:$N$9999,4,FALSE),""))</f>
        <v/>
      </c>
      <c r="AE447" s="44"/>
      <c r="AF447" s="43" t="str">
        <f>IF(AE447&lt;&gt;"",IF(AE447&lt;&gt;"LIBSETS_DROP_MECHANIC_MONSTER_NAME",VLOOKUP(AE447,'LibSets constants'!$I$4:$L$1002,3,FALSE),""),"")</f>
        <v/>
      </c>
      <c r="AG447" s="43" t="str">
        <f>IF(AE447&lt;&gt;"",IF(AE447&lt;&gt;"LIBSETS_DROP_MECHANIC_MONSTER_NAME",VLOOKUP(AE447,'LibSets constants'!$I$4:$L$1002,4,FALSE),""),"")</f>
        <v/>
      </c>
      <c r="AH447" s="3" t="str">
        <f>IF(G447&lt;&gt;"LIBSETS_SETTYPE_BATTLEGROUND",IF(G447&lt;&gt;"LIBSETS_SETTYPE_SPECIAL",IF(AI447&lt;&gt;"",VLOOKUP(AI447,'ESO zone constants'!$D$3:$H$4953,5,FALSE),""),""),"")</f>
        <v/>
      </c>
      <c r="AJ447" s="44"/>
      <c r="AK447" s="43" t="str">
        <f>IF(AJ447&lt;&gt;"",IF(AJ447&lt;&gt;"LIBSETS_DROP_MECHANIC_MONSTER_NAME",VLOOKUP(AJ447,'LibSets constants'!$I$4:$L$1002,3,FALSE),""),"")</f>
        <v/>
      </c>
      <c r="AL447" s="43" t="str">
        <f>IF(AJ447&lt;&gt;"",IF(AJ447&lt;&gt;"LIBSETS_DROP_MECHANIC_MONSTER_NAME",VLOOKUP(AJ447,'LibSets constants'!$I$4:$L$1002,4,FALSE),""),"")</f>
        <v/>
      </c>
      <c r="AM447" s="3" t="str">
        <f>IF(G447&lt;&gt;"LIBSETS_SETTYPE_BATTLEGROUND",IF(G447&lt;&gt;"LIBSETS_SETTYPE_SPECIAL",IF(AN447&lt;&gt;"",VLOOKUP(AN447,'ESO zone constants'!$D$3:$H$4953,5,FALSE),""),""),"")</f>
        <v/>
      </c>
      <c r="AO447" s="44"/>
      <c r="AP447" s="43" t="str">
        <f>IF(AO447&lt;&gt;"",IF(AO447&lt;&gt;"LIBSETS_DROP_MECHANIC_MONSTER_NAME",VLOOKUP(AO447,'LibSets constants'!$I$4:$L$1002,3,FALSE),""),"")</f>
        <v/>
      </c>
      <c r="AQ447" s="43" t="str">
        <f>IF(AO447&lt;&gt;"",IF(AO447&lt;&gt;"LIBSETS_DROP_MECHANIC_MONSTER_NAME",VLOOKUP(AO447,'LibSets constants'!$I$4:$L$1002,4,FALSE),""),"")</f>
        <v/>
      </c>
      <c r="AR447" s="3" t="str">
        <f>IF(G447&lt;&gt;"LIBSETS_SETTYPE_BATTLEGROUND",IF(G447&lt;&gt;"LIBSETS_SETTYPE_SPECIAL",IF(AS447&lt;&gt;"",VLOOKUP(AS447,'ESO zone constants'!$D$3:$H$4953,5,FALSE),""),""),"")</f>
        <v/>
      </c>
      <c r="AT447" s="44"/>
      <c r="AU447" s="43" t="str">
        <f>IF(AT447&lt;&gt;"",IF(AT447&lt;&gt;"LIBSETS_DROP_MECHANIC_MONSTER_NAME",VLOOKUP(AT447,'LibSets constants'!$I$4:$L$1002,3,FALSE),""),"")</f>
        <v/>
      </c>
      <c r="AV447" s="43" t="str">
        <f>IF(AT447&lt;&gt;"",IF(AT447&lt;&gt;"LIBSETS_DROP_MECHANIC_MONSTER_NAME",VLOOKUP(AT447,'LibSets constants'!$I$4:$L$1002,4,FALSE),""),"")</f>
        <v/>
      </c>
      <c r="AW447" s="21" t="str">
        <f t="shared" si="37"/>
        <v/>
      </c>
      <c r="AX447" s="21" t="str">
        <f t="shared" si="38"/>
        <v/>
      </c>
      <c r="AY447" s="21" t="str">
        <f t="shared" si="39"/>
        <v/>
      </c>
      <c r="AZ447" s="21" t="str">
        <f t="shared" si="40"/>
        <v/>
      </c>
      <c r="BA447" s="21" t="str">
        <f t="shared" si="41"/>
        <v/>
      </c>
    </row>
    <row r="448" spans="1:53" x14ac:dyDescent="0.25">
      <c r="A448" s="5">
        <v>510</v>
      </c>
      <c r="B448" t="s">
        <v>1908</v>
      </c>
      <c r="C448" t="s">
        <v>1908</v>
      </c>
      <c r="D448" s="3">
        <f t="shared" si="36"/>
        <v>510</v>
      </c>
      <c r="E448" s="59" t="s">
        <v>1940</v>
      </c>
      <c r="F448" s="30" t="s">
        <v>1582</v>
      </c>
      <c r="G448" s="8" t="s">
        <v>1600</v>
      </c>
      <c r="N448">
        <v>0</v>
      </c>
      <c r="O448" s="66" t="s">
        <v>1823</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constants'!$B$4:$C$1002,2,FALSE),"")</f>
        <v/>
      </c>
      <c r="U448" s="33" t="s">
        <v>1949</v>
      </c>
      <c r="V448" s="40" t="e">
        <f>IF(U448&lt;&gt;"",IF(U448&lt;&gt;"LIBSETS_DROP_MECHANIC_MONSTER_NAME",VLOOKUP(U448,'LibSets constants'!$I$4:$L$1002,3,FALSE),""),"")</f>
        <v>#N/A</v>
      </c>
      <c r="W448" s="43" t="e">
        <f>IF(U448&lt;&gt;"",IF(U448&lt;&gt;"LIBSETS_DROP_MECHANIC_MONSTER_NAME",VLOOKUP(U448,'LibSets constants'!$I$4:$L$1002,4,FALSE),""),"")</f>
        <v>#N/A</v>
      </c>
      <c r="X448" s="3" t="str">
        <f>IF(G448&lt;&gt;"LIBSETS_SETTYPE_BATTLEGROUND",IF(G448&lt;&gt;"LIBSETS_SETTYPE_SPECIAL",IF(Y448&lt;&gt;"",VLOOKUP(Y448,'ESO zone constants'!$D$3:$H$4953,5,FALSE),""),""),"")</f>
        <v/>
      </c>
      <c r="Y448" t="str">
        <f>IF(AND(O448&lt;&gt;"",NOT(ISERROR(O448))),"",IF(AND(L448&lt;&gt;"",L448&gt;0,NOT(ISERROR(L448))),VLOOKUP(L448,'ESO dumped WayshrineInfo'!$K$3:$N$9999,4,FALSE),""))</f>
        <v/>
      </c>
      <c r="Z448" s="44"/>
      <c r="AA448" s="43" t="str">
        <f>IF(Z448&lt;&gt;"",IF(Z448&lt;&gt;"LIBSETS_DROP_MECHANIC_MONSTER_NAME",VLOOKUP(Z448,'LibSets constants'!$I$4:$L$1002,3,FALSE),""),"")</f>
        <v/>
      </c>
      <c r="AB448" s="43" t="str">
        <f>IF(Z448&lt;&gt;"",IF(Z448&lt;&gt;"LIBSETS_DROP_MECHANIC_MONSTER_NAME",VLOOKUP(Z448,'LibSets constants'!$I$4:$L$1002,4,FALSE),""),"")</f>
        <v/>
      </c>
      <c r="AC448" s="3" t="str">
        <f>IF(G448&lt;&gt;"LIBSETS_SETTYPE_BATTLEGROUND",IF(G448&lt;&gt;"LIBSETS_SETTYPE_SPECIAL",IF(AD448&lt;&gt;"",VLOOKUP(AD448,'ESO zone constants'!$D$3:$H$4953,5,FALSE),""),""),"")</f>
        <v/>
      </c>
      <c r="AD448" t="str">
        <f>IF(AND(O448&lt;&gt;"",NOT(ISERROR(O448))),"",IF(AND(M448&lt;&gt;"",M448&gt;0,NOT(ISERROR(M448))),VLOOKUP(M448,'ESO dumped WayshrineInfo'!$K$3:$N$9999,4,FALSE),""))</f>
        <v/>
      </c>
      <c r="AE448" s="44"/>
      <c r="AF448" s="43" t="str">
        <f>IF(AE448&lt;&gt;"",IF(AE448&lt;&gt;"LIBSETS_DROP_MECHANIC_MONSTER_NAME",VLOOKUP(AE448,'LibSets constants'!$I$4:$L$1002,3,FALSE),""),"")</f>
        <v/>
      </c>
      <c r="AG448" s="43" t="str">
        <f>IF(AE448&lt;&gt;"",IF(AE448&lt;&gt;"LIBSETS_DROP_MECHANIC_MONSTER_NAME",VLOOKUP(AE448,'LibSets constants'!$I$4:$L$1002,4,FALSE),""),"")</f>
        <v/>
      </c>
      <c r="AH448" s="3" t="str">
        <f>IF(G448&lt;&gt;"LIBSETS_SETTYPE_BATTLEGROUND",IF(G448&lt;&gt;"LIBSETS_SETTYPE_SPECIAL",IF(AI448&lt;&gt;"",VLOOKUP(AI448,'ESO zone constants'!$D$3:$H$4953,5,FALSE),""),""),"")</f>
        <v/>
      </c>
      <c r="AJ448" s="44"/>
      <c r="AK448" s="43" t="str">
        <f>IF(AJ448&lt;&gt;"",IF(AJ448&lt;&gt;"LIBSETS_DROP_MECHANIC_MONSTER_NAME",VLOOKUP(AJ448,'LibSets constants'!$I$4:$L$1002,3,FALSE),""),"")</f>
        <v/>
      </c>
      <c r="AL448" s="43" t="str">
        <f>IF(AJ448&lt;&gt;"",IF(AJ448&lt;&gt;"LIBSETS_DROP_MECHANIC_MONSTER_NAME",VLOOKUP(AJ448,'LibSets constants'!$I$4:$L$1002,4,FALSE),""),"")</f>
        <v/>
      </c>
      <c r="AM448" s="3" t="str">
        <f>IF(G448&lt;&gt;"LIBSETS_SETTYPE_BATTLEGROUND",IF(G448&lt;&gt;"LIBSETS_SETTYPE_SPECIAL",IF(AN448&lt;&gt;"",VLOOKUP(AN448,'ESO zone constants'!$D$3:$H$4953,5,FALSE),""),""),"")</f>
        <v/>
      </c>
      <c r="AO448" s="44"/>
      <c r="AP448" s="43" t="str">
        <f>IF(AO448&lt;&gt;"",IF(AO448&lt;&gt;"LIBSETS_DROP_MECHANIC_MONSTER_NAME",VLOOKUP(AO448,'LibSets constants'!$I$4:$L$1002,3,FALSE),""),"")</f>
        <v/>
      </c>
      <c r="AQ448" s="43" t="str">
        <f>IF(AO448&lt;&gt;"",IF(AO448&lt;&gt;"LIBSETS_DROP_MECHANIC_MONSTER_NAME",VLOOKUP(AO448,'LibSets constants'!$I$4:$L$1002,4,FALSE),""),"")</f>
        <v/>
      </c>
      <c r="AR448" s="3" t="str">
        <f>IF(G448&lt;&gt;"LIBSETS_SETTYPE_BATTLEGROUND",IF(G448&lt;&gt;"LIBSETS_SETTYPE_SPECIAL",IF(AS448&lt;&gt;"",VLOOKUP(AS448,'ESO zone constants'!$D$3:$H$4953,5,FALSE),""),""),"")</f>
        <v/>
      </c>
      <c r="AT448" s="44"/>
      <c r="AU448" s="43" t="str">
        <f>IF(AT448&lt;&gt;"",IF(AT448&lt;&gt;"LIBSETS_DROP_MECHANIC_MONSTER_NAME",VLOOKUP(AT448,'LibSets constants'!$I$4:$L$1002,3,FALSE),""),"")</f>
        <v/>
      </c>
      <c r="AV448" s="43" t="str">
        <f>IF(AT448&lt;&gt;"",IF(AT448&lt;&gt;"LIBSETS_DROP_MECHANIC_MONSTER_NAME",VLOOKUP(AT448,'LibSets constants'!$I$4:$L$1002,4,FALSE),""),"")</f>
        <v/>
      </c>
      <c r="AW448" s="21" t="str">
        <f t="shared" si="37"/>
        <v/>
      </c>
      <c r="AX448" s="21" t="str">
        <f t="shared" si="38"/>
        <v/>
      </c>
      <c r="AY448" s="21" t="str">
        <f t="shared" si="39"/>
        <v/>
      </c>
      <c r="AZ448" s="21" t="str">
        <f t="shared" si="40"/>
        <v/>
      </c>
      <c r="BA448" s="21" t="str">
        <f t="shared" si="41"/>
        <v/>
      </c>
    </row>
    <row r="449" spans="1:53" x14ac:dyDescent="0.25">
      <c r="A449" s="5">
        <v>511</v>
      </c>
      <c r="B449" t="s">
        <v>1909</v>
      </c>
      <c r="C449" t="s">
        <v>1909</v>
      </c>
      <c r="D449" s="3">
        <f t="shared" si="36"/>
        <v>511</v>
      </c>
      <c r="E449" s="59" t="s">
        <v>1940</v>
      </c>
      <c r="F449" s="30" t="s">
        <v>1582</v>
      </c>
      <c r="G449" s="8" t="s">
        <v>1600</v>
      </c>
      <c r="N449">
        <v>0</v>
      </c>
      <c r="O449" s="66" t="s">
        <v>1823</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constants'!$B$4:$C$1002,2,FALSE),"")</f>
        <v/>
      </c>
      <c r="U449" s="33" t="s">
        <v>1949</v>
      </c>
      <c r="V449" s="40" t="e">
        <f>IF(U449&lt;&gt;"",IF(U449&lt;&gt;"LIBSETS_DROP_MECHANIC_MONSTER_NAME",VLOOKUP(U449,'LibSets constants'!$I$4:$L$1002,3,FALSE),""),"")</f>
        <v>#N/A</v>
      </c>
      <c r="W449" s="43" t="e">
        <f>IF(U449&lt;&gt;"",IF(U449&lt;&gt;"LIBSETS_DROP_MECHANIC_MONSTER_NAME",VLOOKUP(U449,'LibSets constants'!$I$4:$L$1002,4,FALSE),""),"")</f>
        <v>#N/A</v>
      </c>
      <c r="X449" s="3" t="str">
        <f>IF(G449&lt;&gt;"LIBSETS_SETTYPE_BATTLEGROUND",IF(G449&lt;&gt;"LIBSETS_SETTYPE_SPECIAL",IF(Y449&lt;&gt;"",VLOOKUP(Y449,'ESO zone constants'!$D$3:$H$4953,5,FALSE),""),""),"")</f>
        <v/>
      </c>
      <c r="Y449" t="str">
        <f>IF(AND(O449&lt;&gt;"",NOT(ISERROR(O449))),"",IF(AND(L449&lt;&gt;"",L449&gt;0,NOT(ISERROR(L449))),VLOOKUP(L449,'ESO dumped WayshrineInfo'!$K$3:$N$9999,4,FALSE),""))</f>
        <v/>
      </c>
      <c r="Z449" s="44"/>
      <c r="AA449" s="43" t="str">
        <f>IF(Z449&lt;&gt;"",IF(Z449&lt;&gt;"LIBSETS_DROP_MECHANIC_MONSTER_NAME",VLOOKUP(Z449,'LibSets constants'!$I$4:$L$1002,3,FALSE),""),"")</f>
        <v/>
      </c>
      <c r="AB449" s="43" t="str">
        <f>IF(Z449&lt;&gt;"",IF(Z449&lt;&gt;"LIBSETS_DROP_MECHANIC_MONSTER_NAME",VLOOKUP(Z449,'LibSets constants'!$I$4:$L$1002,4,FALSE),""),"")</f>
        <v/>
      </c>
      <c r="AC449" s="3" t="str">
        <f>IF(G449&lt;&gt;"LIBSETS_SETTYPE_BATTLEGROUND",IF(G449&lt;&gt;"LIBSETS_SETTYPE_SPECIAL",IF(AD449&lt;&gt;"",VLOOKUP(AD449,'ESO zone constants'!$D$3:$H$4953,5,FALSE),""),""),"")</f>
        <v/>
      </c>
      <c r="AD449" t="str">
        <f>IF(AND(O449&lt;&gt;"",NOT(ISERROR(O449))),"",IF(AND(M449&lt;&gt;"",M449&gt;0,NOT(ISERROR(M449))),VLOOKUP(M449,'ESO dumped WayshrineInfo'!$K$3:$N$9999,4,FALSE),""))</f>
        <v/>
      </c>
      <c r="AE449" s="44"/>
      <c r="AF449" s="43" t="str">
        <f>IF(AE449&lt;&gt;"",IF(AE449&lt;&gt;"LIBSETS_DROP_MECHANIC_MONSTER_NAME",VLOOKUP(AE449,'LibSets constants'!$I$4:$L$1002,3,FALSE),""),"")</f>
        <v/>
      </c>
      <c r="AG449" s="43" t="str">
        <f>IF(AE449&lt;&gt;"",IF(AE449&lt;&gt;"LIBSETS_DROP_MECHANIC_MONSTER_NAME",VLOOKUP(AE449,'LibSets constants'!$I$4:$L$1002,4,FALSE),""),"")</f>
        <v/>
      </c>
      <c r="AH449" s="3" t="str">
        <f>IF(G449&lt;&gt;"LIBSETS_SETTYPE_BATTLEGROUND",IF(G449&lt;&gt;"LIBSETS_SETTYPE_SPECIAL",IF(AI449&lt;&gt;"",VLOOKUP(AI449,'ESO zone constants'!$D$3:$H$4953,5,FALSE),""),""),"")</f>
        <v/>
      </c>
      <c r="AJ449" s="44"/>
      <c r="AK449" s="43" t="str">
        <f>IF(AJ449&lt;&gt;"",IF(AJ449&lt;&gt;"LIBSETS_DROP_MECHANIC_MONSTER_NAME",VLOOKUP(AJ449,'LibSets constants'!$I$4:$L$1002,3,FALSE),""),"")</f>
        <v/>
      </c>
      <c r="AL449" s="43" t="str">
        <f>IF(AJ449&lt;&gt;"",IF(AJ449&lt;&gt;"LIBSETS_DROP_MECHANIC_MONSTER_NAME",VLOOKUP(AJ449,'LibSets constants'!$I$4:$L$1002,4,FALSE),""),"")</f>
        <v/>
      </c>
      <c r="AM449" s="3" t="str">
        <f>IF(G449&lt;&gt;"LIBSETS_SETTYPE_BATTLEGROUND",IF(G449&lt;&gt;"LIBSETS_SETTYPE_SPECIAL",IF(AN449&lt;&gt;"",VLOOKUP(AN449,'ESO zone constants'!$D$3:$H$4953,5,FALSE),""),""),"")</f>
        <v/>
      </c>
      <c r="AO449" s="44"/>
      <c r="AP449" s="43" t="str">
        <f>IF(AO449&lt;&gt;"",IF(AO449&lt;&gt;"LIBSETS_DROP_MECHANIC_MONSTER_NAME",VLOOKUP(AO449,'LibSets constants'!$I$4:$L$1002,3,FALSE),""),"")</f>
        <v/>
      </c>
      <c r="AQ449" s="43" t="str">
        <f>IF(AO449&lt;&gt;"",IF(AO449&lt;&gt;"LIBSETS_DROP_MECHANIC_MONSTER_NAME",VLOOKUP(AO449,'LibSets constants'!$I$4:$L$1002,4,FALSE),""),"")</f>
        <v/>
      </c>
      <c r="AR449" s="3" t="str">
        <f>IF(G449&lt;&gt;"LIBSETS_SETTYPE_BATTLEGROUND",IF(G449&lt;&gt;"LIBSETS_SETTYPE_SPECIAL",IF(AS449&lt;&gt;"",VLOOKUP(AS449,'ESO zone constants'!$D$3:$H$4953,5,FALSE),""),""),"")</f>
        <v/>
      </c>
      <c r="AT449" s="44"/>
      <c r="AU449" s="43" t="str">
        <f>IF(AT449&lt;&gt;"",IF(AT449&lt;&gt;"LIBSETS_DROP_MECHANIC_MONSTER_NAME",VLOOKUP(AT449,'LibSets constants'!$I$4:$L$1002,3,FALSE),""),"")</f>
        <v/>
      </c>
      <c r="AV449" s="43" t="str">
        <f>IF(AT449&lt;&gt;"",IF(AT449&lt;&gt;"LIBSETS_DROP_MECHANIC_MONSTER_NAME",VLOOKUP(AT449,'LibSets constants'!$I$4:$L$1002,4,FALSE),""),"")</f>
        <v/>
      </c>
      <c r="AW449" s="21" t="str">
        <f t="shared" si="37"/>
        <v/>
      </c>
      <c r="AX449" s="21" t="str">
        <f t="shared" si="38"/>
        <v/>
      </c>
      <c r="AY449" s="21" t="str">
        <f t="shared" si="39"/>
        <v/>
      </c>
      <c r="AZ449" s="21" t="str">
        <f t="shared" si="40"/>
        <v/>
      </c>
      <c r="BA449" s="21" t="str">
        <f t="shared" si="41"/>
        <v/>
      </c>
    </row>
    <row r="450" spans="1:53" x14ac:dyDescent="0.25">
      <c r="A450" s="5">
        <v>512</v>
      </c>
      <c r="B450" t="s">
        <v>1910</v>
      </c>
      <c r="C450" t="s">
        <v>1910</v>
      </c>
      <c r="D450" s="3">
        <f t="shared" si="36"/>
        <v>512</v>
      </c>
      <c r="E450" s="59" t="s">
        <v>1940</v>
      </c>
      <c r="F450" s="30" t="s">
        <v>1582</v>
      </c>
      <c r="G450" s="8" t="s">
        <v>1600</v>
      </c>
      <c r="N450">
        <v>0</v>
      </c>
      <c r="O450" s="66" t="s">
        <v>1823</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constants'!$B$4:$C$1002,2,FALSE),"")</f>
        <v/>
      </c>
      <c r="U450" s="33" t="s">
        <v>1949</v>
      </c>
      <c r="V450" s="40" t="e">
        <f>IF(U450&lt;&gt;"",IF(U450&lt;&gt;"LIBSETS_DROP_MECHANIC_MONSTER_NAME",VLOOKUP(U450,'LibSets constants'!$I$4:$L$1002,3,FALSE),""),"")</f>
        <v>#N/A</v>
      </c>
      <c r="W450" s="43" t="e">
        <f>IF(U450&lt;&gt;"",IF(U450&lt;&gt;"LIBSETS_DROP_MECHANIC_MONSTER_NAME",VLOOKUP(U450,'LibSets constants'!$I$4:$L$1002,4,FALSE),""),"")</f>
        <v>#N/A</v>
      </c>
      <c r="X450" s="3" t="str">
        <f>IF(G450&lt;&gt;"LIBSETS_SETTYPE_BATTLEGROUND",IF(G450&lt;&gt;"LIBSETS_SETTYPE_SPECIAL",IF(Y450&lt;&gt;"",VLOOKUP(Y450,'ESO zone constants'!$D$3:$H$4953,5,FALSE),""),""),"")</f>
        <v/>
      </c>
      <c r="Y450" t="str">
        <f>IF(AND(O450&lt;&gt;"",NOT(ISERROR(O450))),"",IF(AND(L450&lt;&gt;"",L450&gt;0,NOT(ISERROR(L450))),VLOOKUP(L450,'ESO dumped WayshrineInfo'!$K$3:$N$9999,4,FALSE),""))</f>
        <v/>
      </c>
      <c r="Z450" s="44"/>
      <c r="AA450" s="43" t="str">
        <f>IF(Z450&lt;&gt;"",IF(Z450&lt;&gt;"LIBSETS_DROP_MECHANIC_MONSTER_NAME",VLOOKUP(Z450,'LibSets constants'!$I$4:$L$1002,3,FALSE),""),"")</f>
        <v/>
      </c>
      <c r="AB450" s="43" t="str">
        <f>IF(Z450&lt;&gt;"",IF(Z450&lt;&gt;"LIBSETS_DROP_MECHANIC_MONSTER_NAME",VLOOKUP(Z450,'LibSets constants'!$I$4:$L$1002,4,FALSE),""),"")</f>
        <v/>
      </c>
      <c r="AC450" s="3" t="str">
        <f>IF(G450&lt;&gt;"LIBSETS_SETTYPE_BATTLEGROUND",IF(G450&lt;&gt;"LIBSETS_SETTYPE_SPECIAL",IF(AD450&lt;&gt;"",VLOOKUP(AD450,'ESO zone constants'!$D$3:$H$4953,5,FALSE),""),""),"")</f>
        <v/>
      </c>
      <c r="AD450" t="str">
        <f>IF(AND(O450&lt;&gt;"",NOT(ISERROR(O450))),"",IF(AND(M450&lt;&gt;"",M450&gt;0,NOT(ISERROR(M450))),VLOOKUP(M450,'ESO dumped WayshrineInfo'!$K$3:$N$9999,4,FALSE),""))</f>
        <v/>
      </c>
      <c r="AE450" s="44"/>
      <c r="AF450" s="43" t="str">
        <f>IF(AE450&lt;&gt;"",IF(AE450&lt;&gt;"LIBSETS_DROP_MECHANIC_MONSTER_NAME",VLOOKUP(AE450,'LibSets constants'!$I$4:$L$1002,3,FALSE),""),"")</f>
        <v/>
      </c>
      <c r="AG450" s="43" t="str">
        <f>IF(AE450&lt;&gt;"",IF(AE450&lt;&gt;"LIBSETS_DROP_MECHANIC_MONSTER_NAME",VLOOKUP(AE450,'LibSets constants'!$I$4:$L$1002,4,FALSE),""),"")</f>
        <v/>
      </c>
      <c r="AH450" s="3" t="str">
        <f>IF(G450&lt;&gt;"LIBSETS_SETTYPE_BATTLEGROUND",IF(G450&lt;&gt;"LIBSETS_SETTYPE_SPECIAL",IF(AI450&lt;&gt;"",VLOOKUP(AI450,'ESO zone constants'!$D$3:$H$4953,5,FALSE),""),""),"")</f>
        <v/>
      </c>
      <c r="AJ450" s="44"/>
      <c r="AK450" s="43" t="str">
        <f>IF(AJ450&lt;&gt;"",IF(AJ450&lt;&gt;"LIBSETS_DROP_MECHANIC_MONSTER_NAME",VLOOKUP(AJ450,'LibSets constants'!$I$4:$L$1002,3,FALSE),""),"")</f>
        <v/>
      </c>
      <c r="AL450" s="43" t="str">
        <f>IF(AJ450&lt;&gt;"",IF(AJ450&lt;&gt;"LIBSETS_DROP_MECHANIC_MONSTER_NAME",VLOOKUP(AJ450,'LibSets constants'!$I$4:$L$1002,4,FALSE),""),"")</f>
        <v/>
      </c>
      <c r="AM450" s="3" t="str">
        <f>IF(G450&lt;&gt;"LIBSETS_SETTYPE_BATTLEGROUND",IF(G450&lt;&gt;"LIBSETS_SETTYPE_SPECIAL",IF(AN450&lt;&gt;"",VLOOKUP(AN450,'ESO zone constants'!$D$3:$H$4953,5,FALSE),""),""),"")</f>
        <v/>
      </c>
      <c r="AO450" s="44"/>
      <c r="AP450" s="43" t="str">
        <f>IF(AO450&lt;&gt;"",IF(AO450&lt;&gt;"LIBSETS_DROP_MECHANIC_MONSTER_NAME",VLOOKUP(AO450,'LibSets constants'!$I$4:$L$1002,3,FALSE),""),"")</f>
        <v/>
      </c>
      <c r="AQ450" s="43" t="str">
        <f>IF(AO450&lt;&gt;"",IF(AO450&lt;&gt;"LIBSETS_DROP_MECHANIC_MONSTER_NAME",VLOOKUP(AO450,'LibSets constants'!$I$4:$L$1002,4,FALSE),""),"")</f>
        <v/>
      </c>
      <c r="AR450" s="3" t="str">
        <f>IF(G450&lt;&gt;"LIBSETS_SETTYPE_BATTLEGROUND",IF(G450&lt;&gt;"LIBSETS_SETTYPE_SPECIAL",IF(AS450&lt;&gt;"",VLOOKUP(AS450,'ESO zone constants'!$D$3:$H$4953,5,FALSE),""),""),"")</f>
        <v/>
      </c>
      <c r="AT450" s="44"/>
      <c r="AU450" s="43" t="str">
        <f>IF(AT450&lt;&gt;"",IF(AT450&lt;&gt;"LIBSETS_DROP_MECHANIC_MONSTER_NAME",VLOOKUP(AT450,'LibSets constants'!$I$4:$L$1002,3,FALSE),""),"")</f>
        <v/>
      </c>
      <c r="AV450" s="43" t="str">
        <f>IF(AT450&lt;&gt;"",IF(AT450&lt;&gt;"LIBSETS_DROP_MECHANIC_MONSTER_NAME",VLOOKUP(AT450,'LibSets constants'!$I$4:$L$1002,4,FALSE),""),"")</f>
        <v/>
      </c>
      <c r="AW450" s="21" t="str">
        <f t="shared" si="37"/>
        <v/>
      </c>
      <c r="AX450" s="21" t="str">
        <f t="shared" si="38"/>
        <v/>
      </c>
      <c r="AY450" s="21" t="str">
        <f t="shared" si="39"/>
        <v/>
      </c>
      <c r="AZ450" s="21" t="str">
        <f t="shared" si="40"/>
        <v/>
      </c>
      <c r="BA450" s="21" t="str">
        <f t="shared" si="41"/>
        <v/>
      </c>
    </row>
    <row r="451" spans="1:53" x14ac:dyDescent="0.25">
      <c r="A451" s="5">
        <v>513</v>
      </c>
      <c r="B451" t="s">
        <v>2310</v>
      </c>
      <c r="C451" t="s">
        <v>1954</v>
      </c>
      <c r="D451" s="3">
        <f t="shared" ref="D451:D504" si="42">A451</f>
        <v>513</v>
      </c>
      <c r="G451" s="3" t="s">
        <v>1595</v>
      </c>
      <c r="I451" t="s">
        <v>97</v>
      </c>
      <c r="J451" t="s">
        <v>97</v>
      </c>
      <c r="K451">
        <v>436</v>
      </c>
      <c r="L451">
        <v>436</v>
      </c>
      <c r="M451">
        <v>436</v>
      </c>
      <c r="N451">
        <v>0</v>
      </c>
      <c r="O451" s="66" t="s">
        <v>1953</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constants'!$B$4:$C$1002,2,FALSE),"")</f>
        <v>Stonethorn</v>
      </c>
      <c r="V451" s="40" t="str">
        <f>IF(U451&lt;&gt;"",IF(U451&lt;&gt;"LIBSETS_DROP_MECHANIC_MONSTER_NAME",VLOOKUP(U451,'LibSets constants'!$I$4:$L$1002,3,FALSE),""),"")</f>
        <v/>
      </c>
      <c r="W451" s="43" t="str">
        <f>IF(U451&lt;&gt;"",IF(U451&lt;&gt;"LIBSETS_DROP_MECHANIC_MONSTER_NAME",VLOOKUP(U451,'LibSets constants'!$I$4:$L$1002,4,FALSE),""),"")</f>
        <v/>
      </c>
      <c r="X451" s="3" t="str">
        <f>IF(G451&lt;&gt;"LIBSETS_SETTYPE_BATTLEGROUND",IF(G451&lt;&gt;"LIBSETS_SETTYPE_SPECIAL",IF(Y451&lt;&gt;"",VLOOKUP(Y451,'ESO zone constants'!$D$3:$H$4953,5,FALSE),""),""),"")</f>
        <v/>
      </c>
      <c r="Y451" t="str">
        <f>IF(AND(O451&lt;&gt;"",NOT(ISERROR(O451))),"",IF(AND(L451&lt;&gt;"",L451&gt;0,NOT(ISERROR(L451))),VLOOKUP(L451,'ESO dumped WayshrineInfo'!$K$3:$N$9999,4,FALSE),""))</f>
        <v/>
      </c>
      <c r="Z451" s="44"/>
      <c r="AA451" s="43" t="str">
        <f>IF(Z451&lt;&gt;"",IF(Z451&lt;&gt;"LIBSETS_DROP_MECHANIC_MONSTER_NAME",VLOOKUP(Z451,'LibSets constants'!$I$4:$L$1002,3,FALSE),""),"")</f>
        <v/>
      </c>
      <c r="AB451" s="43" t="str">
        <f>IF(Z451&lt;&gt;"",IF(Z451&lt;&gt;"LIBSETS_DROP_MECHANIC_MONSTER_NAME",VLOOKUP(Z451,'LibSets constants'!$I$4:$L$1002,4,FALSE),""),"")</f>
        <v/>
      </c>
      <c r="AC451" s="3" t="str">
        <f>IF(G451&lt;&gt;"LIBSETS_SETTYPE_BATTLEGROUND",IF(G451&lt;&gt;"LIBSETS_SETTYPE_SPECIAL",IF(AD451&lt;&gt;"",VLOOKUP(AD451,'ESO zone constants'!$D$3:$H$4953,5,FALSE),""),""),"")</f>
        <v/>
      </c>
      <c r="AD451" t="str">
        <f>IF(AND(O451&lt;&gt;"",NOT(ISERROR(O451))),"",IF(AND(M451&lt;&gt;"",M451&gt;0,NOT(ISERROR(M451))),VLOOKUP(M451,'ESO dumped WayshrineInfo'!$K$3:$N$9999,4,FALSE),""))</f>
        <v/>
      </c>
      <c r="AE451" s="44"/>
      <c r="AF451" s="43" t="str">
        <f>IF(AE451&lt;&gt;"",IF(AE451&lt;&gt;"LIBSETS_DROP_MECHANIC_MONSTER_NAME",VLOOKUP(AE451,'LibSets constants'!$I$4:$L$1002,3,FALSE),""),"")</f>
        <v/>
      </c>
      <c r="AG451" s="43" t="str">
        <f>IF(AE451&lt;&gt;"",IF(AE451&lt;&gt;"LIBSETS_DROP_MECHANIC_MONSTER_NAME",VLOOKUP(AE451,'LibSets constants'!$I$4:$L$1002,4,FALSE),""),"")</f>
        <v/>
      </c>
      <c r="AH451" s="3" t="str">
        <f>IF(G451&lt;&gt;"LIBSETS_SETTYPE_BATTLEGROUND",IF(G451&lt;&gt;"LIBSETS_SETTYPE_SPECIAL",IF(AI451&lt;&gt;"",VLOOKUP(AI451,'ESO zone constants'!$D$3:$H$4953,5,FALSE),""),""),"")</f>
        <v/>
      </c>
      <c r="AJ451" s="44"/>
      <c r="AK451" s="43" t="str">
        <f>IF(AJ451&lt;&gt;"",IF(AJ451&lt;&gt;"LIBSETS_DROP_MECHANIC_MONSTER_NAME",VLOOKUP(AJ451,'LibSets constants'!$I$4:$L$1002,3,FALSE),""),"")</f>
        <v/>
      </c>
      <c r="AL451" s="43" t="str">
        <f>IF(AJ451&lt;&gt;"",IF(AJ451&lt;&gt;"LIBSETS_DROP_MECHANIC_MONSTER_NAME",VLOOKUP(AJ451,'LibSets constants'!$I$4:$L$1002,4,FALSE),""),"")</f>
        <v/>
      </c>
      <c r="AM451" s="3" t="str">
        <f>IF(G451&lt;&gt;"LIBSETS_SETTYPE_BATTLEGROUND",IF(G451&lt;&gt;"LIBSETS_SETTYPE_SPECIAL",IF(AN451&lt;&gt;"",VLOOKUP(AN451,'ESO zone constants'!$D$3:$H$4953,5,FALSE),""),""),"")</f>
        <v/>
      </c>
      <c r="AO451" s="44"/>
      <c r="AP451" s="43" t="str">
        <f>IF(AO451&lt;&gt;"",IF(AO451&lt;&gt;"LIBSETS_DROP_MECHANIC_MONSTER_NAME",VLOOKUP(AO451,'LibSets constants'!$I$4:$L$1002,3,FALSE),""),"")</f>
        <v/>
      </c>
      <c r="AQ451" s="43" t="str">
        <f>IF(AO451&lt;&gt;"",IF(AO451&lt;&gt;"LIBSETS_DROP_MECHANIC_MONSTER_NAME",VLOOKUP(AO451,'LibSets constants'!$I$4:$L$1002,4,FALSE),""),"")</f>
        <v/>
      </c>
      <c r="AR451" s="3" t="str">
        <f>IF(G451&lt;&gt;"LIBSETS_SETTYPE_BATTLEGROUND",IF(G451&lt;&gt;"LIBSETS_SETTYPE_SPECIAL",IF(AS451&lt;&gt;"",VLOOKUP(AS451,'ESO zone constants'!$D$3:$H$4953,5,FALSE),""),""),"")</f>
        <v/>
      </c>
      <c r="AT451" s="44"/>
      <c r="AU451" s="43" t="str">
        <f>IF(AT451&lt;&gt;"",IF(AT451&lt;&gt;"LIBSETS_DROP_MECHANIC_MONSTER_NAME",VLOOKUP(AT451,'LibSets constants'!$I$4:$L$1002,3,FALSE),""),"")</f>
        <v/>
      </c>
      <c r="AV451" s="43" t="str">
        <f>IF(AT451&lt;&gt;"",IF(AT451&lt;&gt;"LIBSETS_DROP_MECHANIC_MONSTER_NAME",VLOOKUP(AT451,'LibSets constants'!$I$4:$L$1002,4,FALSE),""),"")</f>
        <v/>
      </c>
      <c r="AW451" s="21" t="str">
        <f t="shared" si="37"/>
        <v>[513] = {wayshrines={436,436,436,}, dlcId=DLC_STONETHORN</v>
      </c>
      <c r="AX451" s="21" t="str">
        <f t="shared" si="38"/>
        <v>, zoneIds={1201}, veteran=false</v>
      </c>
      <c r="AY451" s="21" t="str">
        <f t="shared" si="39"/>
        <v>, setType=LIBSETS_SETTYPE_DUNGEON</v>
      </c>
      <c r="AZ451" s="21" t="str">
        <f t="shared" si="40"/>
        <v>},</v>
      </c>
      <c r="BA451" s="21" t="str">
        <f t="shared" si="41"/>
        <v xml:space="preserve"> --Talfyg’s Treachery / Talfygs Verrat   [Castle Thorn]</v>
      </c>
    </row>
    <row r="452" spans="1:53" x14ac:dyDescent="0.25">
      <c r="A452" s="5">
        <v>514</v>
      </c>
      <c r="B452" t="s">
        <v>2311</v>
      </c>
      <c r="C452" t="s">
        <v>1955</v>
      </c>
      <c r="D452" s="3">
        <f t="shared" si="42"/>
        <v>514</v>
      </c>
      <c r="G452" s="3" t="s">
        <v>1595</v>
      </c>
      <c r="I452" t="s">
        <v>97</v>
      </c>
      <c r="J452" t="s">
        <v>97</v>
      </c>
      <c r="K452">
        <v>436</v>
      </c>
      <c r="L452">
        <v>436</v>
      </c>
      <c r="M452">
        <v>436</v>
      </c>
      <c r="N452">
        <v>0</v>
      </c>
      <c r="O452" s="66" t="s">
        <v>1953</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constants'!$B$4:$C$1002,2,FALSE),"")</f>
        <v>Stonethorn</v>
      </c>
      <c r="V452" s="40" t="str">
        <f>IF(U452&lt;&gt;"",IF(U452&lt;&gt;"LIBSETS_DROP_MECHANIC_MONSTER_NAME",VLOOKUP(U452,'LibSets constants'!$I$4:$L$1002,3,FALSE),""),"")</f>
        <v/>
      </c>
      <c r="W452" s="43" t="str">
        <f>IF(U452&lt;&gt;"",IF(U452&lt;&gt;"LIBSETS_DROP_MECHANIC_MONSTER_NAME",VLOOKUP(U452,'LibSets constants'!$I$4:$L$1002,4,FALSE),""),"")</f>
        <v/>
      </c>
      <c r="X452" s="3" t="str">
        <f>IF(G452&lt;&gt;"LIBSETS_SETTYPE_BATTLEGROUND",IF(G452&lt;&gt;"LIBSETS_SETTYPE_SPECIAL",IF(Y452&lt;&gt;"",VLOOKUP(Y452,'ESO zone constants'!$D$3:$H$4953,5,FALSE),""),""),"")</f>
        <v/>
      </c>
      <c r="Y452" t="str">
        <f>IF(AND(O452&lt;&gt;"",NOT(ISERROR(O452))),"",IF(AND(L452&lt;&gt;"",L452&gt;0,NOT(ISERROR(L452))),VLOOKUP(L452,'ESO dumped WayshrineInfo'!$K$3:$N$9999,4,FALSE),""))</f>
        <v/>
      </c>
      <c r="Z452" s="44"/>
      <c r="AA452" s="43" t="str">
        <f>IF(Z452&lt;&gt;"",IF(Z452&lt;&gt;"LIBSETS_DROP_MECHANIC_MONSTER_NAME",VLOOKUP(Z452,'LibSets constants'!$I$4:$L$1002,3,FALSE),""),"")</f>
        <v/>
      </c>
      <c r="AB452" s="43" t="str">
        <f>IF(Z452&lt;&gt;"",IF(Z452&lt;&gt;"LIBSETS_DROP_MECHANIC_MONSTER_NAME",VLOOKUP(Z452,'LibSets constants'!$I$4:$L$1002,4,FALSE),""),"")</f>
        <v/>
      </c>
      <c r="AC452" s="3" t="str">
        <f>IF(G452&lt;&gt;"LIBSETS_SETTYPE_BATTLEGROUND",IF(G452&lt;&gt;"LIBSETS_SETTYPE_SPECIAL",IF(AD452&lt;&gt;"",VLOOKUP(AD452,'ESO zone constants'!$D$3:$H$4953,5,FALSE),""),""),"")</f>
        <v/>
      </c>
      <c r="AD452" t="str">
        <f>IF(AND(O452&lt;&gt;"",NOT(ISERROR(O452))),"",IF(AND(M452&lt;&gt;"",M452&gt;0,NOT(ISERROR(M452))),VLOOKUP(M452,'ESO dumped WayshrineInfo'!$K$3:$N$9999,4,FALSE),""))</f>
        <v/>
      </c>
      <c r="AE452" s="44"/>
      <c r="AF452" s="43" t="str">
        <f>IF(AE452&lt;&gt;"",IF(AE452&lt;&gt;"LIBSETS_DROP_MECHANIC_MONSTER_NAME",VLOOKUP(AE452,'LibSets constants'!$I$4:$L$1002,3,FALSE),""),"")</f>
        <v/>
      </c>
      <c r="AG452" s="43" t="str">
        <f>IF(AE452&lt;&gt;"",IF(AE452&lt;&gt;"LIBSETS_DROP_MECHANIC_MONSTER_NAME",VLOOKUP(AE452,'LibSets constants'!$I$4:$L$1002,4,FALSE),""),"")</f>
        <v/>
      </c>
      <c r="AH452" s="3" t="str">
        <f>IF(G452&lt;&gt;"LIBSETS_SETTYPE_BATTLEGROUND",IF(G452&lt;&gt;"LIBSETS_SETTYPE_SPECIAL",IF(AI452&lt;&gt;"",VLOOKUP(AI452,'ESO zone constants'!$D$3:$H$4953,5,FALSE),""),""),"")</f>
        <v/>
      </c>
      <c r="AJ452" s="44"/>
      <c r="AK452" s="43" t="str">
        <f>IF(AJ452&lt;&gt;"",IF(AJ452&lt;&gt;"LIBSETS_DROP_MECHANIC_MONSTER_NAME",VLOOKUP(AJ452,'LibSets constants'!$I$4:$L$1002,3,FALSE),""),"")</f>
        <v/>
      </c>
      <c r="AL452" s="43" t="str">
        <f>IF(AJ452&lt;&gt;"",IF(AJ452&lt;&gt;"LIBSETS_DROP_MECHANIC_MONSTER_NAME",VLOOKUP(AJ452,'LibSets constants'!$I$4:$L$1002,4,FALSE),""),"")</f>
        <v/>
      </c>
      <c r="AM452" s="3" t="str">
        <f>IF(G452&lt;&gt;"LIBSETS_SETTYPE_BATTLEGROUND",IF(G452&lt;&gt;"LIBSETS_SETTYPE_SPECIAL",IF(AN452&lt;&gt;"",VLOOKUP(AN452,'ESO zone constants'!$D$3:$H$4953,5,FALSE),""),""),"")</f>
        <v/>
      </c>
      <c r="AO452" s="44"/>
      <c r="AP452" s="43" t="str">
        <f>IF(AO452&lt;&gt;"",IF(AO452&lt;&gt;"LIBSETS_DROP_MECHANIC_MONSTER_NAME",VLOOKUP(AO452,'LibSets constants'!$I$4:$L$1002,3,FALSE),""),"")</f>
        <v/>
      </c>
      <c r="AQ452" s="43" t="str">
        <f>IF(AO452&lt;&gt;"",IF(AO452&lt;&gt;"LIBSETS_DROP_MECHANIC_MONSTER_NAME",VLOOKUP(AO452,'LibSets constants'!$I$4:$L$1002,4,FALSE),""),"")</f>
        <v/>
      </c>
      <c r="AR452" s="3" t="str">
        <f>IF(G452&lt;&gt;"LIBSETS_SETTYPE_BATTLEGROUND",IF(G452&lt;&gt;"LIBSETS_SETTYPE_SPECIAL",IF(AS452&lt;&gt;"",VLOOKUP(AS452,'ESO zone constants'!$D$3:$H$4953,5,FALSE),""),""),"")</f>
        <v/>
      </c>
      <c r="AT452" s="44"/>
      <c r="AU452" s="43" t="str">
        <f>IF(AT452&lt;&gt;"",IF(AT452&lt;&gt;"LIBSETS_DROP_MECHANIC_MONSTER_NAME",VLOOKUP(AT452,'LibSets constants'!$I$4:$L$1002,3,FALSE),""),"")</f>
        <v/>
      </c>
      <c r="AV452" s="43" t="str">
        <f>IF(AT452&lt;&gt;"",IF(AT452&lt;&gt;"LIBSETS_DROP_MECHANIC_MONSTER_NAME",VLOOKUP(AT452,'LibSets constants'!$I$4:$L$1002,4,FALSE),""),"")</f>
        <v/>
      </c>
      <c r="AW452" s="21" t="str">
        <f t="shared" ref="AW452:AW504" si="43">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X452" s="21" t="str">
        <f t="shared" ref="AX452:AX504" si="44">IF(F452&lt;&gt;"Not in the game (anymore)",IF(A452&lt;&gt;"",IF(P452&lt;&gt;"",CONCATENATE(", zoneIds={",P452),"")&amp;IF(X452&lt;&gt;"",CONCATENATE(",",X452),"")&amp;IF(AC452&lt;&gt;"",CONCATENATE(",",AC452),"")&amp;IF(AH452&lt;&gt;"",CONCATENATE(",",AH452),"")&amp;IF(AM452&lt;&gt;"",CONCATENATE(",",AM452),"")&amp;IF(AR452&lt;&gt;"",CONCATENATE(",",AR452),"")&amp;IF(P452&lt;&gt;"",CONCATENATE("}",""),"")&amp;IF(OR(I452="true",I452="false",I452&lt;&gt;""), CONCATENATE(", veteran=", I452), ""),""),"")</f>
        <v>, zoneIds={1201}, veteran=false</v>
      </c>
      <c r="AY452" s="21" t="str">
        <f t="shared" ref="AY452:AY504" si="45">IF(F452&lt;&gt;"Not in the game (anymore)",IF(A452&lt;&gt;"",", setType="&amp;G452,"")&amp;IF(J452="true",", multiTrialSet=true",""),"")</f>
        <v>, setType=LIBSETS_SETTYPE_DUNGEON</v>
      </c>
      <c r="AZ452" s="21" t="str">
        <f t="shared" ref="AZ452:AZ504" si="46">IF(F452&lt;&gt;"Not in the game (anymore)",IF(U452&lt;&gt;"",", dropMechanic={"&amp;U452&amp;IF(Z452&lt;&gt;"",","&amp;Z452,"")&amp;IF(AE452&lt;&gt;"",","&amp;AE452,"")&amp;IF(AJ452&lt;&gt;"",","&amp;AJ452,"")&amp;IF(AO452&lt;&gt;"",","&amp;AO452,"")&amp;IF(AT452&lt;&gt;"",","&amp;AT452,"")&amp;"}"&amp;IF(U452="LIBSETS_DROP_MECHANIC_MONSTER_NAME",", dropMechanicNames={" &amp; IF(V452&lt;&gt;"","['en']='"&amp;V452&amp;"'","") &amp; IF(W452&lt;&gt;"",", ['de']='" &amp; W452&amp;"'","") &amp; "}",""),"")&amp;"},","")</f>
        <v>},</v>
      </c>
      <c r="BA452" s="21" t="str">
        <f t="shared" ref="BA452:BA504" si="47">IF(F452&lt;&gt;"Not in the game (anymore)",IF(C452&lt;&gt;"",CONCATENATE(" --",C452," / ",B452,"   [",IF(Q452&lt;&gt;"",Q452,""),IF(Y452&lt;&gt;"",", "&amp;Y452,""),IF(AD452&lt;&gt;"",", "&amp;AD452,""),IF(AI452&lt;&gt;"",", "&amp;AI452,""),IF(AN452&lt;&gt;"",", "&amp;AN452,""),IF(AS452&lt;&gt;"",", "&amp;AS452,""),"]")),"")</f>
        <v xml:space="preserve"> --Unleashed Terror / Entfesselter Schrecken   [Castle Thorn]</v>
      </c>
    </row>
    <row r="453" spans="1:53" x14ac:dyDescent="0.25">
      <c r="A453" s="5">
        <v>515</v>
      </c>
      <c r="B453" t="s">
        <v>2312</v>
      </c>
      <c r="C453" t="s">
        <v>1956</v>
      </c>
      <c r="D453" s="3">
        <f t="shared" si="42"/>
        <v>515</v>
      </c>
      <c r="G453" s="3" t="s">
        <v>1595</v>
      </c>
      <c r="I453" t="s">
        <v>97</v>
      </c>
      <c r="J453" t="s">
        <v>97</v>
      </c>
      <c r="K453">
        <v>436</v>
      </c>
      <c r="L453">
        <v>436</v>
      </c>
      <c r="M453">
        <v>436</v>
      </c>
      <c r="N453">
        <v>0</v>
      </c>
      <c r="O453" s="66" t="s">
        <v>1953</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constants'!$B$4:$C$1002,2,FALSE),"")</f>
        <v>Stonethorn</v>
      </c>
      <c r="V453" s="40" t="str">
        <f>IF(U453&lt;&gt;"",IF(U453&lt;&gt;"LIBSETS_DROP_MECHANIC_MONSTER_NAME",VLOOKUP(U453,'LibSets constants'!$I$4:$L$1002,3,FALSE),""),"")</f>
        <v/>
      </c>
      <c r="W453" s="43" t="str">
        <f>IF(U453&lt;&gt;"",IF(U453&lt;&gt;"LIBSETS_DROP_MECHANIC_MONSTER_NAME",VLOOKUP(U453,'LibSets constants'!$I$4:$L$1002,4,FALSE),""),"")</f>
        <v/>
      </c>
      <c r="X453" s="3" t="str">
        <f>IF(G453&lt;&gt;"LIBSETS_SETTYPE_BATTLEGROUND",IF(G453&lt;&gt;"LIBSETS_SETTYPE_SPECIAL",IF(Y453&lt;&gt;"",VLOOKUP(Y453,'ESO zone constants'!$D$3:$H$4953,5,FALSE),""),""),"")</f>
        <v/>
      </c>
      <c r="Y453" t="str">
        <f>IF(AND(O453&lt;&gt;"",NOT(ISERROR(O453))),"",IF(AND(L453&lt;&gt;"",L453&gt;0,NOT(ISERROR(L453))),VLOOKUP(L453,'ESO dumped WayshrineInfo'!$K$3:$N$9999,4,FALSE),""))</f>
        <v/>
      </c>
      <c r="Z453" s="44"/>
      <c r="AA453" s="43" t="str">
        <f>IF(Z453&lt;&gt;"",IF(Z453&lt;&gt;"LIBSETS_DROP_MECHANIC_MONSTER_NAME",VLOOKUP(Z453,'LibSets constants'!$I$4:$L$1002,3,FALSE),""),"")</f>
        <v/>
      </c>
      <c r="AB453" s="43" t="str">
        <f>IF(Z453&lt;&gt;"",IF(Z453&lt;&gt;"LIBSETS_DROP_MECHANIC_MONSTER_NAME",VLOOKUP(Z453,'LibSets constants'!$I$4:$L$1002,4,FALSE),""),"")</f>
        <v/>
      </c>
      <c r="AC453" s="3" t="str">
        <f>IF(G453&lt;&gt;"LIBSETS_SETTYPE_BATTLEGROUND",IF(G453&lt;&gt;"LIBSETS_SETTYPE_SPECIAL",IF(AD453&lt;&gt;"",VLOOKUP(AD453,'ESO zone constants'!$D$3:$H$4953,5,FALSE),""),""),"")</f>
        <v/>
      </c>
      <c r="AD453" t="str">
        <f>IF(AND(O453&lt;&gt;"",NOT(ISERROR(O453))),"",IF(AND(M453&lt;&gt;"",M453&gt;0,NOT(ISERROR(M453))),VLOOKUP(M453,'ESO dumped WayshrineInfo'!$K$3:$N$9999,4,FALSE),""))</f>
        <v/>
      </c>
      <c r="AE453" s="44"/>
      <c r="AF453" s="43" t="str">
        <f>IF(AE453&lt;&gt;"",IF(AE453&lt;&gt;"LIBSETS_DROP_MECHANIC_MONSTER_NAME",VLOOKUP(AE453,'LibSets constants'!$I$4:$L$1002,3,FALSE),""),"")</f>
        <v/>
      </c>
      <c r="AG453" s="43" t="str">
        <f>IF(AE453&lt;&gt;"",IF(AE453&lt;&gt;"LIBSETS_DROP_MECHANIC_MONSTER_NAME",VLOOKUP(AE453,'LibSets constants'!$I$4:$L$1002,4,FALSE),""),"")</f>
        <v/>
      </c>
      <c r="AH453" s="3" t="str">
        <f>IF(G453&lt;&gt;"LIBSETS_SETTYPE_BATTLEGROUND",IF(G453&lt;&gt;"LIBSETS_SETTYPE_SPECIAL",IF(AI453&lt;&gt;"",VLOOKUP(AI453,'ESO zone constants'!$D$3:$H$4953,5,FALSE),""),""),"")</f>
        <v/>
      </c>
      <c r="AJ453" s="44"/>
      <c r="AK453" s="43" t="str">
        <f>IF(AJ453&lt;&gt;"",IF(AJ453&lt;&gt;"LIBSETS_DROP_MECHANIC_MONSTER_NAME",VLOOKUP(AJ453,'LibSets constants'!$I$4:$L$1002,3,FALSE),""),"")</f>
        <v/>
      </c>
      <c r="AL453" s="43" t="str">
        <f>IF(AJ453&lt;&gt;"",IF(AJ453&lt;&gt;"LIBSETS_DROP_MECHANIC_MONSTER_NAME",VLOOKUP(AJ453,'LibSets constants'!$I$4:$L$1002,4,FALSE),""),"")</f>
        <v/>
      </c>
      <c r="AM453" s="3" t="str">
        <f>IF(G453&lt;&gt;"LIBSETS_SETTYPE_BATTLEGROUND",IF(G453&lt;&gt;"LIBSETS_SETTYPE_SPECIAL",IF(AN453&lt;&gt;"",VLOOKUP(AN453,'ESO zone constants'!$D$3:$H$4953,5,FALSE),""),""),"")</f>
        <v/>
      </c>
      <c r="AO453" s="44"/>
      <c r="AP453" s="43" t="str">
        <f>IF(AO453&lt;&gt;"",IF(AO453&lt;&gt;"LIBSETS_DROP_MECHANIC_MONSTER_NAME",VLOOKUP(AO453,'LibSets constants'!$I$4:$L$1002,3,FALSE),""),"")</f>
        <v/>
      </c>
      <c r="AQ453" s="43" t="str">
        <f>IF(AO453&lt;&gt;"",IF(AO453&lt;&gt;"LIBSETS_DROP_MECHANIC_MONSTER_NAME",VLOOKUP(AO453,'LibSets constants'!$I$4:$L$1002,4,FALSE),""),"")</f>
        <v/>
      </c>
      <c r="AR453" s="3" t="str">
        <f>IF(G453&lt;&gt;"LIBSETS_SETTYPE_BATTLEGROUND",IF(G453&lt;&gt;"LIBSETS_SETTYPE_SPECIAL",IF(AS453&lt;&gt;"",VLOOKUP(AS453,'ESO zone constants'!$D$3:$H$4953,5,FALSE),""),""),"")</f>
        <v/>
      </c>
      <c r="AT453" s="44"/>
      <c r="AU453" s="43" t="str">
        <f>IF(AT453&lt;&gt;"",IF(AT453&lt;&gt;"LIBSETS_DROP_MECHANIC_MONSTER_NAME",VLOOKUP(AT453,'LibSets constants'!$I$4:$L$1002,3,FALSE),""),"")</f>
        <v/>
      </c>
      <c r="AV453" s="43" t="str">
        <f>IF(AT453&lt;&gt;"",IF(AT453&lt;&gt;"LIBSETS_DROP_MECHANIC_MONSTER_NAME",VLOOKUP(AT453,'LibSets constants'!$I$4:$L$1002,4,FALSE),""),"")</f>
        <v/>
      </c>
      <c r="AW453" s="21" t="str">
        <f t="shared" si="43"/>
        <v>[515] = {wayshrines={436,436,436,}, dlcId=DLC_STONETHORN</v>
      </c>
      <c r="AX453" s="21" t="str">
        <f t="shared" si="44"/>
        <v>, zoneIds={1201}, veteran=false</v>
      </c>
      <c r="AY453" s="21" t="str">
        <f t="shared" si="45"/>
        <v>, setType=LIBSETS_SETTYPE_DUNGEON</v>
      </c>
      <c r="AZ453" s="21" t="str">
        <f t="shared" si="46"/>
        <v>},</v>
      </c>
      <c r="BA453" s="21" t="str">
        <f t="shared" si="47"/>
        <v xml:space="preserve"> --Crimson Twilight / Scharlachrotes Zwielicht   [Castle Thorn]</v>
      </c>
    </row>
    <row r="454" spans="1:53" x14ac:dyDescent="0.25">
      <c r="A454" s="5">
        <v>516</v>
      </c>
      <c r="B454" t="s">
        <v>2313</v>
      </c>
      <c r="C454" t="s">
        <v>1958</v>
      </c>
      <c r="D454" s="3">
        <f t="shared" si="42"/>
        <v>516</v>
      </c>
      <c r="G454" s="3" t="s">
        <v>1595</v>
      </c>
      <c r="I454" t="s">
        <v>97</v>
      </c>
      <c r="J454" t="s">
        <v>97</v>
      </c>
      <c r="K454">
        <v>435</v>
      </c>
      <c r="L454">
        <v>435</v>
      </c>
      <c r="M454">
        <v>435</v>
      </c>
      <c r="N454">
        <v>0</v>
      </c>
      <c r="O454" s="66" t="s">
        <v>1961</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constants'!$B$4:$C$1002,2,FALSE),"")</f>
        <v>Stonethorn</v>
      </c>
      <c r="V454" s="42" t="str">
        <f>IF(U454&lt;&gt;"",IF(U454&lt;&gt;"LIBSETS_DROP_MECHANIC_MONSTER_NAME",VLOOKUP(U454,'LibSets constants'!$I$4:$L$1002,3,FALSE),""),"")</f>
        <v/>
      </c>
      <c r="W454" s="39" t="str">
        <f>IF(U454&lt;&gt;"",IF(U454&lt;&gt;"LIBSETS_DROP_MECHANIC_MONSTER_NAME",VLOOKUP(U454,'LibSets constants'!$I$4:$L$1002,4,FALSE),""),"")</f>
        <v/>
      </c>
      <c r="X454" s="3" t="str">
        <f>IF(G454&lt;&gt;"LIBSETS_SETTYPE_BATTLEGROUND",IF(G454&lt;&gt;"LIBSETS_SETTYPE_SPECIAL",IF(Y454&lt;&gt;"",VLOOKUP(Y454,'ESO zone constants'!$D$3:$H$4953,5,FALSE),""),""),"")</f>
        <v/>
      </c>
      <c r="Y454" t="str">
        <f>IF(AND(O454&lt;&gt;"",NOT(ISERROR(O454))),"",IF(AND(L454&lt;&gt;"",L454&gt;0,NOT(ISERROR(L454))),VLOOKUP(L454,'ESO dumped WayshrineInfo'!$K$3:$N$9999,4,FALSE),""))</f>
        <v/>
      </c>
      <c r="Z454" s="44"/>
      <c r="AA454" s="43" t="str">
        <f>IF(Z454&lt;&gt;"",IF(Z454&lt;&gt;"LIBSETS_DROP_MECHANIC_MONSTER_NAME",VLOOKUP(Z454,'LibSets constants'!$I$4:$L$1002,3,FALSE),""),"")</f>
        <v/>
      </c>
      <c r="AB454" s="43" t="str">
        <f>IF(Z454&lt;&gt;"",IF(Z454&lt;&gt;"LIBSETS_DROP_MECHANIC_MONSTER_NAME",VLOOKUP(Z454,'LibSets constants'!$I$4:$L$1002,4,FALSE),""),"")</f>
        <v/>
      </c>
      <c r="AC454" s="3" t="str">
        <f>IF(G454&lt;&gt;"LIBSETS_SETTYPE_BATTLEGROUND",IF(G454&lt;&gt;"LIBSETS_SETTYPE_SPECIAL",IF(AD454&lt;&gt;"",VLOOKUP(AD454,'ESO zone constants'!$D$3:$H$4953,5,FALSE),""),""),"")</f>
        <v/>
      </c>
      <c r="AD454" t="str">
        <f>IF(AND(O454&lt;&gt;"",NOT(ISERROR(O454))),"",IF(AND(M454&lt;&gt;"",M454&gt;0,NOT(ISERROR(M454))),VLOOKUP(M454,'ESO dumped WayshrineInfo'!$K$3:$N$9999,4,FALSE),""))</f>
        <v/>
      </c>
      <c r="AE454" s="44"/>
      <c r="AF454" s="43" t="str">
        <f>IF(AE454&lt;&gt;"",IF(AE454&lt;&gt;"LIBSETS_DROP_MECHANIC_MONSTER_NAME",VLOOKUP(AE454,'LibSets constants'!$I$4:$L$1002,3,FALSE),""),"")</f>
        <v/>
      </c>
      <c r="AG454" s="43" t="str">
        <f>IF(AE454&lt;&gt;"",IF(AE454&lt;&gt;"LIBSETS_DROP_MECHANIC_MONSTER_NAME",VLOOKUP(AE454,'LibSets constants'!$I$4:$L$1002,4,FALSE),""),"")</f>
        <v/>
      </c>
      <c r="AH454" s="3" t="str">
        <f>IF(G454&lt;&gt;"LIBSETS_SETTYPE_BATTLEGROUND",IF(G454&lt;&gt;"LIBSETS_SETTYPE_SPECIAL",IF(AI454&lt;&gt;"",VLOOKUP(AI454,'ESO zone constants'!$D$3:$H$4953,5,FALSE),""),""),"")</f>
        <v/>
      </c>
      <c r="AJ454" s="44"/>
      <c r="AK454" s="43" t="str">
        <f>IF(AJ454&lt;&gt;"",IF(AJ454&lt;&gt;"LIBSETS_DROP_MECHANIC_MONSTER_NAME",VLOOKUP(AJ454,'LibSets constants'!$I$4:$L$1002,3,FALSE),""),"")</f>
        <v/>
      </c>
      <c r="AL454" s="43" t="str">
        <f>IF(AJ454&lt;&gt;"",IF(AJ454&lt;&gt;"LIBSETS_DROP_MECHANIC_MONSTER_NAME",VLOOKUP(AJ454,'LibSets constants'!$I$4:$L$1002,4,FALSE),""),"")</f>
        <v/>
      </c>
      <c r="AM454" s="3" t="str">
        <f>IF(G454&lt;&gt;"LIBSETS_SETTYPE_BATTLEGROUND",IF(G454&lt;&gt;"LIBSETS_SETTYPE_SPECIAL",IF(AN454&lt;&gt;"",VLOOKUP(AN454,'ESO zone constants'!$D$3:$H$4953,5,FALSE),""),""),"")</f>
        <v/>
      </c>
      <c r="AO454" s="44"/>
      <c r="AP454" s="43" t="str">
        <f>IF(AO454&lt;&gt;"",IF(AO454&lt;&gt;"LIBSETS_DROP_MECHANIC_MONSTER_NAME",VLOOKUP(AO454,'LibSets constants'!$I$4:$L$1002,3,FALSE),""),"")</f>
        <v/>
      </c>
      <c r="AQ454" s="43" t="str">
        <f>IF(AO454&lt;&gt;"",IF(AO454&lt;&gt;"LIBSETS_DROP_MECHANIC_MONSTER_NAME",VLOOKUP(AO454,'LibSets constants'!$I$4:$L$1002,4,FALSE),""),"")</f>
        <v/>
      </c>
      <c r="AR454" s="3" t="str">
        <f>IF(G454&lt;&gt;"LIBSETS_SETTYPE_BATTLEGROUND",IF(G454&lt;&gt;"LIBSETS_SETTYPE_SPECIAL",IF(AS454&lt;&gt;"",VLOOKUP(AS454,'ESO zone constants'!$D$3:$H$4953,5,FALSE),""),""),"")</f>
        <v/>
      </c>
      <c r="AT454" s="44"/>
      <c r="AU454" s="43" t="str">
        <f>IF(AT454&lt;&gt;"",IF(AT454&lt;&gt;"LIBSETS_DROP_MECHANIC_MONSTER_NAME",VLOOKUP(AT454,'LibSets constants'!$I$4:$L$1002,3,FALSE),""),"")</f>
        <v/>
      </c>
      <c r="AV454" s="43" t="str">
        <f>IF(AT454&lt;&gt;"",IF(AT454&lt;&gt;"LIBSETS_DROP_MECHANIC_MONSTER_NAME",VLOOKUP(AT454,'LibSets constants'!$I$4:$L$1002,4,FALSE),""),"")</f>
        <v/>
      </c>
      <c r="AW454" s="21" t="str">
        <f t="shared" si="43"/>
        <v>[516] = {wayshrines={435,435,435,}, dlcId=DLC_STONETHORN</v>
      </c>
      <c r="AX454" s="21" t="str">
        <f t="shared" si="44"/>
        <v>, zoneIds={1197}, veteran=false</v>
      </c>
      <c r="AY454" s="21" t="str">
        <f t="shared" si="45"/>
        <v>, setType=LIBSETS_SETTYPE_DUNGEON</v>
      </c>
      <c r="AZ454" s="21" t="str">
        <f t="shared" si="46"/>
        <v>},</v>
      </c>
      <c r="BA454" s="21" t="str">
        <f t="shared" si="47"/>
        <v xml:space="preserve"> --Elemental Catalyst / Elementarer Katalysator   [Stone Garden]</v>
      </c>
    </row>
    <row r="455" spans="1:53" x14ac:dyDescent="0.25">
      <c r="A455" s="5">
        <v>517</v>
      </c>
      <c r="B455" t="s">
        <v>2314</v>
      </c>
      <c r="C455" t="s">
        <v>1959</v>
      </c>
      <c r="D455" s="3">
        <f t="shared" si="42"/>
        <v>517</v>
      </c>
      <c r="G455" s="3" t="s">
        <v>1595</v>
      </c>
      <c r="I455" t="s">
        <v>97</v>
      </c>
      <c r="J455" t="s">
        <v>97</v>
      </c>
      <c r="K455">
        <v>435</v>
      </c>
      <c r="L455">
        <v>435</v>
      </c>
      <c r="M455">
        <v>435</v>
      </c>
      <c r="N455">
        <v>0</v>
      </c>
      <c r="O455" s="66" t="s">
        <v>1961</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constants'!$B$4:$C$1002,2,FALSE),"")</f>
        <v>Stonethorn</v>
      </c>
      <c r="V455" s="42" t="str">
        <f>IF(U455&lt;&gt;"",IF(U455&lt;&gt;"LIBSETS_DROP_MECHANIC_MONSTER_NAME",VLOOKUP(U455,'LibSets constants'!$I$4:$L$1002,3,FALSE),""),"")</f>
        <v/>
      </c>
      <c r="W455" s="39" t="str">
        <f>IF(U455&lt;&gt;"",IF(U455&lt;&gt;"LIBSETS_DROP_MECHANIC_MONSTER_NAME",VLOOKUP(U455,'LibSets constants'!$I$4:$L$1002,4,FALSE),""),"")</f>
        <v/>
      </c>
      <c r="X455" s="3" t="str">
        <f>IF(G455&lt;&gt;"LIBSETS_SETTYPE_BATTLEGROUND",IF(G455&lt;&gt;"LIBSETS_SETTYPE_SPECIAL",IF(Y455&lt;&gt;"",VLOOKUP(Y455,'ESO zone constants'!$D$3:$H$4953,5,FALSE),""),""),"")</f>
        <v/>
      </c>
      <c r="Y455" t="str">
        <f>IF(AND(O455&lt;&gt;"",NOT(ISERROR(O455))),"",IF(AND(L455&lt;&gt;"",L455&gt;0,NOT(ISERROR(L455))),VLOOKUP(L455,'ESO dumped WayshrineInfo'!$K$3:$N$9999,4,FALSE),""))</f>
        <v/>
      </c>
      <c r="Z455" s="44"/>
      <c r="AA455" s="43" t="str">
        <f>IF(Z455&lt;&gt;"",IF(Z455&lt;&gt;"LIBSETS_DROP_MECHANIC_MONSTER_NAME",VLOOKUP(Z455,'LibSets constants'!$I$4:$L$1002,3,FALSE),""),"")</f>
        <v/>
      </c>
      <c r="AB455" s="43" t="str">
        <f>IF(Z455&lt;&gt;"",IF(Z455&lt;&gt;"LIBSETS_DROP_MECHANIC_MONSTER_NAME",VLOOKUP(Z455,'LibSets constants'!$I$4:$L$1002,4,FALSE),""),"")</f>
        <v/>
      </c>
      <c r="AC455" s="3" t="str">
        <f>IF(G455&lt;&gt;"LIBSETS_SETTYPE_BATTLEGROUND",IF(G455&lt;&gt;"LIBSETS_SETTYPE_SPECIAL",IF(AD455&lt;&gt;"",VLOOKUP(AD455,'ESO zone constants'!$D$3:$H$4953,5,FALSE),""),""),"")</f>
        <v/>
      </c>
      <c r="AD455" t="str">
        <f>IF(AND(O455&lt;&gt;"",NOT(ISERROR(O455))),"",IF(AND(M455&lt;&gt;"",M455&gt;0,NOT(ISERROR(M455))),VLOOKUP(M455,'ESO dumped WayshrineInfo'!$K$3:$N$9999,4,FALSE),""))</f>
        <v/>
      </c>
      <c r="AE455" s="44"/>
      <c r="AF455" s="43" t="str">
        <f>IF(AE455&lt;&gt;"",IF(AE455&lt;&gt;"LIBSETS_DROP_MECHANIC_MONSTER_NAME",VLOOKUP(AE455,'LibSets constants'!$I$4:$L$1002,3,FALSE),""),"")</f>
        <v/>
      </c>
      <c r="AG455" s="43" t="str">
        <f>IF(AE455&lt;&gt;"",IF(AE455&lt;&gt;"LIBSETS_DROP_MECHANIC_MONSTER_NAME",VLOOKUP(AE455,'LibSets constants'!$I$4:$L$1002,4,FALSE),""),"")</f>
        <v/>
      </c>
      <c r="AH455" s="3" t="str">
        <f>IF(G455&lt;&gt;"LIBSETS_SETTYPE_BATTLEGROUND",IF(G455&lt;&gt;"LIBSETS_SETTYPE_SPECIAL",IF(AI455&lt;&gt;"",VLOOKUP(AI455,'ESO zone constants'!$D$3:$H$4953,5,FALSE),""),""),"")</f>
        <v/>
      </c>
      <c r="AJ455" s="44"/>
      <c r="AK455" s="43" t="str">
        <f>IF(AJ455&lt;&gt;"",IF(AJ455&lt;&gt;"LIBSETS_DROP_MECHANIC_MONSTER_NAME",VLOOKUP(AJ455,'LibSets constants'!$I$4:$L$1002,3,FALSE),""),"")</f>
        <v/>
      </c>
      <c r="AL455" s="43" t="str">
        <f>IF(AJ455&lt;&gt;"",IF(AJ455&lt;&gt;"LIBSETS_DROP_MECHANIC_MONSTER_NAME",VLOOKUP(AJ455,'LibSets constants'!$I$4:$L$1002,4,FALSE),""),"")</f>
        <v/>
      </c>
      <c r="AM455" s="3" t="str">
        <f>IF(G455&lt;&gt;"LIBSETS_SETTYPE_BATTLEGROUND",IF(G455&lt;&gt;"LIBSETS_SETTYPE_SPECIAL",IF(AN455&lt;&gt;"",VLOOKUP(AN455,'ESO zone constants'!$D$3:$H$4953,5,FALSE),""),""),"")</f>
        <v/>
      </c>
      <c r="AO455" s="44"/>
      <c r="AP455" s="43" t="str">
        <f>IF(AO455&lt;&gt;"",IF(AO455&lt;&gt;"LIBSETS_DROP_MECHANIC_MONSTER_NAME",VLOOKUP(AO455,'LibSets constants'!$I$4:$L$1002,3,FALSE),""),"")</f>
        <v/>
      </c>
      <c r="AQ455" s="43" t="str">
        <f>IF(AO455&lt;&gt;"",IF(AO455&lt;&gt;"LIBSETS_DROP_MECHANIC_MONSTER_NAME",VLOOKUP(AO455,'LibSets constants'!$I$4:$L$1002,4,FALSE),""),"")</f>
        <v/>
      </c>
      <c r="AR455" s="3" t="str">
        <f>IF(G455&lt;&gt;"LIBSETS_SETTYPE_BATTLEGROUND",IF(G455&lt;&gt;"LIBSETS_SETTYPE_SPECIAL",IF(AS455&lt;&gt;"",VLOOKUP(AS455,'ESO zone constants'!$D$3:$H$4953,5,FALSE),""),""),"")</f>
        <v/>
      </c>
      <c r="AT455" s="44"/>
      <c r="AU455" s="43" t="str">
        <f>IF(AT455&lt;&gt;"",IF(AT455&lt;&gt;"LIBSETS_DROP_MECHANIC_MONSTER_NAME",VLOOKUP(AT455,'LibSets constants'!$I$4:$L$1002,3,FALSE),""),"")</f>
        <v/>
      </c>
      <c r="AV455" s="43" t="str">
        <f>IF(AT455&lt;&gt;"",IF(AT455&lt;&gt;"LIBSETS_DROP_MECHANIC_MONSTER_NAME",VLOOKUP(AT455,'LibSets constants'!$I$4:$L$1002,4,FALSE),""),"")</f>
        <v/>
      </c>
      <c r="AW455" s="21" t="str">
        <f t="shared" si="43"/>
        <v>[517] = {wayshrines={435,435,435,}, dlcId=DLC_STONETHORN</v>
      </c>
      <c r="AX455" s="21" t="str">
        <f t="shared" si="44"/>
        <v>, zoneIds={1197}, veteran=false</v>
      </c>
      <c r="AY455" s="21" t="str">
        <f t="shared" si="45"/>
        <v>, setType=LIBSETS_SETTYPE_DUNGEON</v>
      </c>
      <c r="AZ455" s="21" t="str">
        <f t="shared" si="46"/>
        <v>},</v>
      </c>
      <c r="BA455" s="21" t="str">
        <f t="shared" si="47"/>
        <v xml:space="preserve"> --Kraglen’s Howl / Kraglens Heulen   [Stone Garden]</v>
      </c>
    </row>
    <row r="456" spans="1:53" x14ac:dyDescent="0.25">
      <c r="A456" s="5">
        <v>518</v>
      </c>
      <c r="B456" t="s">
        <v>2315</v>
      </c>
      <c r="C456" t="s">
        <v>1960</v>
      </c>
      <c r="D456" s="3">
        <f t="shared" si="42"/>
        <v>518</v>
      </c>
      <c r="G456" s="3" t="s">
        <v>1595</v>
      </c>
      <c r="I456" t="s">
        <v>97</v>
      </c>
      <c r="J456" t="s">
        <v>97</v>
      </c>
      <c r="K456">
        <v>435</v>
      </c>
      <c r="L456">
        <v>435</v>
      </c>
      <c r="M456">
        <v>435</v>
      </c>
      <c r="N456">
        <v>0</v>
      </c>
      <c r="O456" s="66" t="s">
        <v>1961</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constants'!$B$4:$C$1002,2,FALSE),"")</f>
        <v>Stonethorn</v>
      </c>
      <c r="V456" s="42" t="str">
        <f>IF(U456&lt;&gt;"",IF(U456&lt;&gt;"LIBSETS_DROP_MECHANIC_MONSTER_NAME",VLOOKUP(U456,'LibSets constants'!$I$4:$L$1002,3,FALSE),""),"")</f>
        <v/>
      </c>
      <c r="W456" s="39" t="str">
        <f>IF(U456&lt;&gt;"",IF(U456&lt;&gt;"LIBSETS_DROP_MECHANIC_MONSTER_NAME",VLOOKUP(U456,'LibSets constants'!$I$4:$L$1002,4,FALSE),""),"")</f>
        <v/>
      </c>
      <c r="X456" s="3" t="str">
        <f>IF(G456&lt;&gt;"LIBSETS_SETTYPE_BATTLEGROUND",IF(G456&lt;&gt;"LIBSETS_SETTYPE_SPECIAL",IF(Y456&lt;&gt;"",VLOOKUP(Y456,'ESO zone constants'!$D$3:$H$4953,5,FALSE),""),""),"")</f>
        <v/>
      </c>
      <c r="Y456" t="str">
        <f>IF(AND(O456&lt;&gt;"",NOT(ISERROR(O456))),"",IF(AND(L456&lt;&gt;"",L456&gt;0,NOT(ISERROR(L456))),VLOOKUP(L456,'ESO dumped WayshrineInfo'!$K$3:$N$9999,4,FALSE),""))</f>
        <v/>
      </c>
      <c r="Z456" s="44"/>
      <c r="AA456" s="43" t="str">
        <f>IF(Z456&lt;&gt;"",IF(Z456&lt;&gt;"LIBSETS_DROP_MECHANIC_MONSTER_NAME",VLOOKUP(Z456,'LibSets constants'!$I$4:$L$1002,3,FALSE),""),"")</f>
        <v/>
      </c>
      <c r="AB456" s="43" t="str">
        <f>IF(Z456&lt;&gt;"",IF(Z456&lt;&gt;"LIBSETS_DROP_MECHANIC_MONSTER_NAME",VLOOKUP(Z456,'LibSets constants'!$I$4:$L$1002,4,FALSE),""),"")</f>
        <v/>
      </c>
      <c r="AC456" s="3" t="str">
        <f>IF(G456&lt;&gt;"LIBSETS_SETTYPE_BATTLEGROUND",IF(G456&lt;&gt;"LIBSETS_SETTYPE_SPECIAL",IF(AD456&lt;&gt;"",VLOOKUP(AD456,'ESO zone constants'!$D$3:$H$4953,5,FALSE),""),""),"")</f>
        <v/>
      </c>
      <c r="AD456" t="str">
        <f>IF(AND(O456&lt;&gt;"",NOT(ISERROR(O456))),"",IF(AND(M456&lt;&gt;"",M456&gt;0,NOT(ISERROR(M456))),VLOOKUP(M456,'ESO dumped WayshrineInfo'!$K$3:$N$9999,4,FALSE),""))</f>
        <v/>
      </c>
      <c r="AE456" s="44"/>
      <c r="AF456" s="43" t="str">
        <f>IF(AE456&lt;&gt;"",IF(AE456&lt;&gt;"LIBSETS_DROP_MECHANIC_MONSTER_NAME",VLOOKUP(AE456,'LibSets constants'!$I$4:$L$1002,3,FALSE),""),"")</f>
        <v/>
      </c>
      <c r="AG456" s="43" t="str">
        <f>IF(AE456&lt;&gt;"",IF(AE456&lt;&gt;"LIBSETS_DROP_MECHANIC_MONSTER_NAME",VLOOKUP(AE456,'LibSets constants'!$I$4:$L$1002,4,FALSE),""),"")</f>
        <v/>
      </c>
      <c r="AH456" s="3" t="str">
        <f>IF(G456&lt;&gt;"LIBSETS_SETTYPE_BATTLEGROUND",IF(G456&lt;&gt;"LIBSETS_SETTYPE_SPECIAL",IF(AI456&lt;&gt;"",VLOOKUP(AI456,'ESO zone constants'!$D$3:$H$4953,5,FALSE),""),""),"")</f>
        <v/>
      </c>
      <c r="AJ456" s="44"/>
      <c r="AK456" s="43" t="str">
        <f>IF(AJ456&lt;&gt;"",IF(AJ456&lt;&gt;"LIBSETS_DROP_MECHANIC_MONSTER_NAME",VLOOKUP(AJ456,'LibSets constants'!$I$4:$L$1002,3,FALSE),""),"")</f>
        <v/>
      </c>
      <c r="AL456" s="43" t="str">
        <f>IF(AJ456&lt;&gt;"",IF(AJ456&lt;&gt;"LIBSETS_DROP_MECHANIC_MONSTER_NAME",VLOOKUP(AJ456,'LibSets constants'!$I$4:$L$1002,4,FALSE),""),"")</f>
        <v/>
      </c>
      <c r="AM456" s="3" t="str">
        <f>IF(G456&lt;&gt;"LIBSETS_SETTYPE_BATTLEGROUND",IF(G456&lt;&gt;"LIBSETS_SETTYPE_SPECIAL",IF(AN456&lt;&gt;"",VLOOKUP(AN456,'ESO zone constants'!$D$3:$H$4953,5,FALSE),""),""),"")</f>
        <v/>
      </c>
      <c r="AO456" s="44"/>
      <c r="AP456" s="43" t="str">
        <f>IF(AO456&lt;&gt;"",IF(AO456&lt;&gt;"LIBSETS_DROP_MECHANIC_MONSTER_NAME",VLOOKUP(AO456,'LibSets constants'!$I$4:$L$1002,3,FALSE),""),"")</f>
        <v/>
      </c>
      <c r="AQ456" s="43" t="str">
        <f>IF(AO456&lt;&gt;"",IF(AO456&lt;&gt;"LIBSETS_DROP_MECHANIC_MONSTER_NAME",VLOOKUP(AO456,'LibSets constants'!$I$4:$L$1002,4,FALSE),""),"")</f>
        <v/>
      </c>
      <c r="AR456" s="3" t="str">
        <f>IF(G456&lt;&gt;"LIBSETS_SETTYPE_BATTLEGROUND",IF(G456&lt;&gt;"LIBSETS_SETTYPE_SPECIAL",IF(AS456&lt;&gt;"",VLOOKUP(AS456,'ESO zone constants'!$D$3:$H$4953,5,FALSE),""),""),"")</f>
        <v/>
      </c>
      <c r="AT456" s="44"/>
      <c r="AU456" s="43" t="str">
        <f>IF(AT456&lt;&gt;"",IF(AT456&lt;&gt;"LIBSETS_DROP_MECHANIC_MONSTER_NAME",VLOOKUP(AT456,'LibSets constants'!$I$4:$L$1002,3,FALSE),""),"")</f>
        <v/>
      </c>
      <c r="AV456" s="43" t="str">
        <f>IF(AT456&lt;&gt;"",IF(AT456&lt;&gt;"LIBSETS_DROP_MECHANIC_MONSTER_NAME",VLOOKUP(AT456,'LibSets constants'!$I$4:$L$1002,4,FALSE),""),"")</f>
        <v/>
      </c>
      <c r="AW456" s="21" t="str">
        <f t="shared" si="43"/>
        <v>[518] = {wayshrines={435,435,435,}, dlcId=DLC_STONETHORN</v>
      </c>
      <c r="AX456" s="21" t="str">
        <f t="shared" si="44"/>
        <v>, zoneIds={1197}, veteran=false</v>
      </c>
      <c r="AY456" s="21" t="str">
        <f t="shared" si="45"/>
        <v>, setType=LIBSETS_SETTYPE_DUNGEON</v>
      </c>
      <c r="AZ456" s="21" t="str">
        <f t="shared" si="46"/>
        <v>},</v>
      </c>
      <c r="BA456" s="21" t="str">
        <f t="shared" si="47"/>
        <v xml:space="preserve"> --Arkasis’s Genius / Arkasis' Genie   [Stone Garden]</v>
      </c>
    </row>
    <row r="457" spans="1:53" x14ac:dyDescent="0.25">
      <c r="A457" s="5">
        <v>519</v>
      </c>
      <c r="B457" t="s">
        <v>1911</v>
      </c>
      <c r="C457" t="s">
        <v>1912</v>
      </c>
      <c r="D457" s="3">
        <f t="shared" si="42"/>
        <v>519</v>
      </c>
      <c r="G457" s="8" t="s">
        <v>1816</v>
      </c>
      <c r="I457" t="s">
        <v>97</v>
      </c>
      <c r="J457" t="s">
        <v>97</v>
      </c>
      <c r="K457">
        <v>-1</v>
      </c>
      <c r="L457">
        <v>-1</v>
      </c>
      <c r="M457">
        <v>-1</v>
      </c>
      <c r="N457">
        <v>0</v>
      </c>
      <c r="O457" s="66" t="s">
        <v>1946</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1739</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constants'!$B$4:$C$1002,2,FALSE),"")</f>
        <v>Greymoor</v>
      </c>
      <c r="U457" s="3" t="s">
        <v>1813</v>
      </c>
      <c r="V457" s="40" t="str">
        <f>IF(U457&lt;&gt;"",IF(U457&lt;&gt;"LIBSETS_DROP_MECHANIC_MONSTER_NAME",VLOOKUP(U457,'LibSets constants'!$I$4:$L$1002,3,FALSE),""),"")</f>
        <v>Antiquities (Mythic set items)</v>
      </c>
      <c r="W457" s="43" t="str">
        <f>IF(U457&lt;&gt;"",IF(U457&lt;&gt;"LIBSETS_DROP_MECHANIC_MONSTER_NAME",VLOOKUP(U457,'LibSets constants'!$I$4:$L$1002,4,FALSE),""),"")</f>
        <v>Antiquitäten (Mytische Set Gegenstände)</v>
      </c>
      <c r="X457" s="3" t="str">
        <f>IF(G457&lt;&gt;"LIBSETS_SETTYPE_BATTLEGROUND",IF(G457&lt;&gt;"LIBSETS_SETTYPE_SPECIAL",IF(Y457&lt;&gt;"",VLOOKUP(Y457,'ESO zone constants'!$D$3:$H$4953,5,FALSE),""),""),"")</f>
        <v/>
      </c>
      <c r="Y457" t="str">
        <f>IF(AND(O457&lt;&gt;"",NOT(ISERROR(O457))),"",IF(AND(L457&lt;&gt;"",L457&gt;0,NOT(ISERROR(L457))),VLOOKUP(L457,'ESO dumped WayshrineInfo'!$K$3:$N$9999,4,FALSE),""))</f>
        <v/>
      </c>
      <c r="Z457" s="44"/>
      <c r="AA457" s="43" t="str">
        <f>IF(Z457&lt;&gt;"",IF(Z457&lt;&gt;"LIBSETS_DROP_MECHANIC_MONSTER_NAME",VLOOKUP(Z457,'LibSets constants'!$I$4:$L$1002,3,FALSE),""),"")</f>
        <v/>
      </c>
      <c r="AB457" s="43" t="str">
        <f>IF(Z457&lt;&gt;"",IF(Z457&lt;&gt;"LIBSETS_DROP_MECHANIC_MONSTER_NAME",VLOOKUP(Z457,'LibSets constants'!$I$4:$L$1002,4,FALSE),""),"")</f>
        <v/>
      </c>
      <c r="AC457" s="3" t="str">
        <f>IF(G457&lt;&gt;"LIBSETS_SETTYPE_BATTLEGROUND",IF(G457&lt;&gt;"LIBSETS_SETTYPE_SPECIAL",IF(AD457&lt;&gt;"",VLOOKUP(AD457,'ESO zone constants'!$D$3:$H$4953,5,FALSE),""),""),"")</f>
        <v/>
      </c>
      <c r="AD457" t="str">
        <f>IF(AND(O457&lt;&gt;"",NOT(ISERROR(O457))),"",IF(AND(M457&lt;&gt;"",M457&gt;0,NOT(ISERROR(M457))),VLOOKUP(M457,'ESO dumped WayshrineInfo'!$K$3:$N$9999,4,FALSE),""))</f>
        <v/>
      </c>
      <c r="AE457" s="44"/>
      <c r="AF457" s="43" t="str">
        <f>IF(AE457&lt;&gt;"",IF(AE457&lt;&gt;"LIBSETS_DROP_MECHANIC_MONSTER_NAME",VLOOKUP(AE457,'LibSets constants'!$I$4:$L$1002,3,FALSE),""),"")</f>
        <v/>
      </c>
      <c r="AG457" s="43" t="str">
        <f>IF(AE457&lt;&gt;"",IF(AE457&lt;&gt;"LIBSETS_DROP_MECHANIC_MONSTER_NAME",VLOOKUP(AE457,'LibSets constants'!$I$4:$L$1002,4,FALSE),""),"")</f>
        <v/>
      </c>
      <c r="AH457" s="3" t="str">
        <f>IF(G457&lt;&gt;"LIBSETS_SETTYPE_BATTLEGROUND",IF(G457&lt;&gt;"LIBSETS_SETTYPE_SPECIAL",IF(AI457&lt;&gt;"",VLOOKUP(AI457,'ESO zone constants'!$D$3:$H$4953,5,FALSE),""),""),"")</f>
        <v/>
      </c>
      <c r="AJ457" s="44"/>
      <c r="AK457" s="43" t="str">
        <f>IF(AJ457&lt;&gt;"",IF(AJ457&lt;&gt;"LIBSETS_DROP_MECHANIC_MONSTER_NAME",VLOOKUP(AJ457,'LibSets constants'!$I$4:$L$1002,3,FALSE),""),"")</f>
        <v/>
      </c>
      <c r="AL457" s="43" t="str">
        <f>IF(AJ457&lt;&gt;"",IF(AJ457&lt;&gt;"LIBSETS_DROP_MECHANIC_MONSTER_NAME",VLOOKUP(AJ457,'LibSets constants'!$I$4:$L$1002,4,FALSE),""),"")</f>
        <v/>
      </c>
      <c r="AM457" s="3" t="str">
        <f>IF(G457&lt;&gt;"LIBSETS_SETTYPE_BATTLEGROUND",IF(G457&lt;&gt;"LIBSETS_SETTYPE_SPECIAL",IF(AN457&lt;&gt;"",VLOOKUP(AN457,'ESO zone constants'!$D$3:$H$4953,5,FALSE),""),""),"")</f>
        <v/>
      </c>
      <c r="AO457" s="44"/>
      <c r="AP457" s="43" t="str">
        <f>IF(AO457&lt;&gt;"",IF(AO457&lt;&gt;"LIBSETS_DROP_MECHANIC_MONSTER_NAME",VLOOKUP(AO457,'LibSets constants'!$I$4:$L$1002,3,FALSE),""),"")</f>
        <v/>
      </c>
      <c r="AQ457" s="43" t="str">
        <f>IF(AO457&lt;&gt;"",IF(AO457&lt;&gt;"LIBSETS_DROP_MECHANIC_MONSTER_NAME",VLOOKUP(AO457,'LibSets constants'!$I$4:$L$1002,4,FALSE),""),"")</f>
        <v/>
      </c>
      <c r="AR457" s="3" t="str">
        <f>IF(G457&lt;&gt;"LIBSETS_SETTYPE_BATTLEGROUND",IF(G457&lt;&gt;"LIBSETS_SETTYPE_SPECIAL",IF(AS457&lt;&gt;"",VLOOKUP(AS457,'ESO zone constants'!$D$3:$H$4953,5,FALSE),""),""),"")</f>
        <v/>
      </c>
      <c r="AT457" s="44"/>
      <c r="AU457" s="43" t="str">
        <f>IF(AT457&lt;&gt;"",IF(AT457&lt;&gt;"LIBSETS_DROP_MECHANIC_MONSTER_NAME",VLOOKUP(AT457,'LibSets constants'!$I$4:$L$1002,3,FALSE),""),"")</f>
        <v/>
      </c>
      <c r="AV457" s="43" t="str">
        <f>IF(AT457&lt;&gt;"",IF(AT457&lt;&gt;"LIBSETS_DROP_MECHANIC_MONSTER_NAME",VLOOKUP(AT457,'LibSets constants'!$I$4:$L$1002,4,FALSE),""),"")</f>
        <v/>
      </c>
      <c r="AW457" s="21" t="str">
        <f t="shared" si="43"/>
        <v>[519] = {wayshrines={-1,-1,-1,}, dlcId=DLC_GREYMOOR</v>
      </c>
      <c r="AX457" s="21" t="str">
        <f t="shared" si="44"/>
        <v>, veteran=false</v>
      </c>
      <c r="AY457" s="21" t="str">
        <f t="shared" si="45"/>
        <v>, setType=LIBSETS_SETTYPE_MYTHIC</v>
      </c>
      <c r="AZ457" s="21" t="str">
        <f t="shared" si="46"/>
        <v>, dropMechanic={LIBSETS_DROP_MECHANIC_ANTIQUITIES}},</v>
      </c>
      <c r="BA457" s="21" t="str">
        <f t="shared" si="47"/>
        <v xml:space="preserve"> --Snow Treaders / Schneetreter   [Antiquities]</v>
      </c>
    </row>
    <row r="458" spans="1:53" x14ac:dyDescent="0.25">
      <c r="A458" s="5">
        <v>520</v>
      </c>
      <c r="B458" t="s">
        <v>1913</v>
      </c>
      <c r="C458" t="s">
        <v>1914</v>
      </c>
      <c r="D458" s="3">
        <f t="shared" si="42"/>
        <v>520</v>
      </c>
      <c r="G458" s="8" t="s">
        <v>1816</v>
      </c>
      <c r="I458" t="s">
        <v>97</v>
      </c>
      <c r="J458" t="s">
        <v>97</v>
      </c>
      <c r="K458">
        <v>-1</v>
      </c>
      <c r="L458">
        <v>-1</v>
      </c>
      <c r="M458">
        <v>-1</v>
      </c>
      <c r="N458">
        <v>0</v>
      </c>
      <c r="O458" s="66" t="s">
        <v>1946</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1739</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constants'!$B$4:$C$1002,2,FALSE),"")</f>
        <v>Greymoor</v>
      </c>
      <c r="U458" s="3" t="s">
        <v>1813</v>
      </c>
      <c r="V458" s="40" t="str">
        <f>IF(U458&lt;&gt;"",IF(U458&lt;&gt;"LIBSETS_DROP_MECHANIC_MONSTER_NAME",VLOOKUP(U458,'LibSets constants'!$I$4:$L$1002,3,FALSE),""),"")</f>
        <v>Antiquities (Mythic set items)</v>
      </c>
      <c r="W458" s="43" t="str">
        <f>IF(U458&lt;&gt;"",IF(U458&lt;&gt;"LIBSETS_DROP_MECHANIC_MONSTER_NAME",VLOOKUP(U458,'LibSets constants'!$I$4:$L$1002,4,FALSE),""),"")</f>
        <v>Antiquitäten (Mytische Set Gegenstände)</v>
      </c>
      <c r="X458" s="3" t="str">
        <f>IF(G458&lt;&gt;"LIBSETS_SETTYPE_BATTLEGROUND",IF(G458&lt;&gt;"LIBSETS_SETTYPE_SPECIAL",IF(Y458&lt;&gt;"",VLOOKUP(Y458,'ESO zone constants'!$D$3:$H$4953,5,FALSE),""),""),"")</f>
        <v/>
      </c>
      <c r="Y458" t="str">
        <f>IF(AND(O458&lt;&gt;"",NOT(ISERROR(O458))),"",IF(AND(L458&lt;&gt;"",L458&gt;0,NOT(ISERROR(L458))),VLOOKUP(L458,'ESO dumped WayshrineInfo'!$K$3:$N$9999,4,FALSE),""))</f>
        <v/>
      </c>
      <c r="Z458" s="44"/>
      <c r="AA458" s="43" t="str">
        <f>IF(Z458&lt;&gt;"",IF(Z458&lt;&gt;"LIBSETS_DROP_MECHANIC_MONSTER_NAME",VLOOKUP(Z458,'LibSets constants'!$I$4:$L$1002,3,FALSE),""),"")</f>
        <v/>
      </c>
      <c r="AB458" s="43" t="str">
        <f>IF(Z458&lt;&gt;"",IF(Z458&lt;&gt;"LIBSETS_DROP_MECHANIC_MONSTER_NAME",VLOOKUP(Z458,'LibSets constants'!$I$4:$L$1002,4,FALSE),""),"")</f>
        <v/>
      </c>
      <c r="AC458" s="3" t="str">
        <f>IF(G458&lt;&gt;"LIBSETS_SETTYPE_BATTLEGROUND",IF(G458&lt;&gt;"LIBSETS_SETTYPE_SPECIAL",IF(AD458&lt;&gt;"",VLOOKUP(AD458,'ESO zone constants'!$D$3:$H$4953,5,FALSE),""),""),"")</f>
        <v/>
      </c>
      <c r="AD458" t="str">
        <f>IF(AND(O458&lt;&gt;"",NOT(ISERROR(O458))),"",IF(AND(M458&lt;&gt;"",M458&gt;0,NOT(ISERROR(M458))),VLOOKUP(M458,'ESO dumped WayshrineInfo'!$K$3:$N$9999,4,FALSE),""))</f>
        <v/>
      </c>
      <c r="AE458" s="44"/>
      <c r="AF458" s="43" t="str">
        <f>IF(AE458&lt;&gt;"",IF(AE458&lt;&gt;"LIBSETS_DROP_MECHANIC_MONSTER_NAME",VLOOKUP(AE458,'LibSets constants'!$I$4:$L$1002,3,FALSE),""),"")</f>
        <v/>
      </c>
      <c r="AG458" s="43" t="str">
        <f>IF(AE458&lt;&gt;"",IF(AE458&lt;&gt;"LIBSETS_DROP_MECHANIC_MONSTER_NAME",VLOOKUP(AE458,'LibSets constants'!$I$4:$L$1002,4,FALSE),""),"")</f>
        <v/>
      </c>
      <c r="AH458" s="3" t="str">
        <f>IF(G458&lt;&gt;"LIBSETS_SETTYPE_BATTLEGROUND",IF(G458&lt;&gt;"LIBSETS_SETTYPE_SPECIAL",IF(AI458&lt;&gt;"",VLOOKUP(AI458,'ESO zone constants'!$D$3:$H$4953,5,FALSE),""),""),"")</f>
        <v/>
      </c>
      <c r="AJ458" s="44"/>
      <c r="AK458" s="43" t="str">
        <f>IF(AJ458&lt;&gt;"",IF(AJ458&lt;&gt;"LIBSETS_DROP_MECHANIC_MONSTER_NAME",VLOOKUP(AJ458,'LibSets constants'!$I$4:$L$1002,3,FALSE),""),"")</f>
        <v/>
      </c>
      <c r="AL458" s="43" t="str">
        <f>IF(AJ458&lt;&gt;"",IF(AJ458&lt;&gt;"LIBSETS_DROP_MECHANIC_MONSTER_NAME",VLOOKUP(AJ458,'LibSets constants'!$I$4:$L$1002,4,FALSE),""),"")</f>
        <v/>
      </c>
      <c r="AM458" s="3" t="str">
        <f>IF(G458&lt;&gt;"LIBSETS_SETTYPE_BATTLEGROUND",IF(G458&lt;&gt;"LIBSETS_SETTYPE_SPECIAL",IF(AN458&lt;&gt;"",VLOOKUP(AN458,'ESO zone constants'!$D$3:$H$4953,5,FALSE),""),""),"")</f>
        <v/>
      </c>
      <c r="AO458" s="44"/>
      <c r="AP458" s="43" t="str">
        <f>IF(AO458&lt;&gt;"",IF(AO458&lt;&gt;"LIBSETS_DROP_MECHANIC_MONSTER_NAME",VLOOKUP(AO458,'LibSets constants'!$I$4:$L$1002,3,FALSE),""),"")</f>
        <v/>
      </c>
      <c r="AQ458" s="43" t="str">
        <f>IF(AO458&lt;&gt;"",IF(AO458&lt;&gt;"LIBSETS_DROP_MECHANIC_MONSTER_NAME",VLOOKUP(AO458,'LibSets constants'!$I$4:$L$1002,4,FALSE),""),"")</f>
        <v/>
      </c>
      <c r="AR458" s="3" t="str">
        <f>IF(G458&lt;&gt;"LIBSETS_SETTYPE_BATTLEGROUND",IF(G458&lt;&gt;"LIBSETS_SETTYPE_SPECIAL",IF(AS458&lt;&gt;"",VLOOKUP(AS458,'ESO zone constants'!$D$3:$H$4953,5,FALSE),""),""),"")</f>
        <v/>
      </c>
      <c r="AT458" s="44"/>
      <c r="AU458" s="43" t="str">
        <f>IF(AT458&lt;&gt;"",IF(AT458&lt;&gt;"LIBSETS_DROP_MECHANIC_MONSTER_NAME",VLOOKUP(AT458,'LibSets constants'!$I$4:$L$1002,3,FALSE),""),"")</f>
        <v/>
      </c>
      <c r="AV458" s="43" t="str">
        <f>IF(AT458&lt;&gt;"",IF(AT458&lt;&gt;"LIBSETS_DROP_MECHANIC_MONSTER_NAME",VLOOKUP(AT458,'LibSets constants'!$I$4:$L$1002,4,FALSE),""),"")</f>
        <v/>
      </c>
      <c r="AW458" s="21" t="str">
        <f t="shared" si="43"/>
        <v>[520] = {wayshrines={-1,-1,-1,}, dlcId=DLC_GREYMOOR</v>
      </c>
      <c r="AX458" s="21" t="str">
        <f t="shared" si="44"/>
        <v>, veteran=false</v>
      </c>
      <c r="AY458" s="21" t="str">
        <f t="shared" si="45"/>
        <v>, setType=LIBSETS_SETTYPE_MYTHIC</v>
      </c>
      <c r="AZ458" s="21" t="str">
        <f t="shared" si="46"/>
        <v>, dropMechanic={LIBSETS_DROP_MECHANIC_ANTIQUITIES}},</v>
      </c>
      <c r="BA458" s="21" t="str">
        <f t="shared" si="47"/>
        <v xml:space="preserve"> --Malacath's Band of Brutality / Malacaths Band der Brutalität   [Antiquities]</v>
      </c>
    </row>
    <row r="459" spans="1:53" x14ac:dyDescent="0.25">
      <c r="A459" s="5">
        <v>521</v>
      </c>
      <c r="B459" t="s">
        <v>1916</v>
      </c>
      <c r="C459" t="s">
        <v>1915</v>
      </c>
      <c r="D459" s="3">
        <f t="shared" si="42"/>
        <v>521</v>
      </c>
      <c r="E459" s="42"/>
      <c r="G459" s="8" t="s">
        <v>1816</v>
      </c>
      <c r="I459" t="s">
        <v>97</v>
      </c>
      <c r="J459" t="s">
        <v>97</v>
      </c>
      <c r="K459">
        <v>-1</v>
      </c>
      <c r="L459">
        <v>-1</v>
      </c>
      <c r="M459">
        <v>-1</v>
      </c>
      <c r="N459">
        <v>0</v>
      </c>
      <c r="O459" s="66" t="s">
        <v>1946</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1739</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constants'!$B$4:$C$1002,2,FALSE),"")</f>
        <v>Greymoor</v>
      </c>
      <c r="U459" s="3" t="s">
        <v>1813</v>
      </c>
      <c r="V459" s="40" t="str">
        <f>IF(U459&lt;&gt;"",IF(U459&lt;&gt;"LIBSETS_DROP_MECHANIC_MONSTER_NAME",VLOOKUP(U459,'LibSets constants'!$I$4:$L$1002,3,FALSE),""),"")</f>
        <v>Antiquities (Mythic set items)</v>
      </c>
      <c r="W459" s="43" t="str">
        <f>IF(U459&lt;&gt;"",IF(U459&lt;&gt;"LIBSETS_DROP_MECHANIC_MONSTER_NAME",VLOOKUP(U459,'LibSets constants'!$I$4:$L$1002,4,FALSE),""),"")</f>
        <v>Antiquitäten (Mytische Set Gegenstände)</v>
      </c>
      <c r="X459" s="3" t="str">
        <f>IF(G459&lt;&gt;"LIBSETS_SETTYPE_BATTLEGROUND",IF(G459&lt;&gt;"LIBSETS_SETTYPE_SPECIAL",IF(Y459&lt;&gt;"",VLOOKUP(Y459,'ESO zone constants'!$D$3:$H$4953,5,FALSE),""),""),"")</f>
        <v/>
      </c>
      <c r="Y459" t="str">
        <f>IF(AND(O459&lt;&gt;"",NOT(ISERROR(O459))),"",IF(AND(L459&lt;&gt;"",L459&gt;0,NOT(ISERROR(L459))),VLOOKUP(L459,'ESO dumped WayshrineInfo'!$K$3:$N$9999,4,FALSE),""))</f>
        <v/>
      </c>
      <c r="Z459" s="44"/>
      <c r="AA459" s="43" t="str">
        <f>IF(Z459&lt;&gt;"",IF(Z459&lt;&gt;"LIBSETS_DROP_MECHANIC_MONSTER_NAME",VLOOKUP(Z459,'LibSets constants'!$I$4:$L$1002,3,FALSE),""),"")</f>
        <v/>
      </c>
      <c r="AB459" s="43" t="str">
        <f>IF(Z459&lt;&gt;"",IF(Z459&lt;&gt;"LIBSETS_DROP_MECHANIC_MONSTER_NAME",VLOOKUP(Z459,'LibSets constants'!$I$4:$L$1002,4,FALSE),""),"")</f>
        <v/>
      </c>
      <c r="AC459" s="3" t="str">
        <f>IF(G459&lt;&gt;"LIBSETS_SETTYPE_BATTLEGROUND",IF(G459&lt;&gt;"LIBSETS_SETTYPE_SPECIAL",IF(AD459&lt;&gt;"",VLOOKUP(AD459,'ESO zone constants'!$D$3:$H$4953,5,FALSE),""),""),"")</f>
        <v/>
      </c>
      <c r="AD459" t="str">
        <f>IF(AND(O459&lt;&gt;"",NOT(ISERROR(O459))),"",IF(AND(M459&lt;&gt;"",M459&gt;0,NOT(ISERROR(M459))),VLOOKUP(M459,'ESO dumped WayshrineInfo'!$K$3:$N$9999,4,FALSE),""))</f>
        <v/>
      </c>
      <c r="AE459" s="44"/>
      <c r="AF459" s="43" t="str">
        <f>IF(AE459&lt;&gt;"",IF(AE459&lt;&gt;"LIBSETS_DROP_MECHANIC_MONSTER_NAME",VLOOKUP(AE459,'LibSets constants'!$I$4:$L$1002,3,FALSE),""),"")</f>
        <v/>
      </c>
      <c r="AG459" s="43" t="str">
        <f>IF(AE459&lt;&gt;"",IF(AE459&lt;&gt;"LIBSETS_DROP_MECHANIC_MONSTER_NAME",VLOOKUP(AE459,'LibSets constants'!$I$4:$L$1002,4,FALSE),""),"")</f>
        <v/>
      </c>
      <c r="AH459" s="3" t="str">
        <f>IF(G459&lt;&gt;"LIBSETS_SETTYPE_BATTLEGROUND",IF(G459&lt;&gt;"LIBSETS_SETTYPE_SPECIAL",IF(AI459&lt;&gt;"",VLOOKUP(AI459,'ESO zone constants'!$D$3:$H$4953,5,FALSE),""),""),"")</f>
        <v/>
      </c>
      <c r="AJ459" s="44"/>
      <c r="AK459" s="43" t="str">
        <f>IF(AJ459&lt;&gt;"",IF(AJ459&lt;&gt;"LIBSETS_DROP_MECHANIC_MONSTER_NAME",VLOOKUP(AJ459,'LibSets constants'!$I$4:$L$1002,3,FALSE),""),"")</f>
        <v/>
      </c>
      <c r="AL459" s="43" t="str">
        <f>IF(AJ459&lt;&gt;"",IF(AJ459&lt;&gt;"LIBSETS_DROP_MECHANIC_MONSTER_NAME",VLOOKUP(AJ459,'LibSets constants'!$I$4:$L$1002,4,FALSE),""),"")</f>
        <v/>
      </c>
      <c r="AM459" s="3" t="str">
        <f>IF(G459&lt;&gt;"LIBSETS_SETTYPE_BATTLEGROUND",IF(G459&lt;&gt;"LIBSETS_SETTYPE_SPECIAL",IF(AN459&lt;&gt;"",VLOOKUP(AN459,'ESO zone constants'!$D$3:$H$4953,5,FALSE),""),""),"")</f>
        <v/>
      </c>
      <c r="AO459" s="44"/>
      <c r="AP459" s="43" t="str">
        <f>IF(AO459&lt;&gt;"",IF(AO459&lt;&gt;"LIBSETS_DROP_MECHANIC_MONSTER_NAME",VLOOKUP(AO459,'LibSets constants'!$I$4:$L$1002,3,FALSE),""),"")</f>
        <v/>
      </c>
      <c r="AQ459" s="43" t="str">
        <f>IF(AO459&lt;&gt;"",IF(AO459&lt;&gt;"LIBSETS_DROP_MECHANIC_MONSTER_NAME",VLOOKUP(AO459,'LibSets constants'!$I$4:$L$1002,4,FALSE),""),"")</f>
        <v/>
      </c>
      <c r="AR459" s="3" t="str">
        <f>IF(G459&lt;&gt;"LIBSETS_SETTYPE_BATTLEGROUND",IF(G459&lt;&gt;"LIBSETS_SETTYPE_SPECIAL",IF(AS459&lt;&gt;"",VLOOKUP(AS459,'ESO zone constants'!$D$3:$H$4953,5,FALSE),""),""),"")</f>
        <v/>
      </c>
      <c r="AT459" s="44"/>
      <c r="AU459" s="43" t="str">
        <f>IF(AT459&lt;&gt;"",IF(AT459&lt;&gt;"LIBSETS_DROP_MECHANIC_MONSTER_NAME",VLOOKUP(AT459,'LibSets constants'!$I$4:$L$1002,3,FALSE),""),"")</f>
        <v/>
      </c>
      <c r="AV459" s="43" t="str">
        <f>IF(AT459&lt;&gt;"",IF(AT459&lt;&gt;"LIBSETS_DROP_MECHANIC_MONSTER_NAME",VLOOKUP(AT459,'LibSets constants'!$I$4:$L$1002,4,FALSE),""),"")</f>
        <v/>
      </c>
      <c r="AW459" s="21" t="str">
        <f t="shared" si="43"/>
        <v>[521] = {wayshrines={-1,-1,-1,}, dlcId=DLC_GREYMOOR</v>
      </c>
      <c r="AX459" s="21" t="str">
        <f t="shared" si="44"/>
        <v>, veteran=false</v>
      </c>
      <c r="AY459" s="21" t="str">
        <f t="shared" si="45"/>
        <v>, setType=LIBSETS_SETTYPE_MYTHIC</v>
      </c>
      <c r="AZ459" s="21" t="str">
        <f t="shared" si="46"/>
        <v>, dropMechanic={LIBSETS_DROP_MECHANIC_ANTIQUITIES}},</v>
      </c>
      <c r="BA459" s="21" t="str">
        <f t="shared" si="47"/>
        <v xml:space="preserve"> --Bloodlord's Embrace / Umarmung des Blutfürsten   [Antiquities]</v>
      </c>
    </row>
    <row r="460" spans="1:53" x14ac:dyDescent="0.25">
      <c r="A460" s="5">
        <v>522</v>
      </c>
      <c r="B460" t="s">
        <v>1917</v>
      </c>
      <c r="C460" t="s">
        <v>1918</v>
      </c>
      <c r="D460" s="3">
        <f t="shared" si="42"/>
        <v>522</v>
      </c>
      <c r="E460" s="42"/>
      <c r="G460" s="8" t="s">
        <v>1590</v>
      </c>
      <c r="I460" t="s">
        <v>98</v>
      </c>
      <c r="J460" t="s">
        <v>97</v>
      </c>
      <c r="K460">
        <v>249</v>
      </c>
      <c r="L460">
        <v>249</v>
      </c>
      <c r="M460">
        <v>249</v>
      </c>
      <c r="N460">
        <v>0</v>
      </c>
      <c r="O460" s="66" t="s">
        <v>457</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R460" s="66" t="s">
        <v>1739</v>
      </c>
      <c r="S460" s="19" t="str">
        <f>IF(AND(R460&lt;&gt;"",NOT(ISERROR(R460))),R460,IF(P460&lt;&gt;"",IF(NOT(ISERROR(VLOOKUP(P460,'ESO Dungeon constants'!$D$3:$H$9999,5,FALSE))),VLOOKUP(P460,'ESO Dungeon constants'!$D$3:$I$9999,6,FALSE),VLOOKUP(P460,'ESO zone constants'!$H$3:$K$9987,4,FALSE)),""))</f>
        <v>DLC_GREYMOOR</v>
      </c>
      <c r="T460" s="3" t="str">
        <f>IF(S460&lt;&gt;"",VLOOKUP(S460,'LibSets constants'!$B$4:$C$1002,2,FALSE),"")</f>
        <v>Greymoor</v>
      </c>
      <c r="U460" s="33" t="s">
        <v>1680</v>
      </c>
      <c r="V460" s="40" t="str">
        <f>IF(U460&lt;&gt;"",IF(U460&lt;&gt;"LIBSETS_DROP_MECHANIC_MONSTER_NAME",VLOOKUP(U460,'LibSets constants'!$I$4:$L$1002,3,FALSE),""),"")</f>
        <v>Arena stage chest</v>
      </c>
      <c r="W460" s="43" t="str">
        <f>IF(U460&lt;&gt;"",IF(U460&lt;&gt;"LIBSETS_DROP_MECHANIC_MONSTER_NAME",VLOOKUP(U460,'LibSets constants'!$I$4:$L$1002,4,FALSE),""),"")</f>
        <v>Arena-Phasen Schatztruhe</v>
      </c>
      <c r="X460" s="3" t="str">
        <f>IF(G460&lt;&gt;"LIBSETS_SETTYPE_BATTLEGROUND",IF(G460&lt;&gt;"LIBSETS_SETTYPE_SPECIAL",IF(Y460&lt;&gt;"",VLOOKUP(Y460,'ESO zone constants'!$D$3:$H$4953,5,FALSE),""),""),"")</f>
        <v/>
      </c>
      <c r="Y460" t="str">
        <f>IF(AND(O460&lt;&gt;"",NOT(ISERROR(O460))),"",IF(AND(L460&lt;&gt;"",L460&gt;0,NOT(ISERROR(L460))),VLOOKUP(L460,'ESO dumped WayshrineInfo'!$K$3:$N$9999,4,FALSE),""))</f>
        <v/>
      </c>
      <c r="Z460" s="44"/>
      <c r="AA460" s="43" t="str">
        <f>IF(Z460&lt;&gt;"",IF(Z460&lt;&gt;"LIBSETS_DROP_MECHANIC_MONSTER_NAME",VLOOKUP(Z460,'LibSets constants'!$I$4:$L$1002,3,FALSE),""),"")</f>
        <v/>
      </c>
      <c r="AB460" s="43" t="str">
        <f>IF(Z460&lt;&gt;"",IF(Z460&lt;&gt;"LIBSETS_DROP_MECHANIC_MONSTER_NAME",VLOOKUP(Z460,'LibSets constants'!$I$4:$L$1002,4,FALSE),""),"")</f>
        <v/>
      </c>
      <c r="AC460" s="3" t="str">
        <f>IF(G460&lt;&gt;"LIBSETS_SETTYPE_BATTLEGROUND",IF(G460&lt;&gt;"LIBSETS_SETTYPE_SPECIAL",IF(AD460&lt;&gt;"",VLOOKUP(AD460,'ESO zone constants'!$D$3:$H$4953,5,FALSE),""),""),"")</f>
        <v/>
      </c>
      <c r="AD460" t="str">
        <f>IF(AND(O460&lt;&gt;"",NOT(ISERROR(O460))),"",IF(AND(M460&lt;&gt;"",M460&gt;0,NOT(ISERROR(M460))),VLOOKUP(M460,'ESO dumped WayshrineInfo'!$K$3:$N$9999,4,FALSE),""))</f>
        <v/>
      </c>
      <c r="AE460" s="44"/>
      <c r="AF460" s="43" t="str">
        <f>IF(AE460&lt;&gt;"",IF(AE460&lt;&gt;"LIBSETS_DROP_MECHANIC_MONSTER_NAME",VLOOKUP(AE460,'LibSets constants'!$I$4:$L$1002,3,FALSE),""),"")</f>
        <v/>
      </c>
      <c r="AG460" s="43" t="str">
        <f>IF(AE460&lt;&gt;"",IF(AE460&lt;&gt;"LIBSETS_DROP_MECHANIC_MONSTER_NAME",VLOOKUP(AE460,'LibSets constants'!$I$4:$L$1002,4,FALSE),""),"")</f>
        <v/>
      </c>
      <c r="AH460" s="3" t="str">
        <f>IF(G460&lt;&gt;"LIBSETS_SETTYPE_BATTLEGROUND",IF(G460&lt;&gt;"LIBSETS_SETTYPE_SPECIAL",IF(AI460&lt;&gt;"",VLOOKUP(AI460,'ESO zone constants'!$D$3:$H$4953,5,FALSE),""),""),"")</f>
        <v/>
      </c>
      <c r="AJ460" s="44"/>
      <c r="AK460" s="43" t="str">
        <f>IF(AJ460&lt;&gt;"",IF(AJ460&lt;&gt;"LIBSETS_DROP_MECHANIC_MONSTER_NAME",VLOOKUP(AJ460,'LibSets constants'!$I$4:$L$1002,3,FALSE),""),"")</f>
        <v/>
      </c>
      <c r="AL460" s="43" t="str">
        <f>IF(AJ460&lt;&gt;"",IF(AJ460&lt;&gt;"LIBSETS_DROP_MECHANIC_MONSTER_NAME",VLOOKUP(AJ460,'LibSets constants'!$I$4:$L$1002,4,FALSE),""),"")</f>
        <v/>
      </c>
      <c r="AM460" s="3" t="str">
        <f>IF(G460&lt;&gt;"LIBSETS_SETTYPE_BATTLEGROUND",IF(G460&lt;&gt;"LIBSETS_SETTYPE_SPECIAL",IF(AN460&lt;&gt;"",VLOOKUP(AN460,'ESO zone constants'!$D$3:$H$4953,5,FALSE),""),""),"")</f>
        <v/>
      </c>
      <c r="AO460" s="44"/>
      <c r="AP460" s="43" t="str">
        <f>IF(AO460&lt;&gt;"",IF(AO460&lt;&gt;"LIBSETS_DROP_MECHANIC_MONSTER_NAME",VLOOKUP(AO460,'LibSets constants'!$I$4:$L$1002,3,FALSE),""),"")</f>
        <v/>
      </c>
      <c r="AQ460" s="43" t="str">
        <f>IF(AO460&lt;&gt;"",IF(AO460&lt;&gt;"LIBSETS_DROP_MECHANIC_MONSTER_NAME",VLOOKUP(AO460,'LibSets constants'!$I$4:$L$1002,4,FALSE),""),"")</f>
        <v/>
      </c>
      <c r="AR460" s="3" t="str">
        <f>IF(G460&lt;&gt;"LIBSETS_SETTYPE_BATTLEGROUND",IF(G460&lt;&gt;"LIBSETS_SETTYPE_SPECIAL",IF(AS460&lt;&gt;"",VLOOKUP(AS460,'ESO zone constants'!$D$3:$H$4953,5,FALSE),""),""),"")</f>
        <v/>
      </c>
      <c r="AT460" s="44"/>
      <c r="AU460" s="43" t="str">
        <f>IF(AT460&lt;&gt;"",IF(AT460&lt;&gt;"LIBSETS_DROP_MECHANIC_MONSTER_NAME",VLOOKUP(AT460,'LibSets constants'!$I$4:$L$1002,3,FALSE),""),"")</f>
        <v/>
      </c>
      <c r="AV460" s="43" t="str">
        <f>IF(AT460&lt;&gt;"",IF(AT460&lt;&gt;"LIBSETS_DROP_MECHANIC_MONSTER_NAME",VLOOKUP(AT460,'LibSets constants'!$I$4:$L$1002,4,FALSE),""),"")</f>
        <v/>
      </c>
      <c r="AW460" s="21" t="str">
        <f t="shared" si="43"/>
        <v>[522] = {wayshrines={249,249,249,}, dlcId=DLC_GREYMOOR</v>
      </c>
      <c r="AX460" s="21" t="str">
        <f t="shared" si="44"/>
        <v>, zoneIds={677}, veteran=true</v>
      </c>
      <c r="AY460" s="21" t="str">
        <f t="shared" si="45"/>
        <v>, setType=LIBSETS_SETTYPE_ARENA</v>
      </c>
      <c r="AZ460" s="21" t="str">
        <f t="shared" si="46"/>
        <v>, dropMechanic={LIBSETS_DROP_MECHANIC_ARENA_STAGE_CHEST}},</v>
      </c>
      <c r="BA460" s="21" t="str">
        <f t="shared" si="47"/>
        <v xml:space="preserve"> --Perfected Merciless Charge / Perfektionierter gnadenloser Ansturm   [Maelstrom Arena]</v>
      </c>
    </row>
    <row r="461" spans="1:53" x14ac:dyDescent="0.25">
      <c r="A461" s="5">
        <v>523</v>
      </c>
      <c r="B461" t="s">
        <v>1919</v>
      </c>
      <c r="C461" t="s">
        <v>1920</v>
      </c>
      <c r="D461" s="3">
        <f t="shared" si="42"/>
        <v>523</v>
      </c>
      <c r="E461" s="42"/>
      <c r="G461" s="8" t="s">
        <v>1590</v>
      </c>
      <c r="I461" t="s">
        <v>98</v>
      </c>
      <c r="J461" t="s">
        <v>97</v>
      </c>
      <c r="K461">
        <v>249</v>
      </c>
      <c r="L461">
        <v>249</v>
      </c>
      <c r="M461">
        <v>249</v>
      </c>
      <c r="N461">
        <v>0</v>
      </c>
      <c r="O461" s="66" t="s">
        <v>457</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R461" s="66" t="s">
        <v>1739</v>
      </c>
      <c r="S461" s="19" t="str">
        <f>IF(AND(R461&lt;&gt;"",NOT(ISERROR(R461))),R461,IF(P461&lt;&gt;"",IF(NOT(ISERROR(VLOOKUP(P461,'ESO Dungeon constants'!$D$3:$H$9999,5,FALSE))),VLOOKUP(P461,'ESO Dungeon constants'!$D$3:$I$9999,6,FALSE),VLOOKUP(P461,'ESO zone constants'!$H$3:$K$9987,4,FALSE)),""))</f>
        <v>DLC_GREYMOOR</v>
      </c>
      <c r="T461" s="3" t="str">
        <f>IF(S461&lt;&gt;"",VLOOKUP(S461,'LibSets constants'!$B$4:$C$1002,2,FALSE),"")</f>
        <v>Greymoor</v>
      </c>
      <c r="U461" s="33" t="s">
        <v>1680</v>
      </c>
      <c r="V461" s="40" t="str">
        <f>IF(U461&lt;&gt;"",IF(U461&lt;&gt;"LIBSETS_DROP_MECHANIC_MONSTER_NAME",VLOOKUP(U461,'LibSets constants'!$I$4:$L$1002,3,FALSE),""),"")</f>
        <v>Arena stage chest</v>
      </c>
      <c r="W461" s="43" t="str">
        <f>IF(U461&lt;&gt;"",IF(U461&lt;&gt;"LIBSETS_DROP_MECHANIC_MONSTER_NAME",VLOOKUP(U461,'LibSets constants'!$I$4:$L$1002,4,FALSE),""),"")</f>
        <v>Arena-Phasen Schatztruhe</v>
      </c>
      <c r="X461" s="3" t="str">
        <f>IF(G461&lt;&gt;"LIBSETS_SETTYPE_BATTLEGROUND",IF(G461&lt;&gt;"LIBSETS_SETTYPE_SPECIAL",IF(Y461&lt;&gt;"",VLOOKUP(Y461,'ESO zone constants'!$D$3:$H$4953,5,FALSE),""),""),"")</f>
        <v/>
      </c>
      <c r="Y461" t="str">
        <f>IF(AND(O461&lt;&gt;"",NOT(ISERROR(O461))),"",IF(AND(L461&lt;&gt;"",L461&gt;0,NOT(ISERROR(L461))),VLOOKUP(L461,'ESO dumped WayshrineInfo'!$K$3:$N$9999,4,FALSE),""))</f>
        <v/>
      </c>
      <c r="Z461" s="44"/>
      <c r="AA461" s="43" t="str">
        <f>IF(Z461&lt;&gt;"",IF(Z461&lt;&gt;"LIBSETS_DROP_MECHANIC_MONSTER_NAME",VLOOKUP(Z461,'LibSets constants'!$I$4:$L$1002,3,FALSE),""),"")</f>
        <v/>
      </c>
      <c r="AB461" s="43" t="str">
        <f>IF(Z461&lt;&gt;"",IF(Z461&lt;&gt;"LIBSETS_DROP_MECHANIC_MONSTER_NAME",VLOOKUP(Z461,'LibSets constants'!$I$4:$L$1002,4,FALSE),""),"")</f>
        <v/>
      </c>
      <c r="AC461" s="3" t="str">
        <f>IF(G461&lt;&gt;"LIBSETS_SETTYPE_BATTLEGROUND",IF(G461&lt;&gt;"LIBSETS_SETTYPE_SPECIAL",IF(AD461&lt;&gt;"",VLOOKUP(AD461,'ESO zone constants'!$D$3:$H$4953,5,FALSE),""),""),"")</f>
        <v/>
      </c>
      <c r="AD461" t="str">
        <f>IF(AND(O461&lt;&gt;"",NOT(ISERROR(O461))),"",IF(AND(M461&lt;&gt;"",M461&gt;0,NOT(ISERROR(M461))),VLOOKUP(M461,'ESO dumped WayshrineInfo'!$K$3:$N$9999,4,FALSE),""))</f>
        <v/>
      </c>
      <c r="AE461" s="44"/>
      <c r="AF461" s="43" t="str">
        <f>IF(AE461&lt;&gt;"",IF(AE461&lt;&gt;"LIBSETS_DROP_MECHANIC_MONSTER_NAME",VLOOKUP(AE461,'LibSets constants'!$I$4:$L$1002,3,FALSE),""),"")</f>
        <v/>
      </c>
      <c r="AG461" s="43" t="str">
        <f>IF(AE461&lt;&gt;"",IF(AE461&lt;&gt;"LIBSETS_DROP_MECHANIC_MONSTER_NAME",VLOOKUP(AE461,'LibSets constants'!$I$4:$L$1002,4,FALSE),""),"")</f>
        <v/>
      </c>
      <c r="AH461" s="3" t="str">
        <f>IF(G461&lt;&gt;"LIBSETS_SETTYPE_BATTLEGROUND",IF(G461&lt;&gt;"LIBSETS_SETTYPE_SPECIAL",IF(AI461&lt;&gt;"",VLOOKUP(AI461,'ESO zone constants'!$D$3:$H$4953,5,FALSE),""),""),"")</f>
        <v/>
      </c>
      <c r="AJ461" s="44"/>
      <c r="AK461" s="43" t="str">
        <f>IF(AJ461&lt;&gt;"",IF(AJ461&lt;&gt;"LIBSETS_DROP_MECHANIC_MONSTER_NAME",VLOOKUP(AJ461,'LibSets constants'!$I$4:$L$1002,3,FALSE),""),"")</f>
        <v/>
      </c>
      <c r="AL461" s="43" t="str">
        <f>IF(AJ461&lt;&gt;"",IF(AJ461&lt;&gt;"LIBSETS_DROP_MECHANIC_MONSTER_NAME",VLOOKUP(AJ461,'LibSets constants'!$I$4:$L$1002,4,FALSE),""),"")</f>
        <v/>
      </c>
      <c r="AM461" s="3" t="str">
        <f>IF(G461&lt;&gt;"LIBSETS_SETTYPE_BATTLEGROUND",IF(G461&lt;&gt;"LIBSETS_SETTYPE_SPECIAL",IF(AN461&lt;&gt;"",VLOOKUP(AN461,'ESO zone constants'!$D$3:$H$4953,5,FALSE),""),""),"")</f>
        <v/>
      </c>
      <c r="AO461" s="44"/>
      <c r="AP461" s="43" t="str">
        <f>IF(AO461&lt;&gt;"",IF(AO461&lt;&gt;"LIBSETS_DROP_MECHANIC_MONSTER_NAME",VLOOKUP(AO461,'LibSets constants'!$I$4:$L$1002,3,FALSE),""),"")</f>
        <v/>
      </c>
      <c r="AQ461" s="43" t="str">
        <f>IF(AO461&lt;&gt;"",IF(AO461&lt;&gt;"LIBSETS_DROP_MECHANIC_MONSTER_NAME",VLOOKUP(AO461,'LibSets constants'!$I$4:$L$1002,4,FALSE),""),"")</f>
        <v/>
      </c>
      <c r="AR461" s="3" t="str">
        <f>IF(G461&lt;&gt;"LIBSETS_SETTYPE_BATTLEGROUND",IF(G461&lt;&gt;"LIBSETS_SETTYPE_SPECIAL",IF(AS461&lt;&gt;"",VLOOKUP(AS461,'ESO zone constants'!$D$3:$H$4953,5,FALSE),""),""),"")</f>
        <v/>
      </c>
      <c r="AT461" s="44"/>
      <c r="AU461" s="43" t="str">
        <f>IF(AT461&lt;&gt;"",IF(AT461&lt;&gt;"LIBSETS_DROP_MECHANIC_MONSTER_NAME",VLOOKUP(AT461,'LibSets constants'!$I$4:$L$1002,3,FALSE),""),"")</f>
        <v/>
      </c>
      <c r="AV461" s="43" t="str">
        <f>IF(AT461&lt;&gt;"",IF(AT461&lt;&gt;"LIBSETS_DROP_MECHANIC_MONSTER_NAME",VLOOKUP(AT461,'LibSets constants'!$I$4:$L$1002,4,FALSE),""),"")</f>
        <v/>
      </c>
      <c r="AW461" s="21" t="str">
        <f t="shared" si="43"/>
        <v>[523] = {wayshrines={249,249,249,}, dlcId=DLC_GREYMOOR</v>
      </c>
      <c r="AX461" s="21" t="str">
        <f t="shared" si="44"/>
        <v>, zoneIds={677}, veteran=true</v>
      </c>
      <c r="AY461" s="21" t="str">
        <f t="shared" si="45"/>
        <v>, setType=LIBSETS_SETTYPE_ARENA</v>
      </c>
      <c r="AZ461" s="21" t="str">
        <f t="shared" si="46"/>
        <v>, dropMechanic={LIBSETS_DROP_MECHANIC_ARENA_STAGE_CHEST}},</v>
      </c>
      <c r="BA461" s="21" t="str">
        <f t="shared" si="47"/>
        <v xml:space="preserve"> --Perfected Rampaging Slash / Perfektionierter tobender Schnitt   [Maelstrom Arena]</v>
      </c>
    </row>
    <row r="462" spans="1:53" x14ac:dyDescent="0.25">
      <c r="A462" s="5">
        <v>524</v>
      </c>
      <c r="B462" t="s">
        <v>1922</v>
      </c>
      <c r="C462" t="s">
        <v>1921</v>
      </c>
      <c r="D462" s="3">
        <f t="shared" si="42"/>
        <v>524</v>
      </c>
      <c r="E462" s="42"/>
      <c r="G462" s="8" t="s">
        <v>1590</v>
      </c>
      <c r="I462" t="s">
        <v>98</v>
      </c>
      <c r="J462" t="s">
        <v>97</v>
      </c>
      <c r="K462">
        <v>249</v>
      </c>
      <c r="L462">
        <v>249</v>
      </c>
      <c r="M462">
        <v>249</v>
      </c>
      <c r="N462">
        <v>0</v>
      </c>
      <c r="O462" s="66" t="s">
        <v>457</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R462" s="66" t="s">
        <v>1739</v>
      </c>
      <c r="S462" s="19" t="str">
        <f>IF(AND(R462&lt;&gt;"",NOT(ISERROR(R462))),R462,IF(P462&lt;&gt;"",IF(NOT(ISERROR(VLOOKUP(P462,'ESO Dungeon constants'!$D$3:$H$9999,5,FALSE))),VLOOKUP(P462,'ESO Dungeon constants'!$D$3:$I$9999,6,FALSE),VLOOKUP(P462,'ESO zone constants'!$H$3:$K$9987,4,FALSE)),""))</f>
        <v>DLC_GREYMOOR</v>
      </c>
      <c r="T462" s="3" t="str">
        <f>IF(S462&lt;&gt;"",VLOOKUP(S462,'LibSets constants'!$B$4:$C$1002,2,FALSE),"")</f>
        <v>Greymoor</v>
      </c>
      <c r="U462" s="33" t="s">
        <v>1680</v>
      </c>
      <c r="V462" s="40" t="str">
        <f>IF(U462&lt;&gt;"",IF(U462&lt;&gt;"LIBSETS_DROP_MECHANIC_MONSTER_NAME",VLOOKUP(U462,'LibSets constants'!$I$4:$L$1002,3,FALSE),""),"")</f>
        <v>Arena stage chest</v>
      </c>
      <c r="W462" s="43" t="str">
        <f>IF(U462&lt;&gt;"",IF(U462&lt;&gt;"LIBSETS_DROP_MECHANIC_MONSTER_NAME",VLOOKUP(U462,'LibSets constants'!$I$4:$L$1002,4,FALSE),""),"")</f>
        <v>Arena-Phasen Schatztruhe</v>
      </c>
      <c r="X462" s="3" t="str">
        <f>IF(G462&lt;&gt;"LIBSETS_SETTYPE_BATTLEGROUND",IF(G462&lt;&gt;"LIBSETS_SETTYPE_SPECIAL",IF(Y462&lt;&gt;"",VLOOKUP(Y462,'ESO zone constants'!$D$3:$H$4953,5,FALSE),""),""),"")</f>
        <v/>
      </c>
      <c r="Y462" t="str">
        <f>IF(AND(O462&lt;&gt;"",NOT(ISERROR(O462))),"",IF(AND(L462&lt;&gt;"",L462&gt;0,NOT(ISERROR(L462))),VLOOKUP(L462,'ESO dumped WayshrineInfo'!$K$3:$N$9999,4,FALSE),""))</f>
        <v/>
      </c>
      <c r="Z462" s="44"/>
      <c r="AA462" s="43" t="str">
        <f>IF(Z462&lt;&gt;"",IF(Z462&lt;&gt;"LIBSETS_DROP_MECHANIC_MONSTER_NAME",VLOOKUP(Z462,'LibSets constants'!$I$4:$L$1002,3,FALSE),""),"")</f>
        <v/>
      </c>
      <c r="AB462" s="43" t="str">
        <f>IF(Z462&lt;&gt;"",IF(Z462&lt;&gt;"LIBSETS_DROP_MECHANIC_MONSTER_NAME",VLOOKUP(Z462,'LibSets constants'!$I$4:$L$1002,4,FALSE),""),"")</f>
        <v/>
      </c>
      <c r="AC462" s="3" t="str">
        <f>IF(G462&lt;&gt;"LIBSETS_SETTYPE_BATTLEGROUND",IF(G462&lt;&gt;"LIBSETS_SETTYPE_SPECIAL",IF(AD462&lt;&gt;"",VLOOKUP(AD462,'ESO zone constants'!$D$3:$H$4953,5,FALSE),""),""),"")</f>
        <v/>
      </c>
      <c r="AD462" t="str">
        <f>IF(AND(O462&lt;&gt;"",NOT(ISERROR(O462))),"",IF(AND(M462&lt;&gt;"",M462&gt;0,NOT(ISERROR(M462))),VLOOKUP(M462,'ESO dumped WayshrineInfo'!$K$3:$N$9999,4,FALSE),""))</f>
        <v/>
      </c>
      <c r="AE462" s="44"/>
      <c r="AF462" s="43" t="str">
        <f>IF(AE462&lt;&gt;"",IF(AE462&lt;&gt;"LIBSETS_DROP_MECHANIC_MONSTER_NAME",VLOOKUP(AE462,'LibSets constants'!$I$4:$L$1002,3,FALSE),""),"")</f>
        <v/>
      </c>
      <c r="AG462" s="43" t="str">
        <f>IF(AE462&lt;&gt;"",IF(AE462&lt;&gt;"LIBSETS_DROP_MECHANIC_MONSTER_NAME",VLOOKUP(AE462,'LibSets constants'!$I$4:$L$1002,4,FALSE),""),"")</f>
        <v/>
      </c>
      <c r="AH462" s="3" t="str">
        <f>IF(G462&lt;&gt;"LIBSETS_SETTYPE_BATTLEGROUND",IF(G462&lt;&gt;"LIBSETS_SETTYPE_SPECIAL",IF(AI462&lt;&gt;"",VLOOKUP(AI462,'ESO zone constants'!$D$3:$H$4953,5,FALSE),""),""),"")</f>
        <v/>
      </c>
      <c r="AJ462" s="44"/>
      <c r="AK462" s="43" t="str">
        <f>IF(AJ462&lt;&gt;"",IF(AJ462&lt;&gt;"LIBSETS_DROP_MECHANIC_MONSTER_NAME",VLOOKUP(AJ462,'LibSets constants'!$I$4:$L$1002,3,FALSE),""),"")</f>
        <v/>
      </c>
      <c r="AL462" s="43" t="str">
        <f>IF(AJ462&lt;&gt;"",IF(AJ462&lt;&gt;"LIBSETS_DROP_MECHANIC_MONSTER_NAME",VLOOKUP(AJ462,'LibSets constants'!$I$4:$L$1002,4,FALSE),""),"")</f>
        <v/>
      </c>
      <c r="AM462" s="3" t="str">
        <f>IF(G462&lt;&gt;"LIBSETS_SETTYPE_BATTLEGROUND",IF(G462&lt;&gt;"LIBSETS_SETTYPE_SPECIAL",IF(AN462&lt;&gt;"",VLOOKUP(AN462,'ESO zone constants'!$D$3:$H$4953,5,FALSE),""),""),"")</f>
        <v/>
      </c>
      <c r="AO462" s="44"/>
      <c r="AP462" s="43" t="str">
        <f>IF(AO462&lt;&gt;"",IF(AO462&lt;&gt;"LIBSETS_DROP_MECHANIC_MONSTER_NAME",VLOOKUP(AO462,'LibSets constants'!$I$4:$L$1002,3,FALSE),""),"")</f>
        <v/>
      </c>
      <c r="AQ462" s="43" t="str">
        <f>IF(AO462&lt;&gt;"",IF(AO462&lt;&gt;"LIBSETS_DROP_MECHANIC_MONSTER_NAME",VLOOKUP(AO462,'LibSets constants'!$I$4:$L$1002,4,FALSE),""),"")</f>
        <v/>
      </c>
      <c r="AR462" s="3" t="str">
        <f>IF(G462&lt;&gt;"LIBSETS_SETTYPE_BATTLEGROUND",IF(G462&lt;&gt;"LIBSETS_SETTYPE_SPECIAL",IF(AS462&lt;&gt;"",VLOOKUP(AS462,'ESO zone constants'!$D$3:$H$4953,5,FALSE),""),""),"")</f>
        <v/>
      </c>
      <c r="AT462" s="44"/>
      <c r="AU462" s="43" t="str">
        <f>IF(AT462&lt;&gt;"",IF(AT462&lt;&gt;"LIBSETS_DROP_MECHANIC_MONSTER_NAME",VLOOKUP(AT462,'LibSets constants'!$I$4:$L$1002,3,FALSE),""),"")</f>
        <v/>
      </c>
      <c r="AV462" s="43" t="str">
        <f>IF(AT462&lt;&gt;"",IF(AT462&lt;&gt;"LIBSETS_DROP_MECHANIC_MONSTER_NAME",VLOOKUP(AT462,'LibSets constants'!$I$4:$L$1002,4,FALSE),""),"")</f>
        <v/>
      </c>
      <c r="AW462" s="21" t="str">
        <f t="shared" si="43"/>
        <v>[524] = {wayshrines={249,249,249,}, dlcId=DLC_GREYMOOR</v>
      </c>
      <c r="AX462" s="21" t="str">
        <f t="shared" si="44"/>
        <v>, zoneIds={677}, veteran=true</v>
      </c>
      <c r="AY462" s="21" t="str">
        <f t="shared" si="45"/>
        <v>, setType=LIBSETS_SETTYPE_ARENA</v>
      </c>
      <c r="AZ462" s="21" t="str">
        <f t="shared" si="46"/>
        <v>, dropMechanic={LIBSETS_DROP_MECHANIC_ARENA_STAGE_CHEST}},</v>
      </c>
      <c r="BA462" s="21" t="str">
        <f t="shared" si="47"/>
        <v xml:space="preserve"> --Perfected Cruel Flurry / Perfektionierter grausamer Schlaghagel   [Maelstrom Arena]</v>
      </c>
    </row>
    <row r="463" spans="1:53" x14ac:dyDescent="0.25">
      <c r="A463" s="5">
        <v>525</v>
      </c>
      <c r="B463" t="s">
        <v>1924</v>
      </c>
      <c r="C463" t="s">
        <v>1923</v>
      </c>
      <c r="D463" s="3">
        <f t="shared" si="42"/>
        <v>525</v>
      </c>
      <c r="E463" s="42"/>
      <c r="G463" s="8" t="s">
        <v>1590</v>
      </c>
      <c r="I463" t="s">
        <v>98</v>
      </c>
      <c r="J463" t="s">
        <v>97</v>
      </c>
      <c r="K463">
        <v>249</v>
      </c>
      <c r="L463">
        <v>249</v>
      </c>
      <c r="M463">
        <v>249</v>
      </c>
      <c r="N463">
        <v>0</v>
      </c>
      <c r="O463" s="66" t="s">
        <v>457</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R463" s="66" t="s">
        <v>1739</v>
      </c>
      <c r="S463" s="19" t="str">
        <f>IF(AND(R463&lt;&gt;"",NOT(ISERROR(R463))),R463,IF(P463&lt;&gt;"",IF(NOT(ISERROR(VLOOKUP(P463,'ESO Dungeon constants'!$D$3:$H$9999,5,FALSE))),VLOOKUP(P463,'ESO Dungeon constants'!$D$3:$I$9999,6,FALSE),VLOOKUP(P463,'ESO zone constants'!$H$3:$K$9987,4,FALSE)),""))</f>
        <v>DLC_GREYMOOR</v>
      </c>
      <c r="T463" s="3" t="str">
        <f>IF(S463&lt;&gt;"",VLOOKUP(S463,'LibSets constants'!$B$4:$C$1002,2,FALSE),"")</f>
        <v>Greymoor</v>
      </c>
      <c r="U463" s="33" t="s">
        <v>1680</v>
      </c>
      <c r="V463" s="40" t="str">
        <f>IF(U463&lt;&gt;"",IF(U463&lt;&gt;"LIBSETS_DROP_MECHANIC_MONSTER_NAME",VLOOKUP(U463,'LibSets constants'!$I$4:$L$1002,3,FALSE),""),"")</f>
        <v>Arena stage chest</v>
      </c>
      <c r="W463" s="43" t="str">
        <f>IF(U463&lt;&gt;"",IF(U463&lt;&gt;"LIBSETS_DROP_MECHANIC_MONSTER_NAME",VLOOKUP(U463,'LibSets constants'!$I$4:$L$1002,4,FALSE),""),"")</f>
        <v>Arena-Phasen Schatztruhe</v>
      </c>
      <c r="X463" s="3" t="str">
        <f>IF(G463&lt;&gt;"LIBSETS_SETTYPE_BATTLEGROUND",IF(G463&lt;&gt;"LIBSETS_SETTYPE_SPECIAL",IF(Y463&lt;&gt;"",VLOOKUP(Y463,'ESO zone constants'!$D$3:$H$4953,5,FALSE),""),""),"")</f>
        <v/>
      </c>
      <c r="Y463" t="str">
        <f>IF(AND(O463&lt;&gt;"",NOT(ISERROR(O463))),"",IF(AND(L463&lt;&gt;"",L463&gt;0,NOT(ISERROR(L463))),VLOOKUP(L463,'ESO dumped WayshrineInfo'!$K$3:$N$9999,4,FALSE),""))</f>
        <v/>
      </c>
      <c r="Z463" s="44"/>
      <c r="AA463" s="43" t="str">
        <f>IF(Z463&lt;&gt;"",IF(Z463&lt;&gt;"LIBSETS_DROP_MECHANIC_MONSTER_NAME",VLOOKUP(Z463,'LibSets constants'!$I$4:$L$1002,3,FALSE),""),"")</f>
        <v/>
      </c>
      <c r="AB463" s="43" t="str">
        <f>IF(Z463&lt;&gt;"",IF(Z463&lt;&gt;"LIBSETS_DROP_MECHANIC_MONSTER_NAME",VLOOKUP(Z463,'LibSets constants'!$I$4:$L$1002,4,FALSE),""),"")</f>
        <v/>
      </c>
      <c r="AC463" s="3" t="str">
        <f>IF(G463&lt;&gt;"LIBSETS_SETTYPE_BATTLEGROUND",IF(G463&lt;&gt;"LIBSETS_SETTYPE_SPECIAL",IF(AD463&lt;&gt;"",VLOOKUP(AD463,'ESO zone constants'!$D$3:$H$4953,5,FALSE),""),""),"")</f>
        <v/>
      </c>
      <c r="AD463" t="str">
        <f>IF(AND(O463&lt;&gt;"",NOT(ISERROR(O463))),"",IF(AND(M463&lt;&gt;"",M463&gt;0,NOT(ISERROR(M463))),VLOOKUP(M463,'ESO dumped WayshrineInfo'!$K$3:$N$9999,4,FALSE),""))</f>
        <v/>
      </c>
      <c r="AE463" s="44"/>
      <c r="AF463" s="43" t="str">
        <f>IF(AE463&lt;&gt;"",IF(AE463&lt;&gt;"LIBSETS_DROP_MECHANIC_MONSTER_NAME",VLOOKUP(AE463,'LibSets constants'!$I$4:$L$1002,3,FALSE),""),"")</f>
        <v/>
      </c>
      <c r="AG463" s="43" t="str">
        <f>IF(AE463&lt;&gt;"",IF(AE463&lt;&gt;"LIBSETS_DROP_MECHANIC_MONSTER_NAME",VLOOKUP(AE463,'LibSets constants'!$I$4:$L$1002,4,FALSE),""),"")</f>
        <v/>
      </c>
      <c r="AH463" s="3" t="str">
        <f>IF(G463&lt;&gt;"LIBSETS_SETTYPE_BATTLEGROUND",IF(G463&lt;&gt;"LIBSETS_SETTYPE_SPECIAL",IF(AI463&lt;&gt;"",VLOOKUP(AI463,'ESO zone constants'!$D$3:$H$4953,5,FALSE),""),""),"")</f>
        <v/>
      </c>
      <c r="AJ463" s="44"/>
      <c r="AK463" s="43" t="str">
        <f>IF(AJ463&lt;&gt;"",IF(AJ463&lt;&gt;"LIBSETS_DROP_MECHANIC_MONSTER_NAME",VLOOKUP(AJ463,'LibSets constants'!$I$4:$L$1002,3,FALSE),""),"")</f>
        <v/>
      </c>
      <c r="AL463" s="43" t="str">
        <f>IF(AJ463&lt;&gt;"",IF(AJ463&lt;&gt;"LIBSETS_DROP_MECHANIC_MONSTER_NAME",VLOOKUP(AJ463,'LibSets constants'!$I$4:$L$1002,4,FALSE),""),"")</f>
        <v/>
      </c>
      <c r="AM463" s="3" t="str">
        <f>IF(G463&lt;&gt;"LIBSETS_SETTYPE_BATTLEGROUND",IF(G463&lt;&gt;"LIBSETS_SETTYPE_SPECIAL",IF(AN463&lt;&gt;"",VLOOKUP(AN463,'ESO zone constants'!$D$3:$H$4953,5,FALSE),""),""),"")</f>
        <v/>
      </c>
      <c r="AO463" s="44"/>
      <c r="AP463" s="43" t="str">
        <f>IF(AO463&lt;&gt;"",IF(AO463&lt;&gt;"LIBSETS_DROP_MECHANIC_MONSTER_NAME",VLOOKUP(AO463,'LibSets constants'!$I$4:$L$1002,3,FALSE),""),"")</f>
        <v/>
      </c>
      <c r="AQ463" s="43" t="str">
        <f>IF(AO463&lt;&gt;"",IF(AO463&lt;&gt;"LIBSETS_DROP_MECHANIC_MONSTER_NAME",VLOOKUP(AO463,'LibSets constants'!$I$4:$L$1002,4,FALSE),""),"")</f>
        <v/>
      </c>
      <c r="AR463" s="3" t="str">
        <f>IF(G463&lt;&gt;"LIBSETS_SETTYPE_BATTLEGROUND",IF(G463&lt;&gt;"LIBSETS_SETTYPE_SPECIAL",IF(AS463&lt;&gt;"",VLOOKUP(AS463,'ESO zone constants'!$D$3:$H$4953,5,FALSE),""),""),"")</f>
        <v/>
      </c>
      <c r="AT463" s="44"/>
      <c r="AU463" s="43" t="str">
        <f>IF(AT463&lt;&gt;"",IF(AT463&lt;&gt;"LIBSETS_DROP_MECHANIC_MONSTER_NAME",VLOOKUP(AT463,'LibSets constants'!$I$4:$L$1002,3,FALSE),""),"")</f>
        <v/>
      </c>
      <c r="AV463" s="43" t="str">
        <f>IF(AT463&lt;&gt;"",IF(AT463&lt;&gt;"LIBSETS_DROP_MECHANIC_MONSTER_NAME",VLOOKUP(AT463,'LibSets constants'!$I$4:$L$1002,4,FALSE),""),"")</f>
        <v/>
      </c>
      <c r="AW463" s="21" t="str">
        <f t="shared" si="43"/>
        <v>[525] = {wayshrines={249,249,249,}, dlcId=DLC_GREYMOOR</v>
      </c>
      <c r="AX463" s="21" t="str">
        <f t="shared" si="44"/>
        <v>, zoneIds={677}, veteran=true</v>
      </c>
      <c r="AY463" s="21" t="str">
        <f t="shared" si="45"/>
        <v>, setType=LIBSETS_SETTYPE_ARENA</v>
      </c>
      <c r="AZ463" s="21" t="str">
        <f t="shared" si="46"/>
        <v>, dropMechanic={LIBSETS_DROP_MECHANIC_ARENA_STAGE_CHEST}},</v>
      </c>
      <c r="BA463" s="21" t="str">
        <f t="shared" si="47"/>
        <v xml:space="preserve"> --Perfected Thunderous Volley / Perfektionierte donnernde Salve   [Maelstrom Arena]</v>
      </c>
    </row>
    <row r="464" spans="1:53" x14ac:dyDescent="0.25">
      <c r="A464" s="5">
        <v>526</v>
      </c>
      <c r="B464" t="s">
        <v>1926</v>
      </c>
      <c r="C464" t="s">
        <v>1925</v>
      </c>
      <c r="D464" s="3">
        <f t="shared" si="42"/>
        <v>526</v>
      </c>
      <c r="E464" s="42"/>
      <c r="G464" s="8" t="s">
        <v>1590</v>
      </c>
      <c r="I464" t="s">
        <v>98</v>
      </c>
      <c r="J464" t="s">
        <v>97</v>
      </c>
      <c r="K464">
        <v>249</v>
      </c>
      <c r="L464">
        <v>249</v>
      </c>
      <c r="M464">
        <v>249</v>
      </c>
      <c r="N464">
        <v>0</v>
      </c>
      <c r="O464" s="66" t="s">
        <v>457</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R464" s="66" t="s">
        <v>1739</v>
      </c>
      <c r="S464" s="19" t="str">
        <f>IF(AND(R464&lt;&gt;"",NOT(ISERROR(R464))),R464,IF(P464&lt;&gt;"",IF(NOT(ISERROR(VLOOKUP(P464,'ESO Dungeon constants'!$D$3:$H$9999,5,FALSE))),VLOOKUP(P464,'ESO Dungeon constants'!$D$3:$I$9999,6,FALSE),VLOOKUP(P464,'ESO zone constants'!$H$3:$K$9987,4,FALSE)),""))</f>
        <v>DLC_GREYMOOR</v>
      </c>
      <c r="T464" s="3" t="str">
        <f>IF(S464&lt;&gt;"",VLOOKUP(S464,'LibSets constants'!$B$4:$C$1002,2,FALSE),"")</f>
        <v>Greymoor</v>
      </c>
      <c r="U464" s="33" t="s">
        <v>1680</v>
      </c>
      <c r="V464" s="40" t="str">
        <f>IF(U464&lt;&gt;"",IF(U464&lt;&gt;"LIBSETS_DROP_MECHANIC_MONSTER_NAME",VLOOKUP(U464,'LibSets constants'!$I$4:$L$1002,3,FALSE),""),"")</f>
        <v>Arena stage chest</v>
      </c>
      <c r="W464" s="43" t="str">
        <f>IF(U464&lt;&gt;"",IF(U464&lt;&gt;"LIBSETS_DROP_MECHANIC_MONSTER_NAME",VLOOKUP(U464,'LibSets constants'!$I$4:$L$1002,4,FALSE),""),"")</f>
        <v>Arena-Phasen Schatztruhe</v>
      </c>
      <c r="X464" s="3" t="str">
        <f>IF(G464&lt;&gt;"LIBSETS_SETTYPE_BATTLEGROUND",IF(G464&lt;&gt;"LIBSETS_SETTYPE_SPECIAL",IF(Y464&lt;&gt;"",VLOOKUP(Y464,'ESO zone constants'!$D$3:$H$4953,5,FALSE),""),""),"")</f>
        <v/>
      </c>
      <c r="Y464" t="str">
        <f>IF(AND(O464&lt;&gt;"",NOT(ISERROR(O464))),"",IF(AND(L464&lt;&gt;"",L464&gt;0,NOT(ISERROR(L464))),VLOOKUP(L464,'ESO dumped WayshrineInfo'!$K$3:$N$9999,4,FALSE),""))</f>
        <v/>
      </c>
      <c r="Z464" s="44"/>
      <c r="AA464" s="43" t="str">
        <f>IF(Z464&lt;&gt;"",IF(Z464&lt;&gt;"LIBSETS_DROP_MECHANIC_MONSTER_NAME",VLOOKUP(Z464,'LibSets constants'!$I$4:$L$1002,3,FALSE),""),"")</f>
        <v/>
      </c>
      <c r="AB464" s="43" t="str">
        <f>IF(Z464&lt;&gt;"",IF(Z464&lt;&gt;"LIBSETS_DROP_MECHANIC_MONSTER_NAME",VLOOKUP(Z464,'LibSets constants'!$I$4:$L$1002,4,FALSE),""),"")</f>
        <v/>
      </c>
      <c r="AC464" s="3" t="str">
        <f>IF(G464&lt;&gt;"LIBSETS_SETTYPE_BATTLEGROUND",IF(G464&lt;&gt;"LIBSETS_SETTYPE_SPECIAL",IF(AD464&lt;&gt;"",VLOOKUP(AD464,'ESO zone constants'!$D$3:$H$4953,5,FALSE),""),""),"")</f>
        <v/>
      </c>
      <c r="AD464" t="str">
        <f>IF(AND(O464&lt;&gt;"",NOT(ISERROR(O464))),"",IF(AND(M464&lt;&gt;"",M464&gt;0,NOT(ISERROR(M464))),VLOOKUP(M464,'ESO dumped WayshrineInfo'!$K$3:$N$9999,4,FALSE),""))</f>
        <v/>
      </c>
      <c r="AE464" s="44"/>
      <c r="AF464" s="43" t="str">
        <f>IF(AE464&lt;&gt;"",IF(AE464&lt;&gt;"LIBSETS_DROP_MECHANIC_MONSTER_NAME",VLOOKUP(AE464,'LibSets constants'!$I$4:$L$1002,3,FALSE),""),"")</f>
        <v/>
      </c>
      <c r="AG464" s="43" t="str">
        <f>IF(AE464&lt;&gt;"",IF(AE464&lt;&gt;"LIBSETS_DROP_MECHANIC_MONSTER_NAME",VLOOKUP(AE464,'LibSets constants'!$I$4:$L$1002,4,FALSE),""),"")</f>
        <v/>
      </c>
      <c r="AH464" s="3" t="str">
        <f>IF(G464&lt;&gt;"LIBSETS_SETTYPE_BATTLEGROUND",IF(G464&lt;&gt;"LIBSETS_SETTYPE_SPECIAL",IF(AI464&lt;&gt;"",VLOOKUP(AI464,'ESO zone constants'!$D$3:$H$4953,5,FALSE),""),""),"")</f>
        <v/>
      </c>
      <c r="AJ464" s="44"/>
      <c r="AK464" s="43" t="str">
        <f>IF(AJ464&lt;&gt;"",IF(AJ464&lt;&gt;"LIBSETS_DROP_MECHANIC_MONSTER_NAME",VLOOKUP(AJ464,'LibSets constants'!$I$4:$L$1002,3,FALSE),""),"")</f>
        <v/>
      </c>
      <c r="AL464" s="43" t="str">
        <f>IF(AJ464&lt;&gt;"",IF(AJ464&lt;&gt;"LIBSETS_DROP_MECHANIC_MONSTER_NAME",VLOOKUP(AJ464,'LibSets constants'!$I$4:$L$1002,4,FALSE),""),"")</f>
        <v/>
      </c>
      <c r="AM464" s="3" t="str">
        <f>IF(G464&lt;&gt;"LIBSETS_SETTYPE_BATTLEGROUND",IF(G464&lt;&gt;"LIBSETS_SETTYPE_SPECIAL",IF(AN464&lt;&gt;"",VLOOKUP(AN464,'ESO zone constants'!$D$3:$H$4953,5,FALSE),""),""),"")</f>
        <v/>
      </c>
      <c r="AO464" s="44"/>
      <c r="AP464" s="43" t="str">
        <f>IF(AO464&lt;&gt;"",IF(AO464&lt;&gt;"LIBSETS_DROP_MECHANIC_MONSTER_NAME",VLOOKUP(AO464,'LibSets constants'!$I$4:$L$1002,3,FALSE),""),"")</f>
        <v/>
      </c>
      <c r="AQ464" s="43" t="str">
        <f>IF(AO464&lt;&gt;"",IF(AO464&lt;&gt;"LIBSETS_DROP_MECHANIC_MONSTER_NAME",VLOOKUP(AO464,'LibSets constants'!$I$4:$L$1002,4,FALSE),""),"")</f>
        <v/>
      </c>
      <c r="AR464" s="3" t="str">
        <f>IF(G464&lt;&gt;"LIBSETS_SETTYPE_BATTLEGROUND",IF(G464&lt;&gt;"LIBSETS_SETTYPE_SPECIAL",IF(AS464&lt;&gt;"",VLOOKUP(AS464,'ESO zone constants'!$D$3:$H$4953,5,FALSE),""),""),"")</f>
        <v/>
      </c>
      <c r="AT464" s="44"/>
      <c r="AU464" s="43" t="str">
        <f>IF(AT464&lt;&gt;"",IF(AT464&lt;&gt;"LIBSETS_DROP_MECHANIC_MONSTER_NAME",VLOOKUP(AT464,'LibSets constants'!$I$4:$L$1002,3,FALSE),""),"")</f>
        <v/>
      </c>
      <c r="AV464" s="43" t="str">
        <f>IF(AT464&lt;&gt;"",IF(AT464&lt;&gt;"LIBSETS_DROP_MECHANIC_MONSTER_NAME",VLOOKUP(AT464,'LibSets constants'!$I$4:$L$1002,4,FALSE),""),"")</f>
        <v/>
      </c>
      <c r="AW464" s="21" t="str">
        <f t="shared" si="43"/>
        <v>[526] = {wayshrines={249,249,249,}, dlcId=DLC_GREYMOOR</v>
      </c>
      <c r="AX464" s="21" t="str">
        <f t="shared" si="44"/>
        <v>, zoneIds={677}, veteran=true</v>
      </c>
      <c r="AY464" s="21" t="str">
        <f t="shared" si="45"/>
        <v>, setType=LIBSETS_SETTYPE_ARENA</v>
      </c>
      <c r="AZ464" s="21" t="str">
        <f t="shared" si="46"/>
        <v>, dropMechanic={LIBSETS_DROP_MECHANIC_ARENA_STAGE_CHEST}},</v>
      </c>
      <c r="BA464" s="21" t="str">
        <f t="shared" si="47"/>
        <v xml:space="preserve"> --Perfected Crushing Wall / Perfektionierte zermalmende Mauer   [Maelstrom Arena]</v>
      </c>
    </row>
    <row r="465" spans="1:53" x14ac:dyDescent="0.25">
      <c r="A465" s="5">
        <v>527</v>
      </c>
      <c r="B465" t="s">
        <v>1927</v>
      </c>
      <c r="C465" t="s">
        <v>1928</v>
      </c>
      <c r="D465" s="3">
        <f t="shared" si="42"/>
        <v>527</v>
      </c>
      <c r="E465" s="42"/>
      <c r="G465" s="8" t="s">
        <v>1590</v>
      </c>
      <c r="I465" t="s">
        <v>98</v>
      </c>
      <c r="J465" t="s">
        <v>97</v>
      </c>
      <c r="K465">
        <v>249</v>
      </c>
      <c r="L465">
        <v>249</v>
      </c>
      <c r="M465">
        <v>249</v>
      </c>
      <c r="N465">
        <v>0</v>
      </c>
      <c r="O465" s="66" t="s">
        <v>457</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R465" s="66" t="s">
        <v>1739</v>
      </c>
      <c r="S465" s="19" t="str">
        <f>IF(AND(R465&lt;&gt;"",NOT(ISERROR(R465))),R465,IF(P465&lt;&gt;"",IF(NOT(ISERROR(VLOOKUP(P465,'ESO Dungeon constants'!$D$3:$H$9999,5,FALSE))),VLOOKUP(P465,'ESO Dungeon constants'!$D$3:$I$9999,6,FALSE),VLOOKUP(P465,'ESO zone constants'!$H$3:$K$9987,4,FALSE)),""))</f>
        <v>DLC_GREYMOOR</v>
      </c>
      <c r="T465" s="3" t="str">
        <f>IF(S465&lt;&gt;"",VLOOKUP(S465,'LibSets constants'!$B$4:$C$1002,2,FALSE),"")</f>
        <v>Greymoor</v>
      </c>
      <c r="U465" s="33" t="s">
        <v>1680</v>
      </c>
      <c r="V465" s="40" t="str">
        <f>IF(U465&lt;&gt;"",IF(U465&lt;&gt;"LIBSETS_DROP_MECHANIC_MONSTER_NAME",VLOOKUP(U465,'LibSets constants'!$I$4:$L$1002,3,FALSE),""),"")</f>
        <v>Arena stage chest</v>
      </c>
      <c r="W465" s="43" t="str">
        <f>IF(U465&lt;&gt;"",IF(U465&lt;&gt;"LIBSETS_DROP_MECHANIC_MONSTER_NAME",VLOOKUP(U465,'LibSets constants'!$I$4:$L$1002,4,FALSE),""),"")</f>
        <v>Arena-Phasen Schatztruhe</v>
      </c>
      <c r="X465" s="3" t="str">
        <f>IF(G465&lt;&gt;"LIBSETS_SETTYPE_BATTLEGROUND",IF(G465&lt;&gt;"LIBSETS_SETTYPE_SPECIAL",IF(Y465&lt;&gt;"",VLOOKUP(Y465,'ESO zone constants'!$D$3:$H$4953,5,FALSE),""),""),"")</f>
        <v/>
      </c>
      <c r="Y465" t="str">
        <f>IF(AND(O465&lt;&gt;"",NOT(ISERROR(O465))),"",IF(AND(L465&lt;&gt;"",L465&gt;0,NOT(ISERROR(L465))),VLOOKUP(L465,'ESO dumped WayshrineInfo'!$K$3:$N$9999,4,FALSE),""))</f>
        <v/>
      </c>
      <c r="Z465" s="44"/>
      <c r="AA465" s="43" t="str">
        <f>IF(Z465&lt;&gt;"",IF(Z465&lt;&gt;"LIBSETS_DROP_MECHANIC_MONSTER_NAME",VLOOKUP(Z465,'LibSets constants'!$I$4:$L$1002,3,FALSE),""),"")</f>
        <v/>
      </c>
      <c r="AB465" s="43" t="str">
        <f>IF(Z465&lt;&gt;"",IF(Z465&lt;&gt;"LIBSETS_DROP_MECHANIC_MONSTER_NAME",VLOOKUP(Z465,'LibSets constants'!$I$4:$L$1002,4,FALSE),""),"")</f>
        <v/>
      </c>
      <c r="AC465" s="3" t="str">
        <f>IF(G465&lt;&gt;"LIBSETS_SETTYPE_BATTLEGROUND",IF(G465&lt;&gt;"LIBSETS_SETTYPE_SPECIAL",IF(AD465&lt;&gt;"",VLOOKUP(AD465,'ESO zone constants'!$D$3:$H$4953,5,FALSE),""),""),"")</f>
        <v/>
      </c>
      <c r="AD465" t="str">
        <f>IF(AND(O465&lt;&gt;"",NOT(ISERROR(O465))),"",IF(AND(M465&lt;&gt;"",M465&gt;0,NOT(ISERROR(M465))),VLOOKUP(M465,'ESO dumped WayshrineInfo'!$K$3:$N$9999,4,FALSE),""))</f>
        <v/>
      </c>
      <c r="AE465" s="44"/>
      <c r="AF465" s="43" t="str">
        <f>IF(AE465&lt;&gt;"",IF(AE465&lt;&gt;"LIBSETS_DROP_MECHANIC_MONSTER_NAME",VLOOKUP(AE465,'LibSets constants'!$I$4:$L$1002,3,FALSE),""),"")</f>
        <v/>
      </c>
      <c r="AG465" s="43" t="str">
        <f>IF(AE465&lt;&gt;"",IF(AE465&lt;&gt;"LIBSETS_DROP_MECHANIC_MONSTER_NAME",VLOOKUP(AE465,'LibSets constants'!$I$4:$L$1002,4,FALSE),""),"")</f>
        <v/>
      </c>
      <c r="AH465" s="3" t="str">
        <f>IF(G465&lt;&gt;"LIBSETS_SETTYPE_BATTLEGROUND",IF(G465&lt;&gt;"LIBSETS_SETTYPE_SPECIAL",IF(AI465&lt;&gt;"",VLOOKUP(AI465,'ESO zone constants'!$D$3:$H$4953,5,FALSE),""),""),"")</f>
        <v/>
      </c>
      <c r="AJ465" s="44"/>
      <c r="AK465" s="43" t="str">
        <f>IF(AJ465&lt;&gt;"",IF(AJ465&lt;&gt;"LIBSETS_DROP_MECHANIC_MONSTER_NAME",VLOOKUP(AJ465,'LibSets constants'!$I$4:$L$1002,3,FALSE),""),"")</f>
        <v/>
      </c>
      <c r="AL465" s="43" t="str">
        <f>IF(AJ465&lt;&gt;"",IF(AJ465&lt;&gt;"LIBSETS_DROP_MECHANIC_MONSTER_NAME",VLOOKUP(AJ465,'LibSets constants'!$I$4:$L$1002,4,FALSE),""),"")</f>
        <v/>
      </c>
      <c r="AM465" s="3" t="str">
        <f>IF(G465&lt;&gt;"LIBSETS_SETTYPE_BATTLEGROUND",IF(G465&lt;&gt;"LIBSETS_SETTYPE_SPECIAL",IF(AN465&lt;&gt;"",VLOOKUP(AN465,'ESO zone constants'!$D$3:$H$4953,5,FALSE),""),""),"")</f>
        <v/>
      </c>
      <c r="AO465" s="44"/>
      <c r="AP465" s="43" t="str">
        <f>IF(AO465&lt;&gt;"",IF(AO465&lt;&gt;"LIBSETS_DROP_MECHANIC_MONSTER_NAME",VLOOKUP(AO465,'LibSets constants'!$I$4:$L$1002,3,FALSE),""),"")</f>
        <v/>
      </c>
      <c r="AQ465" s="43" t="str">
        <f>IF(AO465&lt;&gt;"",IF(AO465&lt;&gt;"LIBSETS_DROP_MECHANIC_MONSTER_NAME",VLOOKUP(AO465,'LibSets constants'!$I$4:$L$1002,4,FALSE),""),"")</f>
        <v/>
      </c>
      <c r="AR465" s="3" t="str">
        <f>IF(G465&lt;&gt;"LIBSETS_SETTYPE_BATTLEGROUND",IF(G465&lt;&gt;"LIBSETS_SETTYPE_SPECIAL",IF(AS465&lt;&gt;"",VLOOKUP(AS465,'ESO zone constants'!$D$3:$H$4953,5,FALSE),""),""),"")</f>
        <v/>
      </c>
      <c r="AT465" s="44"/>
      <c r="AU465" s="43" t="str">
        <f>IF(AT465&lt;&gt;"",IF(AT465&lt;&gt;"LIBSETS_DROP_MECHANIC_MONSTER_NAME",VLOOKUP(AT465,'LibSets constants'!$I$4:$L$1002,3,FALSE),""),"")</f>
        <v/>
      </c>
      <c r="AV465" s="43" t="str">
        <f>IF(AT465&lt;&gt;"",IF(AT465&lt;&gt;"LIBSETS_DROP_MECHANIC_MONSTER_NAME",VLOOKUP(AT465,'LibSets constants'!$I$4:$L$1002,4,FALSE),""),"")</f>
        <v/>
      </c>
      <c r="AW465" s="21" t="str">
        <f t="shared" si="43"/>
        <v>[527] = {wayshrines={249,249,249,}, dlcId=DLC_GREYMOOR</v>
      </c>
      <c r="AX465" s="21" t="str">
        <f t="shared" si="44"/>
        <v>, zoneIds={677}, veteran=true</v>
      </c>
      <c r="AY465" s="21" t="str">
        <f t="shared" si="45"/>
        <v>, setType=LIBSETS_SETTYPE_ARENA</v>
      </c>
      <c r="AZ465" s="21" t="str">
        <f t="shared" si="46"/>
        <v>, dropMechanic={LIBSETS_DROP_MECHANIC_ARENA_STAGE_CHEST}},</v>
      </c>
      <c r="BA465" s="21" t="str">
        <f t="shared" si="47"/>
        <v xml:space="preserve"> --Perfected Precise Regeneration / Perfektionierte präzise Regeneration   [Maelstrom Arena]</v>
      </c>
    </row>
    <row r="466" spans="1:53" x14ac:dyDescent="0.25">
      <c r="A466" s="5">
        <v>528</v>
      </c>
      <c r="B466" t="s">
        <v>1930</v>
      </c>
      <c r="C466" t="s">
        <v>1929</v>
      </c>
      <c r="D466" s="3">
        <f t="shared" si="42"/>
        <v>528</v>
      </c>
      <c r="E466" s="42"/>
      <c r="G466" s="8" t="s">
        <v>1590</v>
      </c>
      <c r="I466" t="s">
        <v>98</v>
      </c>
      <c r="J466" t="s">
        <v>97</v>
      </c>
      <c r="K466">
        <v>270</v>
      </c>
      <c r="L466">
        <v>270</v>
      </c>
      <c r="M466">
        <v>270</v>
      </c>
      <c r="N466">
        <v>0</v>
      </c>
      <c r="O466" s="66" t="s">
        <v>447</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R466" s="66" t="s">
        <v>1739</v>
      </c>
      <c r="S466" s="19" t="str">
        <f>IF(AND(R466&lt;&gt;"",NOT(ISERROR(R466))),R466,IF(P466&lt;&gt;"",IF(NOT(ISERROR(VLOOKUP(P466,'ESO Dungeon constants'!$D$3:$H$9999,5,FALSE))),VLOOKUP(P466,'ESO Dungeon constants'!$D$3:$I$9999,6,FALSE),VLOOKUP(P466,'ESO zone constants'!$H$3:$K$9987,4,FALSE)),""))</f>
        <v>DLC_GREYMOOR</v>
      </c>
      <c r="T466" s="3" t="str">
        <f>IF(S466&lt;&gt;"",VLOOKUP(S466,'LibSets constants'!$B$4:$C$1002,2,FALSE),"")</f>
        <v>Greymoor</v>
      </c>
      <c r="U466" s="33" t="s">
        <v>1680</v>
      </c>
      <c r="V466" s="40" t="str">
        <f>IF(U466&lt;&gt;"",IF(U466&lt;&gt;"LIBSETS_DROP_MECHANIC_MONSTER_NAME",VLOOKUP(U466,'LibSets constants'!$I$4:$L$1002,3,FALSE),""),"")</f>
        <v>Arena stage chest</v>
      </c>
      <c r="W466" s="43" t="str">
        <f>IF(U466&lt;&gt;"",IF(U466&lt;&gt;"LIBSETS_DROP_MECHANIC_MONSTER_NAME",VLOOKUP(U466,'LibSets constants'!$I$4:$L$1002,4,FALSE),""),"")</f>
        <v>Arena-Phasen Schatztruhe</v>
      </c>
      <c r="X466" s="3" t="str">
        <f>IF(G466&lt;&gt;"LIBSETS_SETTYPE_BATTLEGROUND",IF(G466&lt;&gt;"LIBSETS_SETTYPE_SPECIAL",IF(Y466&lt;&gt;"",VLOOKUP(Y466,'ESO zone constants'!$D$3:$H$4953,5,FALSE),""),""),"")</f>
        <v/>
      </c>
      <c r="Y466" t="str">
        <f>IF(AND(O466&lt;&gt;"",NOT(ISERROR(O466))),"",IF(AND(L466&lt;&gt;"",L466&gt;0,NOT(ISERROR(L466))),VLOOKUP(L466,'ESO dumped WayshrineInfo'!$K$3:$N$9999,4,FALSE),""))</f>
        <v/>
      </c>
      <c r="Z466" s="44"/>
      <c r="AA466" s="43" t="str">
        <f>IF(Z466&lt;&gt;"",IF(Z466&lt;&gt;"LIBSETS_DROP_MECHANIC_MONSTER_NAME",VLOOKUP(Z466,'LibSets constants'!$I$4:$L$1002,3,FALSE),""),"")</f>
        <v/>
      </c>
      <c r="AB466" s="43" t="str">
        <f>IF(Z466&lt;&gt;"",IF(Z466&lt;&gt;"LIBSETS_DROP_MECHANIC_MONSTER_NAME",VLOOKUP(Z466,'LibSets constants'!$I$4:$L$1002,4,FALSE),""),"")</f>
        <v/>
      </c>
      <c r="AC466" s="3" t="str">
        <f>IF(G466&lt;&gt;"LIBSETS_SETTYPE_BATTLEGROUND",IF(G466&lt;&gt;"LIBSETS_SETTYPE_SPECIAL",IF(AD466&lt;&gt;"",VLOOKUP(AD466,'ESO zone constants'!$D$3:$H$4953,5,FALSE),""),""),"")</f>
        <v/>
      </c>
      <c r="AD466" t="str">
        <f>IF(AND(O466&lt;&gt;"",NOT(ISERROR(O466))),"",IF(AND(M466&lt;&gt;"",M466&gt;0,NOT(ISERROR(M466))),VLOOKUP(M466,'ESO dumped WayshrineInfo'!$K$3:$N$9999,4,FALSE),""))</f>
        <v/>
      </c>
      <c r="AE466" s="44"/>
      <c r="AF466" s="43" t="str">
        <f>IF(AE466&lt;&gt;"",IF(AE466&lt;&gt;"LIBSETS_DROP_MECHANIC_MONSTER_NAME",VLOOKUP(AE466,'LibSets constants'!$I$4:$L$1002,3,FALSE),""),"")</f>
        <v/>
      </c>
      <c r="AG466" s="43" t="str">
        <f>IF(AE466&lt;&gt;"",IF(AE466&lt;&gt;"LIBSETS_DROP_MECHANIC_MONSTER_NAME",VLOOKUP(AE466,'LibSets constants'!$I$4:$L$1002,4,FALSE),""),"")</f>
        <v/>
      </c>
      <c r="AH466" s="3" t="str">
        <f>IF(G466&lt;&gt;"LIBSETS_SETTYPE_BATTLEGROUND",IF(G466&lt;&gt;"LIBSETS_SETTYPE_SPECIAL",IF(AI466&lt;&gt;"",VLOOKUP(AI466,'ESO zone constants'!$D$3:$H$4953,5,FALSE),""),""),"")</f>
        <v/>
      </c>
      <c r="AJ466" s="44"/>
      <c r="AK466" s="43" t="str">
        <f>IF(AJ466&lt;&gt;"",IF(AJ466&lt;&gt;"LIBSETS_DROP_MECHANIC_MONSTER_NAME",VLOOKUP(AJ466,'LibSets constants'!$I$4:$L$1002,3,FALSE),""),"")</f>
        <v/>
      </c>
      <c r="AL466" s="43" t="str">
        <f>IF(AJ466&lt;&gt;"",IF(AJ466&lt;&gt;"LIBSETS_DROP_MECHANIC_MONSTER_NAME",VLOOKUP(AJ466,'LibSets constants'!$I$4:$L$1002,4,FALSE),""),"")</f>
        <v/>
      </c>
      <c r="AM466" s="3" t="str">
        <f>IF(G466&lt;&gt;"LIBSETS_SETTYPE_BATTLEGROUND",IF(G466&lt;&gt;"LIBSETS_SETTYPE_SPECIAL",IF(AN466&lt;&gt;"",VLOOKUP(AN466,'ESO zone constants'!$D$3:$H$4953,5,FALSE),""),""),"")</f>
        <v/>
      </c>
      <c r="AO466" s="44"/>
      <c r="AP466" s="43" t="str">
        <f>IF(AO466&lt;&gt;"",IF(AO466&lt;&gt;"LIBSETS_DROP_MECHANIC_MONSTER_NAME",VLOOKUP(AO466,'LibSets constants'!$I$4:$L$1002,3,FALSE),""),"")</f>
        <v/>
      </c>
      <c r="AQ466" s="43" t="str">
        <f>IF(AO466&lt;&gt;"",IF(AO466&lt;&gt;"LIBSETS_DROP_MECHANIC_MONSTER_NAME",VLOOKUP(AO466,'LibSets constants'!$I$4:$L$1002,4,FALSE),""),"")</f>
        <v/>
      </c>
      <c r="AR466" s="3" t="str">
        <f>IF(G466&lt;&gt;"LIBSETS_SETTYPE_BATTLEGROUND",IF(G466&lt;&gt;"LIBSETS_SETTYPE_SPECIAL",IF(AS466&lt;&gt;"",VLOOKUP(AS466,'ESO zone constants'!$D$3:$H$4953,5,FALSE),""),""),"")</f>
        <v/>
      </c>
      <c r="AT466" s="44"/>
      <c r="AU466" s="43" t="str">
        <f>IF(AT466&lt;&gt;"",IF(AT466&lt;&gt;"LIBSETS_DROP_MECHANIC_MONSTER_NAME",VLOOKUP(AT466,'LibSets constants'!$I$4:$L$1002,3,FALSE),""),"")</f>
        <v/>
      </c>
      <c r="AV466" s="43" t="str">
        <f>IF(AT466&lt;&gt;"",IF(AT466&lt;&gt;"LIBSETS_DROP_MECHANIC_MONSTER_NAME",VLOOKUP(AT466,'LibSets constants'!$I$4:$L$1002,4,FALSE),""),"")</f>
        <v/>
      </c>
      <c r="AW466" s="21" t="str">
        <f t="shared" si="43"/>
        <v>[528] = {wayshrines={270,270,270,}, dlcId=DLC_GREYMOOR</v>
      </c>
      <c r="AX466" s="21" t="str">
        <f t="shared" si="44"/>
        <v>, zoneIds={635}, veteran=true</v>
      </c>
      <c r="AY466" s="21" t="str">
        <f t="shared" si="45"/>
        <v>, setType=LIBSETS_SETTYPE_ARENA</v>
      </c>
      <c r="AZ466" s="21" t="str">
        <f t="shared" si="46"/>
        <v>, dropMechanic={LIBSETS_DROP_MECHANIC_ARENA_STAGE_CHEST}},</v>
      </c>
      <c r="BA466" s="21" t="str">
        <f t="shared" si="47"/>
        <v xml:space="preserve"> --Perfected Titanic Cleave / Perfektioniertes titanisches Trennen   [Dragonstar Arena]</v>
      </c>
    </row>
    <row r="467" spans="1:53" x14ac:dyDescent="0.25">
      <c r="A467" s="5">
        <v>529</v>
      </c>
      <c r="B467" t="s">
        <v>1932</v>
      </c>
      <c r="C467" t="s">
        <v>1931</v>
      </c>
      <c r="D467" s="3">
        <f t="shared" si="42"/>
        <v>529</v>
      </c>
      <c r="E467" s="42"/>
      <c r="G467" s="8" t="s">
        <v>1590</v>
      </c>
      <c r="I467" t="s">
        <v>98</v>
      </c>
      <c r="J467" t="s">
        <v>97</v>
      </c>
      <c r="K467">
        <v>270</v>
      </c>
      <c r="L467">
        <v>270</v>
      </c>
      <c r="M467">
        <v>270</v>
      </c>
      <c r="N467">
        <v>0</v>
      </c>
      <c r="O467" s="66" t="s">
        <v>447</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R467" s="66" t="s">
        <v>1739</v>
      </c>
      <c r="S467" s="19" t="str">
        <f>IF(AND(R467&lt;&gt;"",NOT(ISERROR(R467))),R467,IF(P467&lt;&gt;"",IF(NOT(ISERROR(VLOOKUP(P467,'ESO Dungeon constants'!$D$3:$H$9999,5,FALSE))),VLOOKUP(P467,'ESO Dungeon constants'!$D$3:$I$9999,6,FALSE),VLOOKUP(P467,'ESO zone constants'!$H$3:$K$9987,4,FALSE)),""))</f>
        <v>DLC_GREYMOOR</v>
      </c>
      <c r="T467" s="3" t="str">
        <f>IF(S467&lt;&gt;"",VLOOKUP(S467,'LibSets constants'!$B$4:$C$1002,2,FALSE),"")</f>
        <v>Greymoor</v>
      </c>
      <c r="U467" s="33" t="s">
        <v>1680</v>
      </c>
      <c r="V467" s="40" t="str">
        <f>IF(U467&lt;&gt;"",IF(U467&lt;&gt;"LIBSETS_DROP_MECHANIC_MONSTER_NAME",VLOOKUP(U467,'LibSets constants'!$I$4:$L$1002,3,FALSE),""),"")</f>
        <v>Arena stage chest</v>
      </c>
      <c r="W467" s="43" t="str">
        <f>IF(U467&lt;&gt;"",IF(U467&lt;&gt;"LIBSETS_DROP_MECHANIC_MONSTER_NAME",VLOOKUP(U467,'LibSets constants'!$I$4:$L$1002,4,FALSE),""),"")</f>
        <v>Arena-Phasen Schatztruhe</v>
      </c>
      <c r="X467" s="3" t="str">
        <f>IF(G467&lt;&gt;"LIBSETS_SETTYPE_BATTLEGROUND",IF(G467&lt;&gt;"LIBSETS_SETTYPE_SPECIAL",IF(Y467&lt;&gt;"",VLOOKUP(Y467,'ESO zone constants'!$D$3:$H$4953,5,FALSE),""),""),"")</f>
        <v/>
      </c>
      <c r="Y467" t="str">
        <f>IF(AND(O467&lt;&gt;"",NOT(ISERROR(O467))),"",IF(AND(L467&lt;&gt;"",L467&gt;0,NOT(ISERROR(L467))),VLOOKUP(L467,'ESO dumped WayshrineInfo'!$K$3:$N$9999,4,FALSE),""))</f>
        <v/>
      </c>
      <c r="Z467" s="44"/>
      <c r="AA467" s="43" t="str">
        <f>IF(Z467&lt;&gt;"",IF(Z467&lt;&gt;"LIBSETS_DROP_MECHANIC_MONSTER_NAME",VLOOKUP(Z467,'LibSets constants'!$I$4:$L$1002,3,FALSE),""),"")</f>
        <v/>
      </c>
      <c r="AB467" s="43" t="str">
        <f>IF(Z467&lt;&gt;"",IF(Z467&lt;&gt;"LIBSETS_DROP_MECHANIC_MONSTER_NAME",VLOOKUP(Z467,'LibSets constants'!$I$4:$L$1002,4,FALSE),""),"")</f>
        <v/>
      </c>
      <c r="AC467" s="3" t="str">
        <f>IF(G467&lt;&gt;"LIBSETS_SETTYPE_BATTLEGROUND",IF(G467&lt;&gt;"LIBSETS_SETTYPE_SPECIAL",IF(AD467&lt;&gt;"",VLOOKUP(AD467,'ESO zone constants'!$D$3:$H$4953,5,FALSE),""),""),"")</f>
        <v/>
      </c>
      <c r="AD467" t="str">
        <f>IF(AND(O467&lt;&gt;"",NOT(ISERROR(O467))),"",IF(AND(M467&lt;&gt;"",M467&gt;0,NOT(ISERROR(M467))),VLOOKUP(M467,'ESO dumped WayshrineInfo'!$K$3:$N$9999,4,FALSE),""))</f>
        <v/>
      </c>
      <c r="AE467" s="44"/>
      <c r="AF467" s="43" t="str">
        <f>IF(AE467&lt;&gt;"",IF(AE467&lt;&gt;"LIBSETS_DROP_MECHANIC_MONSTER_NAME",VLOOKUP(AE467,'LibSets constants'!$I$4:$L$1002,3,FALSE),""),"")</f>
        <v/>
      </c>
      <c r="AG467" s="43" t="str">
        <f>IF(AE467&lt;&gt;"",IF(AE467&lt;&gt;"LIBSETS_DROP_MECHANIC_MONSTER_NAME",VLOOKUP(AE467,'LibSets constants'!$I$4:$L$1002,4,FALSE),""),"")</f>
        <v/>
      </c>
      <c r="AH467" s="3" t="str">
        <f>IF(G467&lt;&gt;"LIBSETS_SETTYPE_BATTLEGROUND",IF(G467&lt;&gt;"LIBSETS_SETTYPE_SPECIAL",IF(AI467&lt;&gt;"",VLOOKUP(AI467,'ESO zone constants'!$D$3:$H$4953,5,FALSE),""),""),"")</f>
        <v/>
      </c>
      <c r="AJ467" s="44"/>
      <c r="AK467" s="43" t="str">
        <f>IF(AJ467&lt;&gt;"",IF(AJ467&lt;&gt;"LIBSETS_DROP_MECHANIC_MONSTER_NAME",VLOOKUP(AJ467,'LibSets constants'!$I$4:$L$1002,3,FALSE),""),"")</f>
        <v/>
      </c>
      <c r="AL467" s="43" t="str">
        <f>IF(AJ467&lt;&gt;"",IF(AJ467&lt;&gt;"LIBSETS_DROP_MECHANIC_MONSTER_NAME",VLOOKUP(AJ467,'LibSets constants'!$I$4:$L$1002,4,FALSE),""),"")</f>
        <v/>
      </c>
      <c r="AM467" s="3" t="str">
        <f>IF(G467&lt;&gt;"LIBSETS_SETTYPE_BATTLEGROUND",IF(G467&lt;&gt;"LIBSETS_SETTYPE_SPECIAL",IF(AN467&lt;&gt;"",VLOOKUP(AN467,'ESO zone constants'!$D$3:$H$4953,5,FALSE),""),""),"")</f>
        <v/>
      </c>
      <c r="AO467" s="44"/>
      <c r="AP467" s="43" t="str">
        <f>IF(AO467&lt;&gt;"",IF(AO467&lt;&gt;"LIBSETS_DROP_MECHANIC_MONSTER_NAME",VLOOKUP(AO467,'LibSets constants'!$I$4:$L$1002,3,FALSE),""),"")</f>
        <v/>
      </c>
      <c r="AQ467" s="43" t="str">
        <f>IF(AO467&lt;&gt;"",IF(AO467&lt;&gt;"LIBSETS_DROP_MECHANIC_MONSTER_NAME",VLOOKUP(AO467,'LibSets constants'!$I$4:$L$1002,4,FALSE),""),"")</f>
        <v/>
      </c>
      <c r="AR467" s="3" t="str">
        <f>IF(G467&lt;&gt;"LIBSETS_SETTYPE_BATTLEGROUND",IF(G467&lt;&gt;"LIBSETS_SETTYPE_SPECIAL",IF(AS467&lt;&gt;"",VLOOKUP(AS467,'ESO zone constants'!$D$3:$H$4953,5,FALSE),""),""),"")</f>
        <v/>
      </c>
      <c r="AT467" s="44"/>
      <c r="AU467" s="43" t="str">
        <f>IF(AT467&lt;&gt;"",IF(AT467&lt;&gt;"LIBSETS_DROP_MECHANIC_MONSTER_NAME",VLOOKUP(AT467,'LibSets constants'!$I$4:$L$1002,3,FALSE),""),"")</f>
        <v/>
      </c>
      <c r="AV467" s="43" t="str">
        <f>IF(AT467&lt;&gt;"",IF(AT467&lt;&gt;"LIBSETS_DROP_MECHANIC_MONSTER_NAME",VLOOKUP(AT467,'LibSets constants'!$I$4:$L$1002,4,FALSE),""),"")</f>
        <v/>
      </c>
      <c r="AW467" s="21" t="str">
        <f t="shared" si="43"/>
        <v>[529] = {wayshrines={270,270,270,}, dlcId=DLC_GREYMOOR</v>
      </c>
      <c r="AX467" s="21" t="str">
        <f t="shared" si="44"/>
        <v>, zoneIds={635}, veteran=true</v>
      </c>
      <c r="AY467" s="21" t="str">
        <f t="shared" si="45"/>
        <v>, setType=LIBSETS_SETTYPE_ARENA</v>
      </c>
      <c r="AZ467" s="21" t="str">
        <f t="shared" si="46"/>
        <v>, dropMechanic={LIBSETS_DROP_MECHANIC_ARENA_STAGE_CHEST}},</v>
      </c>
      <c r="BA467" s="21" t="str">
        <f t="shared" si="47"/>
        <v xml:space="preserve"> --Perfected Puncturing Remedy / Perfektionierte durchschlagende Genesung   [Dragonstar Arena]</v>
      </c>
    </row>
    <row r="468" spans="1:53" x14ac:dyDescent="0.25">
      <c r="A468" s="5">
        <v>530</v>
      </c>
      <c r="B468" t="s">
        <v>1933</v>
      </c>
      <c r="C468" t="s">
        <v>1934</v>
      </c>
      <c r="D468" s="3">
        <f t="shared" si="42"/>
        <v>530</v>
      </c>
      <c r="E468" s="42"/>
      <c r="G468" s="8" t="s">
        <v>1590</v>
      </c>
      <c r="I468" t="s">
        <v>98</v>
      </c>
      <c r="J468" t="s">
        <v>97</v>
      </c>
      <c r="K468">
        <v>270</v>
      </c>
      <c r="L468">
        <v>270</v>
      </c>
      <c r="M468">
        <v>270</v>
      </c>
      <c r="N468">
        <v>0</v>
      </c>
      <c r="O468" s="66" t="s">
        <v>447</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R468" s="66" t="s">
        <v>1739</v>
      </c>
      <c r="S468" s="19" t="str">
        <f>IF(AND(R468&lt;&gt;"",NOT(ISERROR(R468))),R468,IF(P468&lt;&gt;"",IF(NOT(ISERROR(VLOOKUP(P468,'ESO Dungeon constants'!$D$3:$H$9999,5,FALSE))),VLOOKUP(P468,'ESO Dungeon constants'!$D$3:$I$9999,6,FALSE),VLOOKUP(P468,'ESO zone constants'!$H$3:$K$9987,4,FALSE)),""))</f>
        <v>DLC_GREYMOOR</v>
      </c>
      <c r="T468" s="3" t="str">
        <f>IF(S468&lt;&gt;"",VLOOKUP(S468,'LibSets constants'!$B$4:$C$1002,2,FALSE),"")</f>
        <v>Greymoor</v>
      </c>
      <c r="U468" s="33" t="s">
        <v>1680</v>
      </c>
      <c r="V468" s="40" t="str">
        <f>IF(U468&lt;&gt;"",IF(U468&lt;&gt;"LIBSETS_DROP_MECHANIC_MONSTER_NAME",VLOOKUP(U468,'LibSets constants'!$I$4:$L$1002,3,FALSE),""),"")</f>
        <v>Arena stage chest</v>
      </c>
      <c r="W468" s="43" t="str">
        <f>IF(U468&lt;&gt;"",IF(U468&lt;&gt;"LIBSETS_DROP_MECHANIC_MONSTER_NAME",VLOOKUP(U468,'LibSets constants'!$I$4:$L$1002,4,FALSE),""),"")</f>
        <v>Arena-Phasen Schatztruhe</v>
      </c>
      <c r="X468" s="3" t="str">
        <f>IF(G468&lt;&gt;"LIBSETS_SETTYPE_BATTLEGROUND",IF(G468&lt;&gt;"LIBSETS_SETTYPE_SPECIAL",IF(Y468&lt;&gt;"",VLOOKUP(Y468,'ESO zone constants'!$D$3:$H$4953,5,FALSE),""),""),"")</f>
        <v/>
      </c>
      <c r="Y468" t="str">
        <f>IF(AND(O468&lt;&gt;"",NOT(ISERROR(O468))),"",IF(AND(L468&lt;&gt;"",L468&gt;0,NOT(ISERROR(L468))),VLOOKUP(L468,'ESO dumped WayshrineInfo'!$K$3:$N$9999,4,FALSE),""))</f>
        <v/>
      </c>
      <c r="Z468" s="44"/>
      <c r="AA468" s="43" t="str">
        <f>IF(Z468&lt;&gt;"",IF(Z468&lt;&gt;"LIBSETS_DROP_MECHANIC_MONSTER_NAME",VLOOKUP(Z468,'LibSets constants'!$I$4:$L$1002,3,FALSE),""),"")</f>
        <v/>
      </c>
      <c r="AB468" s="43" t="str">
        <f>IF(Z468&lt;&gt;"",IF(Z468&lt;&gt;"LIBSETS_DROP_MECHANIC_MONSTER_NAME",VLOOKUP(Z468,'LibSets constants'!$I$4:$L$1002,4,FALSE),""),"")</f>
        <v/>
      </c>
      <c r="AC468" s="3" t="str">
        <f>IF(G468&lt;&gt;"LIBSETS_SETTYPE_BATTLEGROUND",IF(G468&lt;&gt;"LIBSETS_SETTYPE_SPECIAL",IF(AD468&lt;&gt;"",VLOOKUP(AD468,'ESO zone constants'!$D$3:$H$4953,5,FALSE),""),""),"")</f>
        <v/>
      </c>
      <c r="AD468" t="str">
        <f>IF(AND(O468&lt;&gt;"",NOT(ISERROR(O468))),"",IF(AND(M468&lt;&gt;"",M468&gt;0,NOT(ISERROR(M468))),VLOOKUP(M468,'ESO dumped WayshrineInfo'!$K$3:$N$9999,4,FALSE),""))</f>
        <v/>
      </c>
      <c r="AE468" s="44"/>
      <c r="AF468" s="43" t="str">
        <f>IF(AE468&lt;&gt;"",IF(AE468&lt;&gt;"LIBSETS_DROP_MECHANIC_MONSTER_NAME",VLOOKUP(AE468,'LibSets constants'!$I$4:$L$1002,3,FALSE),""),"")</f>
        <v/>
      </c>
      <c r="AG468" s="43" t="str">
        <f>IF(AE468&lt;&gt;"",IF(AE468&lt;&gt;"LIBSETS_DROP_MECHANIC_MONSTER_NAME",VLOOKUP(AE468,'LibSets constants'!$I$4:$L$1002,4,FALSE),""),"")</f>
        <v/>
      </c>
      <c r="AH468" s="3" t="str">
        <f>IF(G468&lt;&gt;"LIBSETS_SETTYPE_BATTLEGROUND",IF(G468&lt;&gt;"LIBSETS_SETTYPE_SPECIAL",IF(AI468&lt;&gt;"",VLOOKUP(AI468,'ESO zone constants'!$D$3:$H$4953,5,FALSE),""),""),"")</f>
        <v/>
      </c>
      <c r="AJ468" s="44"/>
      <c r="AK468" s="43" t="str">
        <f>IF(AJ468&lt;&gt;"",IF(AJ468&lt;&gt;"LIBSETS_DROP_MECHANIC_MONSTER_NAME",VLOOKUP(AJ468,'LibSets constants'!$I$4:$L$1002,3,FALSE),""),"")</f>
        <v/>
      </c>
      <c r="AL468" s="43" t="str">
        <f>IF(AJ468&lt;&gt;"",IF(AJ468&lt;&gt;"LIBSETS_DROP_MECHANIC_MONSTER_NAME",VLOOKUP(AJ468,'LibSets constants'!$I$4:$L$1002,4,FALSE),""),"")</f>
        <v/>
      </c>
      <c r="AM468" s="3" t="str">
        <f>IF(G468&lt;&gt;"LIBSETS_SETTYPE_BATTLEGROUND",IF(G468&lt;&gt;"LIBSETS_SETTYPE_SPECIAL",IF(AN468&lt;&gt;"",VLOOKUP(AN468,'ESO zone constants'!$D$3:$H$4953,5,FALSE),""),""),"")</f>
        <v/>
      </c>
      <c r="AO468" s="44"/>
      <c r="AP468" s="43" t="str">
        <f>IF(AO468&lt;&gt;"",IF(AO468&lt;&gt;"LIBSETS_DROP_MECHANIC_MONSTER_NAME",VLOOKUP(AO468,'LibSets constants'!$I$4:$L$1002,3,FALSE),""),"")</f>
        <v/>
      </c>
      <c r="AQ468" s="43" t="str">
        <f>IF(AO468&lt;&gt;"",IF(AO468&lt;&gt;"LIBSETS_DROP_MECHANIC_MONSTER_NAME",VLOOKUP(AO468,'LibSets constants'!$I$4:$L$1002,4,FALSE),""),"")</f>
        <v/>
      </c>
      <c r="AR468" s="3" t="str">
        <f>IF(G468&lt;&gt;"LIBSETS_SETTYPE_BATTLEGROUND",IF(G468&lt;&gt;"LIBSETS_SETTYPE_SPECIAL",IF(AS468&lt;&gt;"",VLOOKUP(AS468,'ESO zone constants'!$D$3:$H$4953,5,FALSE),""),""),"")</f>
        <v/>
      </c>
      <c r="AT468" s="44"/>
      <c r="AU468" s="43" t="str">
        <f>IF(AT468&lt;&gt;"",IF(AT468&lt;&gt;"LIBSETS_DROP_MECHANIC_MONSTER_NAME",VLOOKUP(AT468,'LibSets constants'!$I$4:$L$1002,3,FALSE),""),"")</f>
        <v/>
      </c>
      <c r="AV468" s="43" t="str">
        <f>IF(AT468&lt;&gt;"",IF(AT468&lt;&gt;"LIBSETS_DROP_MECHANIC_MONSTER_NAME",VLOOKUP(AT468,'LibSets constants'!$I$4:$L$1002,4,FALSE),""),"")</f>
        <v/>
      </c>
      <c r="AW468" s="21" t="str">
        <f t="shared" si="43"/>
        <v>[530] = {wayshrines={270,270,270,}, dlcId=DLC_GREYMOOR</v>
      </c>
      <c r="AX468" s="21" t="str">
        <f t="shared" si="44"/>
        <v>, zoneIds={635}, veteran=true</v>
      </c>
      <c r="AY468" s="21" t="str">
        <f t="shared" si="45"/>
        <v>, setType=LIBSETS_SETTYPE_ARENA</v>
      </c>
      <c r="AZ468" s="21" t="str">
        <f t="shared" si="46"/>
        <v>, dropMechanic={LIBSETS_DROP_MECHANIC_ARENA_STAGE_CHEST}},</v>
      </c>
      <c r="BA468" s="21" t="str">
        <f t="shared" si="47"/>
        <v xml:space="preserve"> --Perfected Stinging Slashes / Perfektionierte stechende Schnitte   [Dragonstar Arena]</v>
      </c>
    </row>
    <row r="469" spans="1:53" x14ac:dyDescent="0.25">
      <c r="A469" s="5">
        <v>531</v>
      </c>
      <c r="B469" t="s">
        <v>1936</v>
      </c>
      <c r="C469" t="s">
        <v>1935</v>
      </c>
      <c r="D469" s="3">
        <f t="shared" si="42"/>
        <v>531</v>
      </c>
      <c r="E469" s="42"/>
      <c r="G469" s="8" t="s">
        <v>1590</v>
      </c>
      <c r="I469" t="s">
        <v>98</v>
      </c>
      <c r="J469" t="s">
        <v>97</v>
      </c>
      <c r="K469">
        <v>270</v>
      </c>
      <c r="L469">
        <v>270</v>
      </c>
      <c r="M469">
        <v>270</v>
      </c>
      <c r="N469">
        <v>0</v>
      </c>
      <c r="O469" s="66" t="s">
        <v>447</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R469" s="66" t="s">
        <v>1739</v>
      </c>
      <c r="S469" s="19" t="str">
        <f>IF(AND(R469&lt;&gt;"",NOT(ISERROR(R469))),R469,IF(P469&lt;&gt;"",IF(NOT(ISERROR(VLOOKUP(P469,'ESO Dungeon constants'!$D$3:$H$9999,5,FALSE))),VLOOKUP(P469,'ESO Dungeon constants'!$D$3:$I$9999,6,FALSE),VLOOKUP(P469,'ESO zone constants'!$H$3:$K$9987,4,FALSE)),""))</f>
        <v>DLC_GREYMOOR</v>
      </c>
      <c r="T469" s="3" t="str">
        <f>IF(S469&lt;&gt;"",VLOOKUP(S469,'LibSets constants'!$B$4:$C$1002,2,FALSE),"")</f>
        <v>Greymoor</v>
      </c>
      <c r="U469" s="33" t="s">
        <v>1680</v>
      </c>
      <c r="V469" s="40" t="str">
        <f>IF(U469&lt;&gt;"",IF(U469&lt;&gt;"LIBSETS_DROP_MECHANIC_MONSTER_NAME",VLOOKUP(U469,'LibSets constants'!$I$4:$L$1002,3,FALSE),""),"")</f>
        <v>Arena stage chest</v>
      </c>
      <c r="W469" s="43" t="str">
        <f>IF(U469&lt;&gt;"",IF(U469&lt;&gt;"LIBSETS_DROP_MECHANIC_MONSTER_NAME",VLOOKUP(U469,'LibSets constants'!$I$4:$L$1002,4,FALSE),""),"")</f>
        <v>Arena-Phasen Schatztruhe</v>
      </c>
      <c r="X469" s="3" t="str">
        <f>IF(G469&lt;&gt;"LIBSETS_SETTYPE_BATTLEGROUND",IF(G469&lt;&gt;"LIBSETS_SETTYPE_SPECIAL",IF(Y469&lt;&gt;"",VLOOKUP(Y469,'ESO zone constants'!$D$3:$H$4953,5,FALSE),""),""),"")</f>
        <v/>
      </c>
      <c r="Y469" t="str">
        <f>IF(AND(O469&lt;&gt;"",NOT(ISERROR(O469))),"",IF(AND(L469&lt;&gt;"",L469&gt;0,NOT(ISERROR(L469))),VLOOKUP(L469,'ESO dumped WayshrineInfo'!$K$3:$N$9999,4,FALSE),""))</f>
        <v/>
      </c>
      <c r="Z469" s="44"/>
      <c r="AA469" s="43" t="str">
        <f>IF(Z469&lt;&gt;"",IF(Z469&lt;&gt;"LIBSETS_DROP_MECHANIC_MONSTER_NAME",VLOOKUP(Z469,'LibSets constants'!$I$4:$L$1002,3,FALSE),""),"")</f>
        <v/>
      </c>
      <c r="AB469" s="43" t="str">
        <f>IF(Z469&lt;&gt;"",IF(Z469&lt;&gt;"LIBSETS_DROP_MECHANIC_MONSTER_NAME",VLOOKUP(Z469,'LibSets constants'!$I$4:$L$1002,4,FALSE),""),"")</f>
        <v/>
      </c>
      <c r="AC469" s="3" t="str">
        <f>IF(G469&lt;&gt;"LIBSETS_SETTYPE_BATTLEGROUND",IF(G469&lt;&gt;"LIBSETS_SETTYPE_SPECIAL",IF(AD469&lt;&gt;"",VLOOKUP(AD469,'ESO zone constants'!$D$3:$H$4953,5,FALSE),""),""),"")</f>
        <v/>
      </c>
      <c r="AD469" t="str">
        <f>IF(AND(O469&lt;&gt;"",NOT(ISERROR(O469))),"",IF(AND(M469&lt;&gt;"",M469&gt;0,NOT(ISERROR(M469))),VLOOKUP(M469,'ESO dumped WayshrineInfo'!$K$3:$N$9999,4,FALSE),""))</f>
        <v/>
      </c>
      <c r="AE469" s="44"/>
      <c r="AF469" s="43" t="str">
        <f>IF(AE469&lt;&gt;"",IF(AE469&lt;&gt;"LIBSETS_DROP_MECHANIC_MONSTER_NAME",VLOOKUP(AE469,'LibSets constants'!$I$4:$L$1002,3,FALSE),""),"")</f>
        <v/>
      </c>
      <c r="AG469" s="43" t="str">
        <f>IF(AE469&lt;&gt;"",IF(AE469&lt;&gt;"LIBSETS_DROP_MECHANIC_MONSTER_NAME",VLOOKUP(AE469,'LibSets constants'!$I$4:$L$1002,4,FALSE),""),"")</f>
        <v/>
      </c>
      <c r="AH469" s="3" t="str">
        <f>IF(G469&lt;&gt;"LIBSETS_SETTYPE_BATTLEGROUND",IF(G469&lt;&gt;"LIBSETS_SETTYPE_SPECIAL",IF(AI469&lt;&gt;"",VLOOKUP(AI469,'ESO zone constants'!$D$3:$H$4953,5,FALSE),""),""),"")</f>
        <v/>
      </c>
      <c r="AJ469" s="44"/>
      <c r="AK469" s="43" t="str">
        <f>IF(AJ469&lt;&gt;"",IF(AJ469&lt;&gt;"LIBSETS_DROP_MECHANIC_MONSTER_NAME",VLOOKUP(AJ469,'LibSets constants'!$I$4:$L$1002,3,FALSE),""),"")</f>
        <v/>
      </c>
      <c r="AL469" s="43" t="str">
        <f>IF(AJ469&lt;&gt;"",IF(AJ469&lt;&gt;"LIBSETS_DROP_MECHANIC_MONSTER_NAME",VLOOKUP(AJ469,'LibSets constants'!$I$4:$L$1002,4,FALSE),""),"")</f>
        <v/>
      </c>
      <c r="AM469" s="3" t="str">
        <f>IF(G469&lt;&gt;"LIBSETS_SETTYPE_BATTLEGROUND",IF(G469&lt;&gt;"LIBSETS_SETTYPE_SPECIAL",IF(AN469&lt;&gt;"",VLOOKUP(AN469,'ESO zone constants'!$D$3:$H$4953,5,FALSE),""),""),"")</f>
        <v/>
      </c>
      <c r="AO469" s="44"/>
      <c r="AP469" s="43" t="str">
        <f>IF(AO469&lt;&gt;"",IF(AO469&lt;&gt;"LIBSETS_DROP_MECHANIC_MONSTER_NAME",VLOOKUP(AO469,'LibSets constants'!$I$4:$L$1002,3,FALSE),""),"")</f>
        <v/>
      </c>
      <c r="AQ469" s="43" t="str">
        <f>IF(AO469&lt;&gt;"",IF(AO469&lt;&gt;"LIBSETS_DROP_MECHANIC_MONSTER_NAME",VLOOKUP(AO469,'LibSets constants'!$I$4:$L$1002,4,FALSE),""),"")</f>
        <v/>
      </c>
      <c r="AR469" s="3" t="str">
        <f>IF(G469&lt;&gt;"LIBSETS_SETTYPE_BATTLEGROUND",IF(G469&lt;&gt;"LIBSETS_SETTYPE_SPECIAL",IF(AS469&lt;&gt;"",VLOOKUP(AS469,'ESO zone constants'!$D$3:$H$4953,5,FALSE),""),""),"")</f>
        <v/>
      </c>
      <c r="AT469" s="44"/>
      <c r="AU469" s="43" t="str">
        <f>IF(AT469&lt;&gt;"",IF(AT469&lt;&gt;"LIBSETS_DROP_MECHANIC_MONSTER_NAME",VLOOKUP(AT469,'LibSets constants'!$I$4:$L$1002,3,FALSE),""),"")</f>
        <v/>
      </c>
      <c r="AV469" s="43" t="str">
        <f>IF(AT469&lt;&gt;"",IF(AT469&lt;&gt;"LIBSETS_DROP_MECHANIC_MONSTER_NAME",VLOOKUP(AT469,'LibSets constants'!$I$4:$L$1002,4,FALSE),""),"")</f>
        <v/>
      </c>
      <c r="AW469" s="21" t="str">
        <f t="shared" si="43"/>
        <v>[531] = {wayshrines={270,270,270,}, dlcId=DLC_GREYMOOR</v>
      </c>
      <c r="AX469" s="21" t="str">
        <f t="shared" si="44"/>
        <v>, zoneIds={635}, veteran=true</v>
      </c>
      <c r="AY469" s="21" t="str">
        <f t="shared" si="45"/>
        <v>, setType=LIBSETS_SETTYPE_ARENA</v>
      </c>
      <c r="AZ469" s="21" t="str">
        <f t="shared" si="46"/>
        <v>, dropMechanic={LIBSETS_DROP_MECHANIC_ARENA_STAGE_CHEST}},</v>
      </c>
      <c r="BA469" s="21" t="str">
        <f t="shared" si="47"/>
        <v xml:space="preserve"> --Perfected Caustic Arrow / Perfektionierter beißender Pfeil   [Dragonstar Arena]</v>
      </c>
    </row>
    <row r="470" spans="1:53" x14ac:dyDescent="0.25">
      <c r="A470" s="5">
        <v>532</v>
      </c>
      <c r="B470" t="s">
        <v>1937</v>
      </c>
      <c r="C470" t="s">
        <v>1938</v>
      </c>
      <c r="D470" s="3">
        <f t="shared" si="42"/>
        <v>532</v>
      </c>
      <c r="E470" s="42"/>
      <c r="G470" s="8" t="s">
        <v>1590</v>
      </c>
      <c r="I470" t="s">
        <v>98</v>
      </c>
      <c r="J470" t="s">
        <v>97</v>
      </c>
      <c r="K470">
        <v>270</v>
      </c>
      <c r="L470">
        <v>270</v>
      </c>
      <c r="M470">
        <v>270</v>
      </c>
      <c r="N470">
        <v>0</v>
      </c>
      <c r="O470" s="66" t="s">
        <v>447</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R470" s="66" t="s">
        <v>1739</v>
      </c>
      <c r="S470" s="19" t="str">
        <f>IF(AND(R470&lt;&gt;"",NOT(ISERROR(R470))),R470,IF(P470&lt;&gt;"",IF(NOT(ISERROR(VLOOKUP(P470,'ESO Dungeon constants'!$D$3:$H$9999,5,FALSE))),VLOOKUP(P470,'ESO Dungeon constants'!$D$3:$I$9999,6,FALSE),VLOOKUP(P470,'ESO zone constants'!$H$3:$K$9987,4,FALSE)),""))</f>
        <v>DLC_GREYMOOR</v>
      </c>
      <c r="T470" s="3" t="str">
        <f>IF(S470&lt;&gt;"",VLOOKUP(S470,'LibSets constants'!$B$4:$C$1002,2,FALSE),"")</f>
        <v>Greymoor</v>
      </c>
      <c r="U470" s="33" t="s">
        <v>1680</v>
      </c>
      <c r="V470" s="40" t="str">
        <f>IF(U470&lt;&gt;"",IF(U470&lt;&gt;"LIBSETS_DROP_MECHANIC_MONSTER_NAME",VLOOKUP(U470,'LibSets constants'!$I$4:$L$1002,3,FALSE),""),"")</f>
        <v>Arena stage chest</v>
      </c>
      <c r="W470" s="43" t="str">
        <f>IF(U470&lt;&gt;"",IF(U470&lt;&gt;"LIBSETS_DROP_MECHANIC_MONSTER_NAME",VLOOKUP(U470,'LibSets constants'!$I$4:$L$1002,4,FALSE),""),"")</f>
        <v>Arena-Phasen Schatztruhe</v>
      </c>
      <c r="X470" s="3" t="str">
        <f>IF(G470&lt;&gt;"LIBSETS_SETTYPE_BATTLEGROUND",IF(G470&lt;&gt;"LIBSETS_SETTYPE_SPECIAL",IF(Y470&lt;&gt;"",VLOOKUP(Y470,'ESO zone constants'!$D$3:$H$4953,5,FALSE),""),""),"")</f>
        <v/>
      </c>
      <c r="Y470" t="str">
        <f>IF(AND(O470&lt;&gt;"",NOT(ISERROR(O470))),"",IF(AND(L470&lt;&gt;"",L470&gt;0,NOT(ISERROR(L470))),VLOOKUP(L470,'ESO dumped WayshrineInfo'!$K$3:$N$9999,4,FALSE),""))</f>
        <v/>
      </c>
      <c r="Z470" s="44"/>
      <c r="AA470" s="43" t="str">
        <f>IF(Z470&lt;&gt;"",IF(Z470&lt;&gt;"LIBSETS_DROP_MECHANIC_MONSTER_NAME",VLOOKUP(Z470,'LibSets constants'!$I$4:$L$1002,3,FALSE),""),"")</f>
        <v/>
      </c>
      <c r="AB470" s="43" t="str">
        <f>IF(Z470&lt;&gt;"",IF(Z470&lt;&gt;"LIBSETS_DROP_MECHANIC_MONSTER_NAME",VLOOKUP(Z470,'LibSets constants'!$I$4:$L$1002,4,FALSE),""),"")</f>
        <v/>
      </c>
      <c r="AC470" s="3" t="str">
        <f>IF(G470&lt;&gt;"LIBSETS_SETTYPE_BATTLEGROUND",IF(G470&lt;&gt;"LIBSETS_SETTYPE_SPECIAL",IF(AD470&lt;&gt;"",VLOOKUP(AD470,'ESO zone constants'!$D$3:$H$4953,5,FALSE),""),""),"")</f>
        <v/>
      </c>
      <c r="AD470" t="str">
        <f>IF(AND(O470&lt;&gt;"",NOT(ISERROR(O470))),"",IF(AND(M470&lt;&gt;"",M470&gt;0,NOT(ISERROR(M470))),VLOOKUP(M470,'ESO dumped WayshrineInfo'!$K$3:$N$9999,4,FALSE),""))</f>
        <v/>
      </c>
      <c r="AE470" s="44"/>
      <c r="AF470" s="43" t="str">
        <f>IF(AE470&lt;&gt;"",IF(AE470&lt;&gt;"LIBSETS_DROP_MECHANIC_MONSTER_NAME",VLOOKUP(AE470,'LibSets constants'!$I$4:$L$1002,3,FALSE),""),"")</f>
        <v/>
      </c>
      <c r="AG470" s="43" t="str">
        <f>IF(AE470&lt;&gt;"",IF(AE470&lt;&gt;"LIBSETS_DROP_MECHANIC_MONSTER_NAME",VLOOKUP(AE470,'LibSets constants'!$I$4:$L$1002,4,FALSE),""),"")</f>
        <v/>
      </c>
      <c r="AH470" s="3" t="str">
        <f>IF(G470&lt;&gt;"LIBSETS_SETTYPE_BATTLEGROUND",IF(G470&lt;&gt;"LIBSETS_SETTYPE_SPECIAL",IF(AI470&lt;&gt;"",VLOOKUP(AI470,'ESO zone constants'!$D$3:$H$4953,5,FALSE),""),""),"")</f>
        <v/>
      </c>
      <c r="AJ470" s="44"/>
      <c r="AK470" s="43" t="str">
        <f>IF(AJ470&lt;&gt;"",IF(AJ470&lt;&gt;"LIBSETS_DROP_MECHANIC_MONSTER_NAME",VLOOKUP(AJ470,'LibSets constants'!$I$4:$L$1002,3,FALSE),""),"")</f>
        <v/>
      </c>
      <c r="AL470" s="43" t="str">
        <f>IF(AJ470&lt;&gt;"",IF(AJ470&lt;&gt;"LIBSETS_DROP_MECHANIC_MONSTER_NAME",VLOOKUP(AJ470,'LibSets constants'!$I$4:$L$1002,4,FALSE),""),"")</f>
        <v/>
      </c>
      <c r="AM470" s="3" t="str">
        <f>IF(G470&lt;&gt;"LIBSETS_SETTYPE_BATTLEGROUND",IF(G470&lt;&gt;"LIBSETS_SETTYPE_SPECIAL",IF(AN470&lt;&gt;"",VLOOKUP(AN470,'ESO zone constants'!$D$3:$H$4953,5,FALSE),""),""),"")</f>
        <v/>
      </c>
      <c r="AO470" s="44"/>
      <c r="AP470" s="43" t="str">
        <f>IF(AO470&lt;&gt;"",IF(AO470&lt;&gt;"LIBSETS_DROP_MECHANIC_MONSTER_NAME",VLOOKUP(AO470,'LibSets constants'!$I$4:$L$1002,3,FALSE),""),"")</f>
        <v/>
      </c>
      <c r="AQ470" s="43" t="str">
        <f>IF(AO470&lt;&gt;"",IF(AO470&lt;&gt;"LIBSETS_DROP_MECHANIC_MONSTER_NAME",VLOOKUP(AO470,'LibSets constants'!$I$4:$L$1002,4,FALSE),""),"")</f>
        <v/>
      </c>
      <c r="AR470" s="3" t="str">
        <f>IF(G470&lt;&gt;"LIBSETS_SETTYPE_BATTLEGROUND",IF(G470&lt;&gt;"LIBSETS_SETTYPE_SPECIAL",IF(AS470&lt;&gt;"",VLOOKUP(AS470,'ESO zone constants'!$D$3:$H$4953,5,FALSE),""),""),"")</f>
        <v/>
      </c>
      <c r="AT470" s="44"/>
      <c r="AU470" s="43" t="str">
        <f>IF(AT470&lt;&gt;"",IF(AT470&lt;&gt;"LIBSETS_DROP_MECHANIC_MONSTER_NAME",VLOOKUP(AT470,'LibSets constants'!$I$4:$L$1002,3,FALSE),""),"")</f>
        <v/>
      </c>
      <c r="AV470" s="43" t="str">
        <f>IF(AT470&lt;&gt;"",IF(AT470&lt;&gt;"LIBSETS_DROP_MECHANIC_MONSTER_NAME",VLOOKUP(AT470,'LibSets constants'!$I$4:$L$1002,4,FALSE),""),"")</f>
        <v/>
      </c>
      <c r="AW470" s="21" t="str">
        <f t="shared" si="43"/>
        <v>[532] = {wayshrines={270,270,270,}, dlcId=DLC_GREYMOOR</v>
      </c>
      <c r="AX470" s="21" t="str">
        <f t="shared" si="44"/>
        <v>, zoneIds={635}, veteran=true</v>
      </c>
      <c r="AY470" s="21" t="str">
        <f t="shared" si="45"/>
        <v>, setType=LIBSETS_SETTYPE_ARENA</v>
      </c>
      <c r="AZ470" s="21" t="str">
        <f t="shared" si="46"/>
        <v>, dropMechanic={LIBSETS_DROP_MECHANIC_ARENA_STAGE_CHEST}},</v>
      </c>
      <c r="BA470" s="21" t="str">
        <f t="shared" si="47"/>
        <v xml:space="preserve"> --Perfected Destructive Impact / Perfektionierter zerstörerischer Einschlag   [Dragonstar Arena]</v>
      </c>
    </row>
    <row r="471" spans="1:53" x14ac:dyDescent="0.25">
      <c r="A471" s="5">
        <v>533</v>
      </c>
      <c r="B471" t="s">
        <v>1948</v>
      </c>
      <c r="C471" t="s">
        <v>1947</v>
      </c>
      <c r="D471" s="3">
        <f t="shared" si="42"/>
        <v>533</v>
      </c>
      <c r="E471" s="42"/>
      <c r="G471" s="8" t="s">
        <v>1590</v>
      </c>
      <c r="I471" t="s">
        <v>98</v>
      </c>
      <c r="J471" t="s">
        <v>97</v>
      </c>
      <c r="K471">
        <v>270</v>
      </c>
      <c r="L471">
        <v>270</v>
      </c>
      <c r="M471">
        <v>270</v>
      </c>
      <c r="N471">
        <v>0</v>
      </c>
      <c r="O471" s="66" t="s">
        <v>447</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R471" s="66" t="s">
        <v>1739</v>
      </c>
      <c r="S471" s="19" t="str">
        <f>IF(AND(R471&lt;&gt;"",NOT(ISERROR(R471))),R471,IF(P471&lt;&gt;"",IF(NOT(ISERROR(VLOOKUP(P471,'ESO Dungeon constants'!$D$3:$H$9999,5,FALSE))),VLOOKUP(P471,'ESO Dungeon constants'!$D$3:$I$9999,6,FALSE),VLOOKUP(P471,'ESO zone constants'!$H$3:$K$9987,4,FALSE)),""))</f>
        <v>DLC_GREYMOOR</v>
      </c>
      <c r="T471" s="3" t="str">
        <f>IF(S471&lt;&gt;"",VLOOKUP(S471,'LibSets constants'!$B$4:$C$1002,2,FALSE),"")</f>
        <v>Greymoor</v>
      </c>
      <c r="U471" s="33" t="s">
        <v>1680</v>
      </c>
      <c r="V471" s="40" t="str">
        <f>IF(U471&lt;&gt;"",IF(U471&lt;&gt;"LIBSETS_DROP_MECHANIC_MONSTER_NAME",VLOOKUP(U471,'LibSets constants'!$I$4:$L$1002,3,FALSE),""),"")</f>
        <v>Arena stage chest</v>
      </c>
      <c r="W471" s="3" t="str">
        <f>IF(U471&lt;&gt;"",IF(U471&lt;&gt;"LIBSETS_DROP_MECHANIC_MONSTER_NAME",VLOOKUP(U471,'LibSets constants'!$I$4:$L$1002,4,FALSE),""),"")</f>
        <v>Arena-Phasen Schatztruhe</v>
      </c>
      <c r="X471" s="3" t="str">
        <f>IF(G471&lt;&gt;"LIBSETS_SETTYPE_BATTLEGROUND",IF(G471&lt;&gt;"LIBSETS_SETTYPE_SPECIAL",IF(Y471&lt;&gt;"",VLOOKUP(Y471,'ESO zone constants'!$D$3:$H$4953,5,FALSE),""),""),"")</f>
        <v/>
      </c>
      <c r="Y471" t="str">
        <f>IF(AND(O471&lt;&gt;"",NOT(ISERROR(O471))),"",IF(AND(L471&lt;&gt;"",L471&gt;0,NOT(ISERROR(L471))),VLOOKUP(L471,'ESO dumped WayshrineInfo'!$K$3:$N$9999,4,FALSE),""))</f>
        <v/>
      </c>
      <c r="AA471" s="3" t="str">
        <f>IF(Z471&lt;&gt;"",IF(Z471&lt;&gt;"LIBSETS_DROP_MECHANIC_MONSTER_NAME",VLOOKUP(Z471,'LibSets constants'!$I$4:$L$1002,3,FALSE),""),"")</f>
        <v/>
      </c>
      <c r="AB471" s="3" t="str">
        <f>IF(Z471&lt;&gt;"",IF(Z471&lt;&gt;"LIBSETS_DROP_MECHANIC_MONSTER_NAME",VLOOKUP(Z471,'LibSets constants'!$I$4:$L$1002,4,FALSE),""),"")</f>
        <v/>
      </c>
      <c r="AC471" s="3" t="str">
        <f>IF(G471&lt;&gt;"LIBSETS_SETTYPE_BATTLEGROUND",IF(G471&lt;&gt;"LIBSETS_SETTYPE_SPECIAL",IF(AD471&lt;&gt;"",VLOOKUP(AD471,'ESO zone constants'!$D$3:$H$4953,5,FALSE),""),""),"")</f>
        <v/>
      </c>
      <c r="AD471" t="str">
        <f>IF(AND(O471&lt;&gt;"",NOT(ISERROR(O471))),"",IF(AND(M471&lt;&gt;"",M471&gt;0,NOT(ISERROR(M471))),VLOOKUP(M471,'ESO dumped WayshrineInfo'!$K$3:$N$9999,4,FALSE),""))</f>
        <v/>
      </c>
      <c r="AF471" s="3" t="str">
        <f>IF(AE471&lt;&gt;"",IF(AE471&lt;&gt;"LIBSETS_DROP_MECHANIC_MONSTER_NAME",VLOOKUP(AE471,'LibSets constants'!$I$4:$L$1002,3,FALSE),""),"")</f>
        <v/>
      </c>
      <c r="AG471" s="3" t="str">
        <f>IF(AE471&lt;&gt;"",IF(AE471&lt;&gt;"LIBSETS_DROP_MECHANIC_MONSTER_NAME",VLOOKUP(AE471,'LibSets constants'!$I$4:$L$1002,4,FALSE),""),"")</f>
        <v/>
      </c>
      <c r="AH471" s="3" t="str">
        <f>IF(G471&lt;&gt;"LIBSETS_SETTYPE_BATTLEGROUND",IF(G471&lt;&gt;"LIBSETS_SETTYPE_SPECIAL",IF(AI471&lt;&gt;"",VLOOKUP(AI471,'ESO zone constants'!$D$3:$H$4953,5,FALSE),""),""),"")</f>
        <v/>
      </c>
      <c r="AK471" s="3" t="str">
        <f>IF(AJ471&lt;&gt;"",IF(AJ471&lt;&gt;"LIBSETS_DROP_MECHANIC_MONSTER_NAME",VLOOKUP(AJ471,'LibSets constants'!$I$4:$L$1002,3,FALSE),""),"")</f>
        <v/>
      </c>
      <c r="AL471" s="3" t="str">
        <f>IF(AJ471&lt;&gt;"",IF(AJ471&lt;&gt;"LIBSETS_DROP_MECHANIC_MONSTER_NAME",VLOOKUP(AJ471,'LibSets constants'!$I$4:$L$1002,4,FALSE),""),"")</f>
        <v/>
      </c>
      <c r="AM471" s="3" t="str">
        <f>IF(G471&lt;&gt;"LIBSETS_SETTYPE_BATTLEGROUND",IF(G471&lt;&gt;"LIBSETS_SETTYPE_SPECIAL",IF(AN471&lt;&gt;"",VLOOKUP(AN471,'ESO zone constants'!$D$3:$H$4953,5,FALSE),""),""),"")</f>
        <v/>
      </c>
      <c r="AP471" s="3" t="str">
        <f>IF(AO471&lt;&gt;"",IF(AO471&lt;&gt;"LIBSETS_DROP_MECHANIC_MONSTER_NAME",VLOOKUP(AO471,'LibSets constants'!$I$4:$L$1002,3,FALSE),""),"")</f>
        <v/>
      </c>
      <c r="AQ471" s="3" t="str">
        <f>IF(AO471&lt;&gt;"",IF(AO471&lt;&gt;"LIBSETS_DROP_MECHANIC_MONSTER_NAME",VLOOKUP(AO471,'LibSets constants'!$I$4:$L$1002,4,FALSE),""),"")</f>
        <v/>
      </c>
      <c r="AR471" s="3" t="str">
        <f>IF(G471&lt;&gt;"LIBSETS_SETTYPE_BATTLEGROUND",IF(G471&lt;&gt;"LIBSETS_SETTYPE_SPECIAL",IF(AS471&lt;&gt;"",VLOOKUP(AS471,'ESO zone constants'!$D$3:$H$4953,5,FALSE),""),""),"")</f>
        <v/>
      </c>
      <c r="AU471" s="3" t="str">
        <f>IF(AT471&lt;&gt;"",IF(AT471&lt;&gt;"LIBSETS_DROP_MECHANIC_MONSTER_NAME",VLOOKUP(AT471,'LibSets constants'!$I$4:$L$1002,3,FALSE),""),"")</f>
        <v/>
      </c>
      <c r="AV471" s="3" t="str">
        <f>IF(AT471&lt;&gt;"",IF(AT471&lt;&gt;"LIBSETS_DROP_MECHANIC_MONSTER_NAME",VLOOKUP(AT471,'LibSets constants'!$I$4:$L$1002,4,FALSE),""),"")</f>
        <v/>
      </c>
      <c r="AW471" s="21" t="str">
        <f t="shared" si="43"/>
        <v>[533] = {wayshrines={270,270,270,}, dlcId=DLC_GREYMOOR</v>
      </c>
      <c r="AX471" s="21" t="str">
        <f t="shared" si="44"/>
        <v>, zoneIds={635}, veteran=true</v>
      </c>
      <c r="AY471" s="21" t="str">
        <f t="shared" si="45"/>
        <v>, setType=LIBSETS_SETTYPE_ARENA</v>
      </c>
      <c r="AZ471" s="21" t="str">
        <f t="shared" si="46"/>
        <v>, dropMechanic={LIBSETS_DROP_MECHANIC_ARENA_STAGE_CHEST}},</v>
      </c>
      <c r="BA471" s="21" t="str">
        <f t="shared" si="47"/>
        <v xml:space="preserve"> --Perfected Grand Rejuvenation / Pefektionierte Große Verjüngung   [Dragonstar Arena]</v>
      </c>
    </row>
    <row r="472" spans="1:53" ht="15.75" x14ac:dyDescent="0.25">
      <c r="A472" s="5">
        <v>534</v>
      </c>
      <c r="B472" t="s">
        <v>2316</v>
      </c>
      <c r="C472" s="67" t="s">
        <v>1962</v>
      </c>
      <c r="D472" s="3">
        <f t="shared" si="42"/>
        <v>534</v>
      </c>
      <c r="G472" s="3" t="s">
        <v>1597</v>
      </c>
      <c r="H472">
        <v>3</v>
      </c>
      <c r="I472" t="s">
        <v>1584</v>
      </c>
      <c r="J472" t="s">
        <v>97</v>
      </c>
      <c r="K472">
        <v>435</v>
      </c>
      <c r="L472">
        <v>435</v>
      </c>
      <c r="M472">
        <v>435</v>
      </c>
      <c r="N472">
        <v>0</v>
      </c>
      <c r="O472" s="66" t="s">
        <v>1961</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constants'!$B$4:$C$1002,2,FALSE),"")</f>
        <v>Stonethorn</v>
      </c>
      <c r="U472" s="33" t="s">
        <v>1668</v>
      </c>
      <c r="V472" s="42" t="s">
        <v>2318</v>
      </c>
      <c r="W472" s="39" t="s">
        <v>2319</v>
      </c>
      <c r="X472" s="3" t="str">
        <f>IF(G472&lt;&gt;"LIBSETS_SETTYPE_BATTLEGROUND",IF(G472&lt;&gt;"LIBSETS_SETTYPE_SPECIAL",IF(Y472&lt;&gt;"",VLOOKUP(Y472,'ESO zone constants'!$D$3:$H$4953,5,FALSE),""),""),"")</f>
        <v/>
      </c>
      <c r="Y472" t="str">
        <f>IF(AND(O472&lt;&gt;"",NOT(ISERROR(O472))),"",IF(AND(L472&lt;&gt;"",L472&gt;0,NOT(ISERROR(L472))),VLOOKUP(L472,'ESO dumped WayshrineInfo'!$K$3:$N$9999,4,FALSE),""))</f>
        <v/>
      </c>
      <c r="Z472" s="44"/>
      <c r="AA472" s="43" t="str">
        <f>IF(Z472&lt;&gt;"",IF(Z472&lt;&gt;"LIBSETS_DROP_MECHANIC_MONSTER_NAME",VLOOKUP(Z472,'LibSets constants'!$I$4:$L$1002,3,FALSE),""),"")</f>
        <v/>
      </c>
      <c r="AB472" s="43" t="str">
        <f>IF(Z472&lt;&gt;"",IF(Z472&lt;&gt;"LIBSETS_DROP_MECHANIC_MONSTER_NAME",VLOOKUP(Z472,'LibSets constants'!$I$4:$L$1002,4,FALSE),""),"")</f>
        <v/>
      </c>
      <c r="AC472" s="3" t="str">
        <f>IF(G472&lt;&gt;"LIBSETS_SETTYPE_BATTLEGROUND",IF(G472&lt;&gt;"LIBSETS_SETTYPE_SPECIAL",IF(AD472&lt;&gt;"",VLOOKUP(AD472,'ESO zone constants'!$D$3:$H$4953,5,FALSE),""),""),"")</f>
        <v/>
      </c>
      <c r="AD472" t="str">
        <f>IF(AND(O472&lt;&gt;"",NOT(ISERROR(O472))),"",IF(AND(M472&lt;&gt;"",M472&gt;0,NOT(ISERROR(M472))),VLOOKUP(M472,'ESO dumped WayshrineInfo'!$K$3:$N$9999,4,FALSE),""))</f>
        <v/>
      </c>
      <c r="AE472" s="44"/>
      <c r="AF472" s="43" t="str">
        <f>IF(AE472&lt;&gt;"",IF(AE472&lt;&gt;"LIBSETS_DROP_MECHANIC_MONSTER_NAME",VLOOKUP(AE472,'LibSets constants'!$I$4:$L$1002,3,FALSE),""),"")</f>
        <v/>
      </c>
      <c r="AG472" s="43" t="str">
        <f>IF(AE472&lt;&gt;"",IF(AE472&lt;&gt;"LIBSETS_DROP_MECHANIC_MONSTER_NAME",VLOOKUP(AE472,'LibSets constants'!$I$4:$L$1002,4,FALSE),""),"")</f>
        <v/>
      </c>
      <c r="AH472" s="3" t="str">
        <f>IF(G472&lt;&gt;"LIBSETS_SETTYPE_BATTLEGROUND",IF(G472&lt;&gt;"LIBSETS_SETTYPE_SPECIAL",IF(AI472&lt;&gt;"",VLOOKUP(AI472,'ESO zone constants'!$D$3:$H$4953,5,FALSE),""),""),"")</f>
        <v/>
      </c>
      <c r="AJ472" s="44"/>
      <c r="AK472" s="43" t="str">
        <f>IF(AJ472&lt;&gt;"",IF(AJ472&lt;&gt;"LIBSETS_DROP_MECHANIC_MONSTER_NAME",VLOOKUP(AJ472,'LibSets constants'!$I$4:$L$1002,3,FALSE),""),"")</f>
        <v/>
      </c>
      <c r="AL472" s="43" t="str">
        <f>IF(AJ472&lt;&gt;"",IF(AJ472&lt;&gt;"LIBSETS_DROP_MECHANIC_MONSTER_NAME",VLOOKUP(AJ472,'LibSets constants'!$I$4:$L$1002,4,FALSE),""),"")</f>
        <v/>
      </c>
      <c r="AM472" s="3" t="str">
        <f>IF(G472&lt;&gt;"LIBSETS_SETTYPE_BATTLEGROUND",IF(G472&lt;&gt;"LIBSETS_SETTYPE_SPECIAL",IF(AN472&lt;&gt;"",VLOOKUP(AN472,'ESO zone constants'!$D$3:$H$4953,5,FALSE),""),""),"")</f>
        <v/>
      </c>
      <c r="AO472" s="44"/>
      <c r="AP472" s="43" t="str">
        <f>IF(AO472&lt;&gt;"",IF(AO472&lt;&gt;"LIBSETS_DROP_MECHANIC_MONSTER_NAME",VLOOKUP(AO472,'LibSets constants'!$I$4:$L$1002,3,FALSE),""),"")</f>
        <v/>
      </c>
      <c r="AQ472" s="43" t="str">
        <f>IF(AO472&lt;&gt;"",IF(AO472&lt;&gt;"LIBSETS_DROP_MECHANIC_MONSTER_NAME",VLOOKUP(AO472,'LibSets constants'!$I$4:$L$1002,4,FALSE),""),"")</f>
        <v/>
      </c>
      <c r="AR472" s="3" t="str">
        <f>IF(G472&lt;&gt;"LIBSETS_SETTYPE_BATTLEGROUND",IF(G472&lt;&gt;"LIBSETS_SETTYPE_SPECIAL",IF(AS472&lt;&gt;"",VLOOKUP(AS472,'ESO zone constants'!$D$3:$H$4953,5,FALSE),""),""),"")</f>
        <v/>
      </c>
      <c r="AT472" s="44"/>
      <c r="AU472" s="43" t="str">
        <f>IF(AT472&lt;&gt;"",IF(AT472&lt;&gt;"LIBSETS_DROP_MECHANIC_MONSTER_NAME",VLOOKUP(AT472,'LibSets constants'!$I$4:$L$1002,3,FALSE),""),"")</f>
        <v/>
      </c>
      <c r="AV472" s="43" t="str">
        <f>IF(AT472&lt;&gt;"",IF(AT472&lt;&gt;"LIBSETS_DROP_MECHANIC_MONSTER_NAME",VLOOKUP(AT472,'LibSets constants'!$I$4:$L$1002,4,FALSE),""),"")</f>
        <v/>
      </c>
      <c r="AW472" s="21" t="str">
        <f t="shared" si="43"/>
        <v>[534] = {wayshrines={435,435,435,}, dlcId=DLC_STONETHORN</v>
      </c>
      <c r="AX472" s="21" t="str">
        <f t="shared" si="44"/>
        <v>, zoneIds={1197}, veteran={[EQUIP_TYPE_HEAD]=true, [EQUIP_TYPE_SHOULDERS]=false}</v>
      </c>
      <c r="AY472" s="21" t="str">
        <f t="shared" si="45"/>
        <v>, setType=LIBSETS_SETTYPE_MONSTER</v>
      </c>
      <c r="AZ472" s="21" t="str">
        <f t="shared" si="46"/>
        <v>, dropMechanic={LIBSETS_DROP_MECHANIC_MONSTER_NAME}, dropMechanicNames={['en']='Arkasis the Mad Alchemist', ['de']='Arkasis der verrückte Alchemist'}},</v>
      </c>
      <c r="BA472" s="21" t="str">
        <f t="shared" si="47"/>
        <v xml:space="preserve"> --Stone Husk / Steinhülle   [Stone Garden]</v>
      </c>
    </row>
    <row r="473" spans="1:53" ht="15.75" x14ac:dyDescent="0.25">
      <c r="A473" s="5">
        <v>535</v>
      </c>
      <c r="B473" t="s">
        <v>2317</v>
      </c>
      <c r="C473" s="67" t="s">
        <v>1957</v>
      </c>
      <c r="D473" s="3">
        <f t="shared" si="42"/>
        <v>535</v>
      </c>
      <c r="G473" s="3" t="s">
        <v>1597</v>
      </c>
      <c r="H473">
        <v>3</v>
      </c>
      <c r="I473" t="s">
        <v>1584</v>
      </c>
      <c r="J473" t="s">
        <v>97</v>
      </c>
      <c r="K473">
        <v>436</v>
      </c>
      <c r="L473">
        <v>436</v>
      </c>
      <c r="M473">
        <v>436</v>
      </c>
      <c r="N473">
        <v>0</v>
      </c>
      <c r="O473" s="66" t="s">
        <v>1953</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constants'!$B$4:$C$1002,2,FALSE),"")</f>
        <v>Stonethorn</v>
      </c>
      <c r="U473" s="33" t="s">
        <v>1668</v>
      </c>
      <c r="V473" s="42" t="s">
        <v>1957</v>
      </c>
      <c r="W473" s="39" t="s">
        <v>2317</v>
      </c>
      <c r="X473" s="3" t="str">
        <f>IF(G473&lt;&gt;"LIBSETS_SETTYPE_BATTLEGROUND",IF(G473&lt;&gt;"LIBSETS_SETTYPE_SPECIAL",IF(Y473&lt;&gt;"",VLOOKUP(Y473,'ESO zone constants'!$D$3:$H$4953,5,FALSE),""),""),"")</f>
        <v/>
      </c>
      <c r="Y473" t="str">
        <f>IF(AND(O473&lt;&gt;"",NOT(ISERROR(O473))),"",IF(AND(L473&lt;&gt;"",L473&gt;0,NOT(ISERROR(L473))),VLOOKUP(L473,'ESO dumped WayshrineInfo'!$K$3:$N$9999,4,FALSE),""))</f>
        <v/>
      </c>
      <c r="Z473" s="44"/>
      <c r="AA473" s="43" t="str">
        <f>IF(Z473&lt;&gt;"",IF(Z473&lt;&gt;"LIBSETS_DROP_MECHANIC_MONSTER_NAME",VLOOKUP(Z473,'LibSets constants'!$I$4:$L$1002,3,FALSE),""),"")</f>
        <v/>
      </c>
      <c r="AB473" s="43" t="str">
        <f>IF(Z473&lt;&gt;"",IF(Z473&lt;&gt;"LIBSETS_DROP_MECHANIC_MONSTER_NAME",VLOOKUP(Z473,'LibSets constants'!$I$4:$L$1002,4,FALSE),""),"")</f>
        <v/>
      </c>
      <c r="AC473" s="3" t="str">
        <f>IF(G473&lt;&gt;"LIBSETS_SETTYPE_BATTLEGROUND",IF(G473&lt;&gt;"LIBSETS_SETTYPE_SPECIAL",IF(AD473&lt;&gt;"",VLOOKUP(AD473,'ESO zone constants'!$D$3:$H$4953,5,FALSE),""),""),"")</f>
        <v/>
      </c>
      <c r="AD473" t="str">
        <f>IF(AND(O473&lt;&gt;"",NOT(ISERROR(O473))),"",IF(AND(M473&lt;&gt;"",M473&gt;0,NOT(ISERROR(M473))),VLOOKUP(M473,'ESO dumped WayshrineInfo'!$K$3:$N$9999,4,FALSE),""))</f>
        <v/>
      </c>
      <c r="AE473" s="44"/>
      <c r="AF473" s="43" t="str">
        <f>IF(AE473&lt;&gt;"",IF(AE473&lt;&gt;"LIBSETS_DROP_MECHANIC_MONSTER_NAME",VLOOKUP(AE473,'LibSets constants'!$I$4:$L$1002,3,FALSE),""),"")</f>
        <v/>
      </c>
      <c r="AG473" s="43" t="str">
        <f>IF(AE473&lt;&gt;"",IF(AE473&lt;&gt;"LIBSETS_DROP_MECHANIC_MONSTER_NAME",VLOOKUP(AE473,'LibSets constants'!$I$4:$L$1002,4,FALSE),""),"")</f>
        <v/>
      </c>
      <c r="AH473" s="3" t="str">
        <f>IF(G473&lt;&gt;"LIBSETS_SETTYPE_BATTLEGROUND",IF(G473&lt;&gt;"LIBSETS_SETTYPE_SPECIAL",IF(AI473&lt;&gt;"",VLOOKUP(AI473,'ESO zone constants'!$D$3:$H$4953,5,FALSE),""),""),"")</f>
        <v/>
      </c>
      <c r="AJ473" s="44"/>
      <c r="AK473" s="43" t="str">
        <f>IF(AJ473&lt;&gt;"",IF(AJ473&lt;&gt;"LIBSETS_DROP_MECHANIC_MONSTER_NAME",VLOOKUP(AJ473,'LibSets constants'!$I$4:$L$1002,3,FALSE),""),"")</f>
        <v/>
      </c>
      <c r="AL473" s="43" t="str">
        <f>IF(AJ473&lt;&gt;"",IF(AJ473&lt;&gt;"LIBSETS_DROP_MECHANIC_MONSTER_NAME",VLOOKUP(AJ473,'LibSets constants'!$I$4:$L$1002,4,FALSE),""),"")</f>
        <v/>
      </c>
      <c r="AM473" s="3" t="str">
        <f>IF(G473&lt;&gt;"LIBSETS_SETTYPE_BATTLEGROUND",IF(G473&lt;&gt;"LIBSETS_SETTYPE_SPECIAL",IF(AN473&lt;&gt;"",VLOOKUP(AN473,'ESO zone constants'!$D$3:$H$4953,5,FALSE),""),""),"")</f>
        <v/>
      </c>
      <c r="AO473" s="44"/>
      <c r="AP473" s="43" t="str">
        <f>IF(AO473&lt;&gt;"",IF(AO473&lt;&gt;"LIBSETS_DROP_MECHANIC_MONSTER_NAME",VLOOKUP(AO473,'LibSets constants'!$I$4:$L$1002,3,FALSE),""),"")</f>
        <v/>
      </c>
      <c r="AQ473" s="43" t="str">
        <f>IF(AO473&lt;&gt;"",IF(AO473&lt;&gt;"LIBSETS_DROP_MECHANIC_MONSTER_NAME",VLOOKUP(AO473,'LibSets constants'!$I$4:$L$1002,4,FALSE),""),"")</f>
        <v/>
      </c>
      <c r="AR473" s="3" t="str">
        <f>IF(G473&lt;&gt;"LIBSETS_SETTYPE_BATTLEGROUND",IF(G473&lt;&gt;"LIBSETS_SETTYPE_SPECIAL",IF(AS473&lt;&gt;"",VLOOKUP(AS473,'ESO zone constants'!$D$3:$H$4953,5,FALSE),""),""),"")</f>
        <v/>
      </c>
      <c r="AT473" s="44"/>
      <c r="AU473" s="43" t="str">
        <f>IF(AT473&lt;&gt;"",IF(AT473&lt;&gt;"LIBSETS_DROP_MECHANIC_MONSTER_NAME",VLOOKUP(AT473,'LibSets constants'!$I$4:$L$1002,3,FALSE),""),"")</f>
        <v/>
      </c>
      <c r="AV473" s="43" t="str">
        <f>IF(AT473&lt;&gt;"",IF(AT473&lt;&gt;"LIBSETS_DROP_MECHANIC_MONSTER_NAME",VLOOKUP(AT473,'LibSets constants'!$I$4:$L$1002,4,FALSE),""),"")</f>
        <v/>
      </c>
      <c r="AW473" s="21" t="str">
        <f t="shared" si="43"/>
        <v>[535] = {wayshrines={436,436,436,}, dlcId=DLC_STONETHORN</v>
      </c>
      <c r="AX473" s="21" t="str">
        <f t="shared" si="44"/>
        <v>, zoneIds={1201}, veteran={[EQUIP_TYPE_HEAD]=true, [EQUIP_TYPE_SHOULDERS]=false}</v>
      </c>
      <c r="AY473" s="21" t="str">
        <f t="shared" si="45"/>
        <v>, setType=LIBSETS_SETTYPE_MONSTER</v>
      </c>
      <c r="AZ473" s="21" t="str">
        <f t="shared" si="46"/>
        <v>, dropMechanic={LIBSETS_DROP_MECHANIC_MONSTER_NAME}, dropMechanicNames={['en']='Lady Thorn', ['de']='Fürstin Dorn'}},</v>
      </c>
      <c r="BA473" s="21" t="str">
        <f t="shared" si="47"/>
        <v xml:space="preserve"> --Lady Thorn / Fürstin Dorn   [Castle Thorn]</v>
      </c>
    </row>
    <row r="474" spans="1:53" x14ac:dyDescent="0.25">
      <c r="A474" s="5">
        <v>536</v>
      </c>
      <c r="B474" t="s">
        <v>2388</v>
      </c>
      <c r="C474" t="s">
        <v>2387</v>
      </c>
      <c r="D474" s="3">
        <f t="shared" si="42"/>
        <v>536</v>
      </c>
      <c r="G474" s="3" t="s">
        <v>1598</v>
      </c>
      <c r="I474" t="s">
        <v>97</v>
      </c>
      <c r="J474" t="s">
        <v>97</v>
      </c>
      <c r="K474">
        <v>441</v>
      </c>
      <c r="L474">
        <v>441</v>
      </c>
      <c r="M474">
        <v>441</v>
      </c>
      <c r="N474">
        <v>0</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constants'!$B$4:$C$1002,2,FALSE),"")</f>
        <v>Markarth</v>
      </c>
      <c r="U474" s="33" t="s">
        <v>1684</v>
      </c>
      <c r="V474" s="40" t="str">
        <f>IF(U474&lt;&gt;"",IF(U474&lt;&gt;"LIBSETS_DROP_MECHANIC_MONSTER_NAME",VLOOKUP(U474,'LibSets constants'!$I$4:$L$1002,3,FALSE),""),"")</f>
        <v>Delve bosses have a chance to drop a waist or feet.</v>
      </c>
      <c r="W474" s="43" t="str">
        <f>IF(U474&lt;&gt;"",IF(U474&lt;&gt;"LIBSETS_DROP_MECHANIC_MONSTER_NAME",VLOOKUP(U474,'LibSets constants'!$I$4:$L$1002,4,FALSE),""),"")</f>
        <v>Bosse in Gewölben haben die Chance, eine Taille oder Füße fallen zu lassen.</v>
      </c>
      <c r="X474" s="3">
        <f>IF(G474&lt;&gt;"LIBSETS_SETTYPE_BATTLEGROUND",IF(G474&lt;&gt;"LIBSETS_SETTYPE_SPECIAL",IF(Y474&lt;&gt;"",VLOOKUP(Y474,'ESO zone constants'!$D$3:$H$4953,5,FALSE),""),""),"")</f>
        <v>1207</v>
      </c>
      <c r="Y474" t="str">
        <f>IF(AND(O474&lt;&gt;"",NOT(ISERROR(O474))),"",IF(AND(L474&lt;&gt;"",L474&gt;0,NOT(ISERROR(L474))),VLOOKUP(L474,'ESO dumped WayshrineInfo'!$K$3:$N$9999,4,FALSE),""))</f>
        <v>The Reach</v>
      </c>
      <c r="Z474" s="44" t="s">
        <v>1684</v>
      </c>
      <c r="AA474" s="43" t="str">
        <f>IF(Z474&lt;&gt;"",IF(Z474&lt;&gt;"LIBSETS_DROP_MECHANIC_MONSTER_NAME",VLOOKUP(Z474,'LibSets constants'!$I$4:$L$1002,3,FALSE),""),"")</f>
        <v>Delve bosses have a chance to drop a waist or feet.</v>
      </c>
      <c r="AB474" s="43" t="str">
        <f>IF(Z474&lt;&gt;"",IF(Z474&lt;&gt;"LIBSETS_DROP_MECHANIC_MONSTER_NAME",VLOOKUP(Z474,'LibSets constants'!$I$4:$L$1002,4,FALSE),""),"")</f>
        <v>Bosse in Gewölben haben die Chance, eine Taille oder Füße fallen zu lassen.</v>
      </c>
      <c r="AC474" s="3">
        <f>IF(G474&lt;&gt;"LIBSETS_SETTYPE_BATTLEGROUND",IF(G474&lt;&gt;"LIBSETS_SETTYPE_SPECIAL",IF(AD474&lt;&gt;"",VLOOKUP(AD474,'ESO zone constants'!$D$3:$H$4953,5,FALSE),""),""),"")</f>
        <v>1207</v>
      </c>
      <c r="AD474" t="str">
        <f>IF(AND(O474&lt;&gt;"",NOT(ISERROR(O474))),"",IF(AND(M474&lt;&gt;"",M474&gt;0,NOT(ISERROR(M474))),VLOOKUP(M474,'ESO dumped WayshrineInfo'!$K$3:$N$9999,4,FALSE),""))</f>
        <v>The Reach</v>
      </c>
      <c r="AE474" s="44" t="s">
        <v>1686</v>
      </c>
      <c r="AF474" s="43" t="str">
        <f>IF(AE474&lt;&gt;"",IF(AE474&lt;&gt;"LIBSETS_DROP_MECHANIC_MONSTER_NAME",VLOOKUP(AE474,'LibSets constants'!$I$4:$L$1002,3,FALSE),""),"")</f>
        <v>Public dungeon bosses have a chance to drop a shoulder, hand, or weapon.</v>
      </c>
      <c r="AG474" s="43" t="str">
        <f>IF(AE474&lt;&gt;"",IF(AE474&lt;&gt;"LIBSETS_DROP_MECHANIC_MONSTER_NAME",VLOOKUP(AE474,'LibSets constants'!$I$4:$L$1002,4,FALSE),""),"")</f>
        <v>Öffentliche Dungeon-Bosse haben die Möglichkeit, eine Schulter, Handschuhe oder eine Waffe fallen zu lassen.</v>
      </c>
      <c r="AH474" s="3" t="str">
        <f>IF(G474&lt;&gt;"LIBSETS_SETTYPE_BATTLEGROUND",IF(G474&lt;&gt;"LIBSETS_SETTYPE_SPECIAL",IF(AI474&lt;&gt;"",VLOOKUP(AI474,'ESO zone constants'!$D$3:$H$4953,5,FALSE),""),""),"")</f>
        <v/>
      </c>
      <c r="AJ474" s="44" t="s">
        <v>1687</v>
      </c>
      <c r="AK474" s="43" t="str">
        <f>IF(AJ474&lt;&gt;"",IF(AJ474&lt;&gt;"LIBSETS_DROP_MECHANIC_MONSTER_NAME",VLOOKUP(AJ474,'LibSets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4" s="43" t="str">
        <f>IF(AJ474&lt;&gt;"",IF(AJ474&lt;&gt;"LIBSETS_DROP_MECHANIC_MONSTER_NAME",VLOOKUP(AJ474,'LibSets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4" s="3" t="str">
        <f>IF(G474&lt;&gt;"LIBSETS_SETTYPE_BATTLEGROUND",IF(G474&lt;&gt;"LIBSETS_SETTYPE_SPECIAL",IF(AN474&lt;&gt;"",VLOOKUP(AN474,'ESO zone constants'!$D$3:$H$4953,5,FALSE),""),""),"")</f>
        <v/>
      </c>
      <c r="AO474" s="44"/>
      <c r="AP474" s="43" t="str">
        <f>IF(AO474&lt;&gt;"",IF(AO474&lt;&gt;"LIBSETS_DROP_MECHANIC_MONSTER_NAME",VLOOKUP(AO474,'LibSets constants'!$I$4:$L$1002,3,FALSE),""),"")</f>
        <v/>
      </c>
      <c r="AQ474" s="43" t="str">
        <f>IF(AO474&lt;&gt;"",IF(AO474&lt;&gt;"LIBSETS_DROP_MECHANIC_MONSTER_NAME",VLOOKUP(AO474,'LibSets constants'!$I$4:$L$1002,4,FALSE),""),"")</f>
        <v/>
      </c>
      <c r="AR474" s="3" t="str">
        <f>IF(G474&lt;&gt;"LIBSETS_SETTYPE_BATTLEGROUND",IF(G474&lt;&gt;"LIBSETS_SETTYPE_SPECIAL",IF(AS474&lt;&gt;"",VLOOKUP(AS474,'ESO zone constants'!$D$3:$H$4953,5,FALSE),""),""),"")</f>
        <v/>
      </c>
      <c r="AT474" s="44"/>
      <c r="AU474" s="43" t="str">
        <f>IF(AT474&lt;&gt;"",IF(AT474&lt;&gt;"LIBSETS_DROP_MECHANIC_MONSTER_NAME",VLOOKUP(AT474,'LibSets constants'!$I$4:$L$1002,3,FALSE),""),"")</f>
        <v/>
      </c>
      <c r="AV474" s="43" t="str">
        <f>IF(AT474&lt;&gt;"",IF(AT474&lt;&gt;"LIBSETS_DROP_MECHANIC_MONSTER_NAME",VLOOKUP(AT474,'LibSets constants'!$I$4:$L$1002,4,FALSE),""),"")</f>
        <v/>
      </c>
      <c r="AW474" s="21" t="str">
        <f t="shared" si="43"/>
        <v>[536] = {wayshrines={441,441,441,}, dlcId=DLC_MARKARTH</v>
      </c>
      <c r="AX474" s="21" t="str">
        <f t="shared" si="44"/>
        <v>, zoneIds={1207,1207,1207}, veteran=false</v>
      </c>
      <c r="AY474" s="21" t="str">
        <f t="shared" si="45"/>
        <v>, setType=LIBSETS_SETTYPE_OVERLAND</v>
      </c>
      <c r="AZ474" s="21" t="str">
        <f t="shared" si="46"/>
        <v>, dropMechanic={LIBSETS_DROP_MECHANIC_OVERLAND_BOSS_DELVE,LIBSETS_DROP_MECHANIC_OVERLAND_BOSS_DELVE,LIBSETS_DROP_MECHANIC_OVERLAND_BOSS_PUBLIC_DUNGEON,LIBSETS_DROP_MECHANIC_OVERLAND_CHEST}},</v>
      </c>
      <c r="BA474" s="21" t="str">
        <f t="shared" si="47"/>
        <v xml:space="preserve"> --Radiant Bastion / Strahlende Bastion   [The Reach, The Reach, The Reach]</v>
      </c>
    </row>
    <row r="475" spans="1:53" x14ac:dyDescent="0.25">
      <c r="A475" s="5">
        <v>537</v>
      </c>
      <c r="B475" t="s">
        <v>2389</v>
      </c>
      <c r="C475" t="s">
        <v>2411</v>
      </c>
      <c r="D475" s="3">
        <f t="shared" si="42"/>
        <v>537</v>
      </c>
      <c r="G475" s="3" t="s">
        <v>1598</v>
      </c>
      <c r="I475" t="s">
        <v>97</v>
      </c>
      <c r="J475" t="s">
        <v>97</v>
      </c>
      <c r="K475">
        <v>441</v>
      </c>
      <c r="L475">
        <v>441</v>
      </c>
      <c r="M475">
        <v>441</v>
      </c>
      <c r="N475">
        <v>0</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constants'!$B$4:$C$1002,2,FALSE),"")</f>
        <v>Markarth</v>
      </c>
      <c r="U475" s="33" t="s">
        <v>1684</v>
      </c>
      <c r="V475" s="40" t="str">
        <f>IF(U475&lt;&gt;"",IF(U475&lt;&gt;"LIBSETS_DROP_MECHANIC_MONSTER_NAME",VLOOKUP(U475,'LibSets constants'!$I$4:$L$1002,3,FALSE),""),"")</f>
        <v>Delve bosses have a chance to drop a waist or feet.</v>
      </c>
      <c r="W475" s="43" t="str">
        <f>IF(U475&lt;&gt;"",IF(U475&lt;&gt;"LIBSETS_DROP_MECHANIC_MONSTER_NAME",VLOOKUP(U475,'LibSets constants'!$I$4:$L$1002,4,FALSE),""),"")</f>
        <v>Bosse in Gewölben haben die Chance, eine Taille oder Füße fallen zu lassen.</v>
      </c>
      <c r="X475" s="3">
        <f>IF(G475&lt;&gt;"LIBSETS_SETTYPE_BATTLEGROUND",IF(G475&lt;&gt;"LIBSETS_SETTYPE_SPECIAL",IF(Y475&lt;&gt;"",VLOOKUP(Y475,'ESO zone constants'!$D$3:$H$4953,5,FALSE),""),""),"")</f>
        <v>1207</v>
      </c>
      <c r="Y475" t="str">
        <f>IF(AND(O475&lt;&gt;"",NOT(ISERROR(O475))),"",IF(AND(L475&lt;&gt;"",L475&gt;0,NOT(ISERROR(L475))),VLOOKUP(L475,'ESO dumped WayshrineInfo'!$K$3:$N$9999,4,FALSE),""))</f>
        <v>The Reach</v>
      </c>
      <c r="Z475" s="44" t="s">
        <v>1684</v>
      </c>
      <c r="AA475" s="43" t="str">
        <f>IF(Z475&lt;&gt;"",IF(Z475&lt;&gt;"LIBSETS_DROP_MECHANIC_MONSTER_NAME",VLOOKUP(Z475,'LibSets constants'!$I$4:$L$1002,3,FALSE),""),"")</f>
        <v>Delve bosses have a chance to drop a waist or feet.</v>
      </c>
      <c r="AB475" s="43" t="str">
        <f>IF(Z475&lt;&gt;"",IF(Z475&lt;&gt;"LIBSETS_DROP_MECHANIC_MONSTER_NAME",VLOOKUP(Z475,'LibSets constants'!$I$4:$L$1002,4,FALSE),""),"")</f>
        <v>Bosse in Gewölben haben die Chance, eine Taille oder Füße fallen zu lassen.</v>
      </c>
      <c r="AC475" s="3">
        <f>IF(G475&lt;&gt;"LIBSETS_SETTYPE_BATTLEGROUND",IF(G475&lt;&gt;"LIBSETS_SETTYPE_SPECIAL",IF(AD475&lt;&gt;"",VLOOKUP(AD475,'ESO zone constants'!$D$3:$H$4953,5,FALSE),""),""),"")</f>
        <v>1207</v>
      </c>
      <c r="AD475" t="str">
        <f>IF(AND(O475&lt;&gt;"",NOT(ISERROR(O475))),"",IF(AND(M475&lt;&gt;"",M475&gt;0,NOT(ISERROR(M475))),VLOOKUP(M475,'ESO dumped WayshrineInfo'!$K$3:$N$9999,4,FALSE),""))</f>
        <v>The Reach</v>
      </c>
      <c r="AE475" s="44" t="s">
        <v>1686</v>
      </c>
      <c r="AF475" s="43" t="str">
        <f>IF(AE475&lt;&gt;"",IF(AE475&lt;&gt;"LIBSETS_DROP_MECHANIC_MONSTER_NAME",VLOOKUP(AE475,'LibSets constants'!$I$4:$L$1002,3,FALSE),""),"")</f>
        <v>Public dungeon bosses have a chance to drop a shoulder, hand, or weapon.</v>
      </c>
      <c r="AG475" s="43" t="str">
        <f>IF(AE475&lt;&gt;"",IF(AE475&lt;&gt;"LIBSETS_DROP_MECHANIC_MONSTER_NAME",VLOOKUP(AE475,'LibSets constants'!$I$4:$L$1002,4,FALSE),""),"")</f>
        <v>Öffentliche Dungeon-Bosse haben die Möglichkeit, eine Schulter, Handschuhe oder eine Waffe fallen zu lassen.</v>
      </c>
      <c r="AH475" s="3" t="str">
        <f>IF(G475&lt;&gt;"LIBSETS_SETTYPE_BATTLEGROUND",IF(G475&lt;&gt;"LIBSETS_SETTYPE_SPECIAL",IF(AI475&lt;&gt;"",VLOOKUP(AI475,'ESO zone constants'!$D$3:$H$4953,5,FALSE),""),""),"")</f>
        <v/>
      </c>
      <c r="AJ475" s="44" t="s">
        <v>1687</v>
      </c>
      <c r="AK475" s="43" t="str">
        <f>IF(AJ475&lt;&gt;"",IF(AJ475&lt;&gt;"LIBSETS_DROP_MECHANIC_MONSTER_NAME",VLOOKUP(AJ475,'LibSets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5" s="43" t="str">
        <f>IF(AJ475&lt;&gt;"",IF(AJ475&lt;&gt;"LIBSETS_DROP_MECHANIC_MONSTER_NAME",VLOOKUP(AJ475,'LibSets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5" s="3" t="str">
        <f>IF(G475&lt;&gt;"LIBSETS_SETTYPE_BATTLEGROUND",IF(G475&lt;&gt;"LIBSETS_SETTYPE_SPECIAL",IF(AN475&lt;&gt;"",VLOOKUP(AN475,'ESO zone constants'!$D$3:$H$4953,5,FALSE),""),""),"")</f>
        <v/>
      </c>
      <c r="AO475" s="44"/>
      <c r="AP475" s="43" t="str">
        <f>IF(AO475&lt;&gt;"",IF(AO475&lt;&gt;"LIBSETS_DROP_MECHANIC_MONSTER_NAME",VLOOKUP(AO475,'LibSets constants'!$I$4:$L$1002,3,FALSE),""),"")</f>
        <v/>
      </c>
      <c r="AQ475" s="43" t="str">
        <f>IF(AO475&lt;&gt;"",IF(AO475&lt;&gt;"LIBSETS_DROP_MECHANIC_MONSTER_NAME",VLOOKUP(AO475,'LibSets constants'!$I$4:$L$1002,4,FALSE),""),"")</f>
        <v/>
      </c>
      <c r="AR475" s="3" t="str">
        <f>IF(G475&lt;&gt;"LIBSETS_SETTYPE_BATTLEGROUND",IF(G475&lt;&gt;"LIBSETS_SETTYPE_SPECIAL",IF(AS475&lt;&gt;"",VLOOKUP(AS475,'ESO zone constants'!$D$3:$H$4953,5,FALSE),""),""),"")</f>
        <v/>
      </c>
      <c r="AT475" s="44"/>
      <c r="AU475" s="43" t="str">
        <f>IF(AT475&lt;&gt;"",IF(AT475&lt;&gt;"LIBSETS_DROP_MECHANIC_MONSTER_NAME",VLOOKUP(AT475,'LibSets constants'!$I$4:$L$1002,3,FALSE),""),"")</f>
        <v/>
      </c>
      <c r="AV475" s="43" t="str">
        <f>IF(AT475&lt;&gt;"",IF(AT475&lt;&gt;"LIBSETS_DROP_MECHANIC_MONSTER_NAME",VLOOKUP(AT475,'LibSets constants'!$I$4:$L$1002,4,FALSE),""),"")</f>
        <v/>
      </c>
      <c r="AW475" s="21" t="str">
        <f t="shared" si="43"/>
        <v>[537] = {wayshrines={441,441,441,}, dlcId=DLC_MARKARTH</v>
      </c>
      <c r="AX475" s="21" t="str">
        <f t="shared" si="44"/>
        <v>, zoneIds={1207,1207,1207}, veteran=false</v>
      </c>
      <c r="AY475" s="21" t="str">
        <f t="shared" si="45"/>
        <v>, setType=LIBSETS_SETTYPE_OVERLAND</v>
      </c>
      <c r="AZ475" s="21" t="str">
        <f t="shared" si="46"/>
        <v>, dropMechanic={LIBSETS_DROP_MECHANIC_OVERLAND_BOSS_DELVE,LIBSETS_DROP_MECHANIC_OVERLAND_BOSS_DELVE,LIBSETS_DROP_MECHANIC_OVERLAND_BOSS_PUBLIC_DUNGEON,LIBSETS_DROP_MECHANIC_OVERLAND_CHEST}},</v>
      </c>
      <c r="BA475" s="21" t="str">
        <f t="shared" si="47"/>
        <v xml:space="preserve"> --Voidcaller / Leerenrufer   [The Reach, The Reach, The Reach]</v>
      </c>
    </row>
    <row r="476" spans="1:53" x14ac:dyDescent="0.25">
      <c r="A476" s="5">
        <v>538</v>
      </c>
      <c r="B476" t="s">
        <v>2390</v>
      </c>
      <c r="C476" t="s">
        <v>2412</v>
      </c>
      <c r="D476" s="3">
        <f t="shared" si="42"/>
        <v>538</v>
      </c>
      <c r="G476" s="3" t="s">
        <v>1598</v>
      </c>
      <c r="I476" t="s">
        <v>97</v>
      </c>
      <c r="J476" t="s">
        <v>97</v>
      </c>
      <c r="K476">
        <v>441</v>
      </c>
      <c r="L476">
        <v>441</v>
      </c>
      <c r="M476">
        <v>441</v>
      </c>
      <c r="N476">
        <v>0</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constants'!$B$4:$C$1002,2,FALSE),"")</f>
        <v>Markarth</v>
      </c>
      <c r="U476" s="33" t="s">
        <v>1684</v>
      </c>
      <c r="V476" s="40" t="str">
        <f>IF(U476&lt;&gt;"",IF(U476&lt;&gt;"LIBSETS_DROP_MECHANIC_MONSTER_NAME",VLOOKUP(U476,'LibSets constants'!$I$4:$L$1002,3,FALSE),""),"")</f>
        <v>Delve bosses have a chance to drop a waist or feet.</v>
      </c>
      <c r="W476" s="43" t="str">
        <f>IF(U476&lt;&gt;"",IF(U476&lt;&gt;"LIBSETS_DROP_MECHANIC_MONSTER_NAME",VLOOKUP(U476,'LibSets constants'!$I$4:$L$1002,4,FALSE),""),"")</f>
        <v>Bosse in Gewölben haben die Chance, eine Taille oder Füße fallen zu lassen.</v>
      </c>
      <c r="X476" s="3">
        <f>IF(G476&lt;&gt;"LIBSETS_SETTYPE_BATTLEGROUND",IF(G476&lt;&gt;"LIBSETS_SETTYPE_SPECIAL",IF(Y476&lt;&gt;"",VLOOKUP(Y476,'ESO zone constants'!$D$3:$H$4953,5,FALSE),""),""),"")</f>
        <v>1207</v>
      </c>
      <c r="Y476" t="str">
        <f>IF(AND(O476&lt;&gt;"",NOT(ISERROR(O476))),"",IF(AND(L476&lt;&gt;"",L476&gt;0,NOT(ISERROR(L476))),VLOOKUP(L476,'ESO dumped WayshrineInfo'!$K$3:$N$9999,4,FALSE),""))</f>
        <v>The Reach</v>
      </c>
      <c r="Z476" s="44" t="s">
        <v>1684</v>
      </c>
      <c r="AA476" s="43" t="str">
        <f>IF(Z476&lt;&gt;"",IF(Z476&lt;&gt;"LIBSETS_DROP_MECHANIC_MONSTER_NAME",VLOOKUP(Z476,'LibSets constants'!$I$4:$L$1002,3,FALSE),""),"")</f>
        <v>Delve bosses have a chance to drop a waist or feet.</v>
      </c>
      <c r="AB476" s="43" t="str">
        <f>IF(Z476&lt;&gt;"",IF(Z476&lt;&gt;"LIBSETS_DROP_MECHANIC_MONSTER_NAME",VLOOKUP(Z476,'LibSets constants'!$I$4:$L$1002,4,FALSE),""),"")</f>
        <v>Bosse in Gewölben haben die Chance, eine Taille oder Füße fallen zu lassen.</v>
      </c>
      <c r="AC476" s="3">
        <f>IF(G476&lt;&gt;"LIBSETS_SETTYPE_BATTLEGROUND",IF(G476&lt;&gt;"LIBSETS_SETTYPE_SPECIAL",IF(AD476&lt;&gt;"",VLOOKUP(AD476,'ESO zone constants'!$D$3:$H$4953,5,FALSE),""),""),"")</f>
        <v>1207</v>
      </c>
      <c r="AD476" t="str">
        <f>IF(AND(O476&lt;&gt;"",NOT(ISERROR(O476))),"",IF(AND(M476&lt;&gt;"",M476&gt;0,NOT(ISERROR(M476))),VLOOKUP(M476,'ESO dumped WayshrineInfo'!$K$3:$N$9999,4,FALSE),""))</f>
        <v>The Reach</v>
      </c>
      <c r="AE476" s="44" t="s">
        <v>1686</v>
      </c>
      <c r="AF476" s="43" t="str">
        <f>IF(AE476&lt;&gt;"",IF(AE476&lt;&gt;"LIBSETS_DROP_MECHANIC_MONSTER_NAME",VLOOKUP(AE476,'LibSets constants'!$I$4:$L$1002,3,FALSE),""),"")</f>
        <v>Public dungeon bosses have a chance to drop a shoulder, hand, or weapon.</v>
      </c>
      <c r="AG476" s="43" t="str">
        <f>IF(AE476&lt;&gt;"",IF(AE476&lt;&gt;"LIBSETS_DROP_MECHANIC_MONSTER_NAME",VLOOKUP(AE476,'LibSets constants'!$I$4:$L$1002,4,FALSE),""),"")</f>
        <v>Öffentliche Dungeon-Bosse haben die Möglichkeit, eine Schulter, Handschuhe oder eine Waffe fallen zu lassen.</v>
      </c>
      <c r="AH476" s="3" t="str">
        <f>IF(G476&lt;&gt;"LIBSETS_SETTYPE_BATTLEGROUND",IF(G476&lt;&gt;"LIBSETS_SETTYPE_SPECIAL",IF(AI476&lt;&gt;"",VLOOKUP(AI476,'ESO zone constants'!$D$3:$H$4953,5,FALSE),""),""),"")</f>
        <v/>
      </c>
      <c r="AJ476" s="44" t="s">
        <v>1687</v>
      </c>
      <c r="AK476" s="43" t="str">
        <f>IF(AJ476&lt;&gt;"",IF(AJ476&lt;&gt;"LIBSETS_DROP_MECHANIC_MONSTER_NAME",VLOOKUP(AJ476,'LibSets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6" s="43" t="str">
        <f>IF(AJ476&lt;&gt;"",IF(AJ476&lt;&gt;"LIBSETS_DROP_MECHANIC_MONSTER_NAME",VLOOKUP(AJ476,'LibSets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6" s="3" t="str">
        <f>IF(G476&lt;&gt;"LIBSETS_SETTYPE_BATTLEGROUND",IF(G476&lt;&gt;"LIBSETS_SETTYPE_SPECIAL",IF(AN476&lt;&gt;"",VLOOKUP(AN476,'ESO zone constants'!$D$3:$H$4953,5,FALSE),""),""),"")</f>
        <v/>
      </c>
      <c r="AO476" s="44"/>
      <c r="AP476" s="43" t="str">
        <f>IF(AO476&lt;&gt;"",IF(AO476&lt;&gt;"LIBSETS_DROP_MECHANIC_MONSTER_NAME",VLOOKUP(AO476,'LibSets constants'!$I$4:$L$1002,3,FALSE),""),"")</f>
        <v/>
      </c>
      <c r="AQ476" s="43" t="str">
        <f>IF(AO476&lt;&gt;"",IF(AO476&lt;&gt;"LIBSETS_DROP_MECHANIC_MONSTER_NAME",VLOOKUP(AO476,'LibSets constants'!$I$4:$L$1002,4,FALSE),""),"")</f>
        <v/>
      </c>
      <c r="AR476" s="3" t="str">
        <f>IF(G476&lt;&gt;"LIBSETS_SETTYPE_BATTLEGROUND",IF(G476&lt;&gt;"LIBSETS_SETTYPE_SPECIAL",IF(AS476&lt;&gt;"",VLOOKUP(AS476,'ESO zone constants'!$D$3:$H$4953,5,FALSE),""),""),"")</f>
        <v/>
      </c>
      <c r="AT476" s="44"/>
      <c r="AU476" s="43" t="str">
        <f>IF(AT476&lt;&gt;"",IF(AT476&lt;&gt;"LIBSETS_DROP_MECHANIC_MONSTER_NAME",VLOOKUP(AT476,'LibSets constants'!$I$4:$L$1002,3,FALSE),""),"")</f>
        <v/>
      </c>
      <c r="AV476" s="43" t="str">
        <f>IF(AT476&lt;&gt;"",IF(AT476&lt;&gt;"LIBSETS_DROP_MECHANIC_MONSTER_NAME",VLOOKUP(AT476,'LibSets constants'!$I$4:$L$1002,4,FALSE),""),"")</f>
        <v/>
      </c>
      <c r="AW476" s="21" t="str">
        <f t="shared" si="43"/>
        <v>[538] = {wayshrines={441,441,441,}, dlcId=DLC_MARKARTH</v>
      </c>
      <c r="AX476" s="21" t="str">
        <f t="shared" si="44"/>
        <v>, zoneIds={1207,1207,1207}, veteran=false</v>
      </c>
      <c r="AY476" s="21" t="str">
        <f t="shared" si="45"/>
        <v>, setType=LIBSETS_SETTYPE_OVERLAND</v>
      </c>
      <c r="AZ476" s="21" t="str">
        <f t="shared" si="46"/>
        <v>, dropMechanic={LIBSETS_DROP_MECHANIC_OVERLAND_BOSS_DELVE,LIBSETS_DROP_MECHANIC_OVERLAND_BOSS_DELVE,LIBSETS_DROP_MECHANIC_OVERLAND_BOSS_PUBLIC_DUNGEON,LIBSETS_DROP_MECHANIC_OVERLAND_CHEST}},</v>
      </c>
      <c r="BA476" s="21" t="str">
        <f t="shared" si="47"/>
        <v xml:space="preserve"> --Witch-Knight's Defiance / Trotz des Hexenritters   [The Reach, The Reach, The Reach]</v>
      </c>
    </row>
    <row r="477" spans="1:53" x14ac:dyDescent="0.25">
      <c r="A477" s="5">
        <v>539</v>
      </c>
      <c r="B477" t="s">
        <v>2391</v>
      </c>
      <c r="C477" t="s">
        <v>2413</v>
      </c>
      <c r="D477" s="3">
        <f t="shared" si="42"/>
        <v>539</v>
      </c>
      <c r="G477" s="3" t="s">
        <v>1592</v>
      </c>
      <c r="I477" t="s">
        <v>97</v>
      </c>
      <c r="J477" t="s">
        <v>97</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constants'!$B$4:$C$1002,2,FALSE),"")</f>
        <v>Markarth</v>
      </c>
      <c r="V477" s="42"/>
      <c r="W477" s="39"/>
      <c r="X477" s="3">
        <f>IF(G477&lt;&gt;"LIBSETS_SETTYPE_BATTLEGROUND",IF(G477&lt;&gt;"LIBSETS_SETTYPE_SPECIAL",IF(Y477&lt;&gt;"",VLOOKUP(Y477,'ESO zone constants'!$D$3:$H$4953,5,FALSE),""),""),"")</f>
        <v>1207</v>
      </c>
      <c r="Y477" t="str">
        <f>IF(AND(O477&lt;&gt;"",NOT(ISERROR(O477))),"",IF(AND(L477&lt;&gt;"",L477&gt;0,NOT(ISERROR(L477))),VLOOKUP(L477,'ESO dumped WayshrineInfo'!$K$3:$N$9999,4,FALSE),""))</f>
        <v>The Reach</v>
      </c>
      <c r="Z477" s="44"/>
      <c r="AA477" s="43" t="str">
        <f>IF(Z477&lt;&gt;"",IF(Z477&lt;&gt;"LIBSETS_DROP_MECHANIC_MONSTER_NAME",VLOOKUP(Z477,'LibSets constants'!$I$4:$L$1002,3,FALSE),""),"")</f>
        <v/>
      </c>
      <c r="AB477" s="43" t="str">
        <f>IF(Z477&lt;&gt;"",IF(Z477&lt;&gt;"LIBSETS_DROP_MECHANIC_MONSTER_NAME",VLOOKUP(Z477,'LibSets constants'!$I$4:$L$1002,4,FALSE),""),"")</f>
        <v/>
      </c>
      <c r="AC477" s="3">
        <f>IF(G477&lt;&gt;"LIBSETS_SETTYPE_BATTLEGROUND",IF(G477&lt;&gt;"LIBSETS_SETTYPE_SPECIAL",IF(AD477&lt;&gt;"",VLOOKUP(AD477,'ESO zone constants'!$D$3:$H$4953,5,FALSE),""),""),"")</f>
        <v>1207</v>
      </c>
      <c r="AD477" t="str">
        <f>IF(AND(O477&lt;&gt;"",NOT(ISERROR(O477))),"",IF(AND(M477&lt;&gt;"",M477&gt;0,NOT(ISERROR(M477))),VLOOKUP(M477,'ESO dumped WayshrineInfo'!$K$3:$N$9999,4,FALSE),""))</f>
        <v>The Reach</v>
      </c>
      <c r="AE477" s="44"/>
      <c r="AF477" s="43" t="str">
        <f>IF(AE477&lt;&gt;"",IF(AE477&lt;&gt;"LIBSETS_DROP_MECHANIC_MONSTER_NAME",VLOOKUP(AE477,'LibSets constants'!$I$4:$L$1002,3,FALSE),""),"")</f>
        <v/>
      </c>
      <c r="AG477" s="43" t="str">
        <f>IF(AE477&lt;&gt;"",IF(AE477&lt;&gt;"LIBSETS_DROP_MECHANIC_MONSTER_NAME",VLOOKUP(AE477,'LibSets constants'!$I$4:$L$1002,4,FALSE),""),"")</f>
        <v/>
      </c>
      <c r="AH477" s="3" t="str">
        <f>IF(G477&lt;&gt;"LIBSETS_SETTYPE_BATTLEGROUND",IF(G477&lt;&gt;"LIBSETS_SETTYPE_SPECIAL",IF(AI477&lt;&gt;"",VLOOKUP(AI477,'ESO zone constants'!$D$3:$H$4953,5,FALSE),""),""),"")</f>
        <v/>
      </c>
      <c r="AJ477" s="44"/>
      <c r="AK477" s="43" t="str">
        <f>IF(AJ477&lt;&gt;"",IF(AJ477&lt;&gt;"LIBSETS_DROP_MECHANIC_MONSTER_NAME",VLOOKUP(AJ477,'LibSets constants'!$I$4:$L$1002,3,FALSE),""),"")</f>
        <v/>
      </c>
      <c r="AL477" s="43" t="str">
        <f>IF(AJ477&lt;&gt;"",IF(AJ477&lt;&gt;"LIBSETS_DROP_MECHANIC_MONSTER_NAME",VLOOKUP(AJ477,'LibSets constants'!$I$4:$L$1002,4,FALSE),""),"")</f>
        <v/>
      </c>
      <c r="AM477" s="3" t="str">
        <f>IF(G477&lt;&gt;"LIBSETS_SETTYPE_BATTLEGROUND",IF(G477&lt;&gt;"LIBSETS_SETTYPE_SPECIAL",IF(AN477&lt;&gt;"",VLOOKUP(AN477,'ESO zone constants'!$D$3:$H$4953,5,FALSE),""),""),"")</f>
        <v/>
      </c>
      <c r="AO477" s="44"/>
      <c r="AP477" s="43" t="str">
        <f>IF(AO477&lt;&gt;"",IF(AO477&lt;&gt;"LIBSETS_DROP_MECHANIC_MONSTER_NAME",VLOOKUP(AO477,'LibSets constants'!$I$4:$L$1002,3,FALSE),""),"")</f>
        <v/>
      </c>
      <c r="AQ477" s="43" t="str">
        <f>IF(AO477&lt;&gt;"",IF(AO477&lt;&gt;"LIBSETS_DROP_MECHANIC_MONSTER_NAME",VLOOKUP(AO477,'LibSets constants'!$I$4:$L$1002,4,FALSE),""),"")</f>
        <v/>
      </c>
      <c r="AR477" s="3" t="str">
        <f>IF(G477&lt;&gt;"LIBSETS_SETTYPE_BATTLEGROUND",IF(G477&lt;&gt;"LIBSETS_SETTYPE_SPECIAL",IF(AS477&lt;&gt;"",VLOOKUP(AS477,'ESO zone constants'!$D$3:$H$4953,5,FALSE),""),""),"")</f>
        <v/>
      </c>
      <c r="AT477" s="44"/>
      <c r="AU477" s="43" t="str">
        <f>IF(AT477&lt;&gt;"",IF(AT477&lt;&gt;"LIBSETS_DROP_MECHANIC_MONSTER_NAME",VLOOKUP(AT477,'LibSets constants'!$I$4:$L$1002,3,FALSE),""),"")</f>
        <v/>
      </c>
      <c r="AV477" s="43" t="str">
        <f>IF(AT477&lt;&gt;"",IF(AT477&lt;&gt;"LIBSETS_DROP_MECHANIC_MONSTER_NAME",VLOOKUP(AT477,'LibSets constants'!$I$4:$L$1002,4,FALSE),""),"")</f>
        <v/>
      </c>
      <c r="AW477" s="21" t="str">
        <f t="shared" si="43"/>
        <v>[539] = {wayshrines={447,447,447,}, traitsNeeded=3, dlcId=DLC_MARKARTH</v>
      </c>
      <c r="AX477" s="21" t="str">
        <f t="shared" si="44"/>
        <v>, zoneIds={1207,1207,1207}, veteran=false</v>
      </c>
      <c r="AY477" s="21" t="str">
        <f t="shared" si="45"/>
        <v>, setType=LIBSETS_SETTYPE_CRAFTED</v>
      </c>
      <c r="AZ477" s="21" t="str">
        <f t="shared" si="46"/>
        <v>},</v>
      </c>
      <c r="BA477" s="21" t="str">
        <f t="shared" si="47"/>
        <v xml:space="preserve"> --Red Eagle's Fury / Zorn des Roten Adlers   [The Reach, The Reach, The Reach]</v>
      </c>
    </row>
    <row r="478" spans="1:53" x14ac:dyDescent="0.25">
      <c r="A478" s="5">
        <v>540</v>
      </c>
      <c r="B478" t="s">
        <v>2392</v>
      </c>
      <c r="C478" t="s">
        <v>2414</v>
      </c>
      <c r="D478" s="3">
        <f t="shared" si="42"/>
        <v>540</v>
      </c>
      <c r="G478" s="3" t="s">
        <v>1592</v>
      </c>
      <c r="I478" t="s">
        <v>97</v>
      </c>
      <c r="J478" t="s">
        <v>97</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constants'!$B$4:$C$1002,2,FALSE),"")</f>
        <v>Markarth</v>
      </c>
      <c r="V478" s="42"/>
      <c r="W478" s="39"/>
      <c r="X478" s="3">
        <f>IF(G478&lt;&gt;"LIBSETS_SETTYPE_BATTLEGROUND",IF(G478&lt;&gt;"LIBSETS_SETTYPE_SPECIAL",IF(Y478&lt;&gt;"",VLOOKUP(Y478,'ESO zone constants'!$D$3:$H$4953,5,FALSE),""),""),"")</f>
        <v>1207</v>
      </c>
      <c r="Y478" t="str">
        <f>IF(AND(O478&lt;&gt;"",NOT(ISERROR(O478))),"",IF(AND(L478&lt;&gt;"",L478&gt;0,NOT(ISERROR(L478))),VLOOKUP(L478,'ESO dumped WayshrineInfo'!$K$3:$N$9999,4,FALSE),""))</f>
        <v>The Reach</v>
      </c>
      <c r="Z478" s="44"/>
      <c r="AA478" s="43" t="str">
        <f>IF(Z478&lt;&gt;"",IF(Z478&lt;&gt;"LIBSETS_DROP_MECHANIC_MONSTER_NAME",VLOOKUP(Z478,'LibSets constants'!$I$4:$L$1002,3,FALSE),""),"")</f>
        <v/>
      </c>
      <c r="AB478" s="43" t="str">
        <f>IF(Z478&lt;&gt;"",IF(Z478&lt;&gt;"LIBSETS_DROP_MECHANIC_MONSTER_NAME",VLOOKUP(Z478,'LibSets constants'!$I$4:$L$1002,4,FALSE),""),"")</f>
        <v/>
      </c>
      <c r="AC478" s="3">
        <f>IF(G478&lt;&gt;"LIBSETS_SETTYPE_BATTLEGROUND",IF(G478&lt;&gt;"LIBSETS_SETTYPE_SPECIAL",IF(AD478&lt;&gt;"",VLOOKUP(AD478,'ESO zone constants'!$D$3:$H$4953,5,FALSE),""),""),"")</f>
        <v>1207</v>
      </c>
      <c r="AD478" t="str">
        <f>IF(AND(O478&lt;&gt;"",NOT(ISERROR(O478))),"",IF(AND(M478&lt;&gt;"",M478&gt;0,NOT(ISERROR(M478))),VLOOKUP(M478,'ESO dumped WayshrineInfo'!$K$3:$N$9999,4,FALSE),""))</f>
        <v>The Reach</v>
      </c>
      <c r="AE478" s="44"/>
      <c r="AF478" s="43" t="str">
        <f>IF(AE478&lt;&gt;"",IF(AE478&lt;&gt;"LIBSETS_DROP_MECHANIC_MONSTER_NAME",VLOOKUP(AE478,'LibSets constants'!$I$4:$L$1002,3,FALSE),""),"")</f>
        <v/>
      </c>
      <c r="AG478" s="43" t="str">
        <f>IF(AE478&lt;&gt;"",IF(AE478&lt;&gt;"LIBSETS_DROP_MECHANIC_MONSTER_NAME",VLOOKUP(AE478,'LibSets constants'!$I$4:$L$1002,4,FALSE),""),"")</f>
        <v/>
      </c>
      <c r="AH478" s="3" t="str">
        <f>IF(G478&lt;&gt;"LIBSETS_SETTYPE_BATTLEGROUND",IF(G478&lt;&gt;"LIBSETS_SETTYPE_SPECIAL",IF(AI478&lt;&gt;"",VLOOKUP(AI478,'ESO zone constants'!$D$3:$H$4953,5,FALSE),""),""),"")</f>
        <v/>
      </c>
      <c r="AJ478" s="44"/>
      <c r="AK478" s="43" t="str">
        <f>IF(AJ478&lt;&gt;"",IF(AJ478&lt;&gt;"LIBSETS_DROP_MECHANIC_MONSTER_NAME",VLOOKUP(AJ478,'LibSets constants'!$I$4:$L$1002,3,FALSE),""),"")</f>
        <v/>
      </c>
      <c r="AL478" s="43" t="str">
        <f>IF(AJ478&lt;&gt;"",IF(AJ478&lt;&gt;"LIBSETS_DROP_MECHANIC_MONSTER_NAME",VLOOKUP(AJ478,'LibSets constants'!$I$4:$L$1002,4,FALSE),""),"")</f>
        <v/>
      </c>
      <c r="AM478" s="3" t="str">
        <f>IF(G478&lt;&gt;"LIBSETS_SETTYPE_BATTLEGROUND",IF(G478&lt;&gt;"LIBSETS_SETTYPE_SPECIAL",IF(AN478&lt;&gt;"",VLOOKUP(AN478,'ESO zone constants'!$D$3:$H$4953,5,FALSE),""),""),"")</f>
        <v/>
      </c>
      <c r="AO478" s="44"/>
      <c r="AP478" s="43" t="str">
        <f>IF(AO478&lt;&gt;"",IF(AO478&lt;&gt;"LIBSETS_DROP_MECHANIC_MONSTER_NAME",VLOOKUP(AO478,'LibSets constants'!$I$4:$L$1002,3,FALSE),""),"")</f>
        <v/>
      </c>
      <c r="AQ478" s="43" t="str">
        <f>IF(AO478&lt;&gt;"",IF(AO478&lt;&gt;"LIBSETS_DROP_MECHANIC_MONSTER_NAME",VLOOKUP(AO478,'LibSets constants'!$I$4:$L$1002,4,FALSE),""),"")</f>
        <v/>
      </c>
      <c r="AR478" s="3" t="str">
        <f>IF(G478&lt;&gt;"LIBSETS_SETTYPE_BATTLEGROUND",IF(G478&lt;&gt;"LIBSETS_SETTYPE_SPECIAL",IF(AS478&lt;&gt;"",VLOOKUP(AS478,'ESO zone constants'!$D$3:$H$4953,5,FALSE),""),""),"")</f>
        <v/>
      </c>
      <c r="AT478" s="44"/>
      <c r="AU478" s="43" t="str">
        <f>IF(AT478&lt;&gt;"",IF(AT478&lt;&gt;"LIBSETS_DROP_MECHANIC_MONSTER_NAME",VLOOKUP(AT478,'LibSets constants'!$I$4:$L$1002,3,FALSE),""),"")</f>
        <v/>
      </c>
      <c r="AV478" s="43" t="str">
        <f>IF(AT478&lt;&gt;"",IF(AT478&lt;&gt;"LIBSETS_DROP_MECHANIC_MONSTER_NAME",VLOOKUP(AT478,'LibSets constants'!$I$4:$L$1002,4,FALSE),""),"")</f>
        <v/>
      </c>
      <c r="AW478" s="21" t="str">
        <f t="shared" si="43"/>
        <v>[540] = {wayshrines={442,442,442,}, traitsNeeded=6, dlcId=DLC_MARKARTH</v>
      </c>
      <c r="AX478" s="21" t="str">
        <f t="shared" si="44"/>
        <v>, zoneIds={1207,1207,1207}, veteran=false</v>
      </c>
      <c r="AY478" s="21" t="str">
        <f t="shared" si="45"/>
        <v>, setType=LIBSETS_SETTYPE_CRAFTED</v>
      </c>
      <c r="AZ478" s="21" t="str">
        <f t="shared" si="46"/>
        <v>},</v>
      </c>
      <c r="BA478" s="21" t="str">
        <f t="shared" si="47"/>
        <v xml:space="preserve"> --Legacy of Karth / Erbe des Karth   [The Reach, The Reach, The Reach]</v>
      </c>
    </row>
    <row r="479" spans="1:53" x14ac:dyDescent="0.25">
      <c r="A479" s="5">
        <v>541</v>
      </c>
      <c r="B479" t="s">
        <v>2393</v>
      </c>
      <c r="C479" t="s">
        <v>2415</v>
      </c>
      <c r="D479" s="3">
        <f t="shared" si="42"/>
        <v>541</v>
      </c>
      <c r="G479" s="3" t="s">
        <v>1592</v>
      </c>
      <c r="I479" t="s">
        <v>97</v>
      </c>
      <c r="J479" t="s">
        <v>97</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constants'!$B$4:$C$1002,2,FALSE),"")</f>
        <v>Markarth</v>
      </c>
      <c r="V479" s="42"/>
      <c r="W479" s="39"/>
      <c r="X479" s="3">
        <f>IF(G479&lt;&gt;"LIBSETS_SETTYPE_BATTLEGROUND",IF(G479&lt;&gt;"LIBSETS_SETTYPE_SPECIAL",IF(Y479&lt;&gt;"",VLOOKUP(Y479,'ESO zone constants'!$D$3:$H$4953,5,FALSE),""),""),"")</f>
        <v>1208</v>
      </c>
      <c r="Y479" t="str">
        <f>IF(AND(O479&lt;&gt;"",NOT(ISERROR(O479))),"",IF(AND(L479&lt;&gt;"",L479&gt;0,NOT(ISERROR(L479))),VLOOKUP(L479,'ESO dumped WayshrineInfo'!$K$3:$N$9999,4,FALSE),""))</f>
        <v>Blackreach: Arkthzand Cavern</v>
      </c>
      <c r="Z479" s="44"/>
      <c r="AA479" s="43" t="str">
        <f>IF(Z479&lt;&gt;"",IF(Z479&lt;&gt;"LIBSETS_DROP_MECHANIC_MONSTER_NAME",VLOOKUP(Z479,'LibSets constants'!$I$4:$L$1002,3,FALSE),""),"")</f>
        <v/>
      </c>
      <c r="AB479" s="43" t="str">
        <f>IF(Z479&lt;&gt;"",IF(Z479&lt;&gt;"LIBSETS_DROP_MECHANIC_MONSTER_NAME",VLOOKUP(Z479,'LibSets constants'!$I$4:$L$1002,4,FALSE),""),"")</f>
        <v/>
      </c>
      <c r="AC479" s="3">
        <f>IF(G479&lt;&gt;"LIBSETS_SETTYPE_BATTLEGROUND",IF(G479&lt;&gt;"LIBSETS_SETTYPE_SPECIAL",IF(AD479&lt;&gt;"",VLOOKUP(AD479,'ESO zone constants'!$D$3:$H$4953,5,FALSE),""),""),"")</f>
        <v>1208</v>
      </c>
      <c r="AD479" t="str">
        <f>IF(AND(O479&lt;&gt;"",NOT(ISERROR(O479))),"",IF(AND(M479&lt;&gt;"",M479&gt;0,NOT(ISERROR(M479))),VLOOKUP(M479,'ESO dumped WayshrineInfo'!$K$3:$N$9999,4,FALSE),""))</f>
        <v>Blackreach: Arkthzand Cavern</v>
      </c>
      <c r="AE479" s="44"/>
      <c r="AF479" s="43" t="str">
        <f>IF(AE479&lt;&gt;"",IF(AE479&lt;&gt;"LIBSETS_DROP_MECHANIC_MONSTER_NAME",VLOOKUP(AE479,'LibSets constants'!$I$4:$L$1002,3,FALSE),""),"")</f>
        <v/>
      </c>
      <c r="AG479" s="43" t="str">
        <f>IF(AE479&lt;&gt;"",IF(AE479&lt;&gt;"LIBSETS_DROP_MECHANIC_MONSTER_NAME",VLOOKUP(AE479,'LibSets constants'!$I$4:$L$1002,4,FALSE),""),"")</f>
        <v/>
      </c>
      <c r="AH479" s="3" t="str">
        <f>IF(G479&lt;&gt;"LIBSETS_SETTYPE_BATTLEGROUND",IF(G479&lt;&gt;"LIBSETS_SETTYPE_SPECIAL",IF(AI479&lt;&gt;"",VLOOKUP(AI479,'ESO zone constants'!$D$3:$H$4953,5,FALSE),""),""),"")</f>
        <v/>
      </c>
      <c r="AJ479" s="44"/>
      <c r="AK479" s="43" t="str">
        <f>IF(AJ479&lt;&gt;"",IF(AJ479&lt;&gt;"LIBSETS_DROP_MECHANIC_MONSTER_NAME",VLOOKUP(AJ479,'LibSets constants'!$I$4:$L$1002,3,FALSE),""),"")</f>
        <v/>
      </c>
      <c r="AL479" s="43" t="str">
        <f>IF(AJ479&lt;&gt;"",IF(AJ479&lt;&gt;"LIBSETS_DROP_MECHANIC_MONSTER_NAME",VLOOKUP(AJ479,'LibSets constants'!$I$4:$L$1002,4,FALSE),""),"")</f>
        <v/>
      </c>
      <c r="AM479" s="3" t="str">
        <f>IF(G479&lt;&gt;"LIBSETS_SETTYPE_BATTLEGROUND",IF(G479&lt;&gt;"LIBSETS_SETTYPE_SPECIAL",IF(AN479&lt;&gt;"",VLOOKUP(AN479,'ESO zone constants'!$D$3:$H$4953,5,FALSE),""),""),"")</f>
        <v/>
      </c>
      <c r="AO479" s="44"/>
      <c r="AP479" s="43" t="str">
        <f>IF(AO479&lt;&gt;"",IF(AO479&lt;&gt;"LIBSETS_DROP_MECHANIC_MONSTER_NAME",VLOOKUP(AO479,'LibSets constants'!$I$4:$L$1002,3,FALSE),""),"")</f>
        <v/>
      </c>
      <c r="AQ479" s="43" t="str">
        <f>IF(AO479&lt;&gt;"",IF(AO479&lt;&gt;"LIBSETS_DROP_MECHANIC_MONSTER_NAME",VLOOKUP(AO479,'LibSets constants'!$I$4:$L$1002,4,FALSE),""),"")</f>
        <v/>
      </c>
      <c r="AR479" s="3" t="str">
        <f>IF(G479&lt;&gt;"LIBSETS_SETTYPE_BATTLEGROUND",IF(G479&lt;&gt;"LIBSETS_SETTYPE_SPECIAL",IF(AS479&lt;&gt;"",VLOOKUP(AS479,'ESO zone constants'!$D$3:$H$4953,5,FALSE),""),""),"")</f>
        <v/>
      </c>
      <c r="AT479" s="44"/>
      <c r="AU479" s="43" t="str">
        <f>IF(AT479&lt;&gt;"",IF(AT479&lt;&gt;"LIBSETS_DROP_MECHANIC_MONSTER_NAME",VLOOKUP(AT479,'LibSets constants'!$I$4:$L$1002,3,FALSE),""),"")</f>
        <v/>
      </c>
      <c r="AV479" s="43" t="str">
        <f>IF(AT479&lt;&gt;"",IF(AT479&lt;&gt;"LIBSETS_DROP_MECHANIC_MONSTER_NAME",VLOOKUP(AT479,'LibSets constants'!$I$4:$L$1002,4,FALSE),""),"")</f>
        <v/>
      </c>
      <c r="AW479" s="21" t="str">
        <f t="shared" si="43"/>
        <v>[541] = {wayshrines={446,446,446,}, traitsNeeded=9, dlcId=DLC_MARKARTH</v>
      </c>
      <c r="AX479" s="21" t="str">
        <f t="shared" si="44"/>
        <v>, zoneIds={1208,1208,1208}, veteran=false</v>
      </c>
      <c r="AY479" s="21" t="str">
        <f t="shared" si="45"/>
        <v>, setType=LIBSETS_SETTYPE_CRAFTED</v>
      </c>
      <c r="AZ479" s="21" t="str">
        <f t="shared" si="46"/>
        <v>},</v>
      </c>
      <c r="BA479" s="21" t="str">
        <f t="shared" si="47"/>
        <v xml:space="preserve"> --Aetherial Ascension / Ätherischer Aufstieg   [Blackreach: Arkthzand Cavern, Blackreach: Arkthzand Cavern, Blackreach: Arkthzand Cavern]</v>
      </c>
    </row>
    <row r="480" spans="1:53" x14ac:dyDescent="0.25">
      <c r="A480" s="5">
        <v>542</v>
      </c>
      <c r="B480" t="s">
        <v>2394</v>
      </c>
      <c r="C480" t="s">
        <v>2416</v>
      </c>
      <c r="D480" s="3">
        <f t="shared" si="42"/>
        <v>542</v>
      </c>
      <c r="G480" s="3" t="s">
        <v>1598</v>
      </c>
      <c r="I480" t="s">
        <v>97</v>
      </c>
      <c r="J480" t="s">
        <v>97</v>
      </c>
      <c r="K480">
        <v>441</v>
      </c>
      <c r="L480">
        <v>-1</v>
      </c>
      <c r="M480">
        <v>-1</v>
      </c>
      <c r="N480">
        <v>0</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constants'!$B$4:$C$1002,2,FALSE),"")</f>
        <v>Markarth</v>
      </c>
      <c r="U480" s="33" t="s">
        <v>1684</v>
      </c>
      <c r="V480" s="40" t="str">
        <f>IF(U480&lt;&gt;"",IF(U480&lt;&gt;"LIBSETS_DROP_MECHANIC_MONSTER_NAME",VLOOKUP(U480,'LibSets constants'!$I$4:$L$1002,3,FALSE),""),"")</f>
        <v>Delve bosses have a chance to drop a waist or feet.</v>
      </c>
      <c r="W480" s="43" t="str">
        <f>IF(U480&lt;&gt;"",IF(U480&lt;&gt;"LIBSETS_DROP_MECHANIC_MONSTER_NAME",VLOOKUP(U480,'LibSets constants'!$I$4:$L$1002,4,FALSE),""),"")</f>
        <v>Bosse in Gewölben haben die Chance, eine Taille oder Füße fallen zu lassen.</v>
      </c>
      <c r="X480" s="3" t="str">
        <f>IF(G480&lt;&gt;"LIBSETS_SETTYPE_BATTLEGROUND",IF(G480&lt;&gt;"LIBSETS_SETTYPE_SPECIAL",IF(Y480&lt;&gt;"",VLOOKUP(Y480,'ESO zone constants'!$D$3:$H$4953,5,FALSE),""),""),"")</f>
        <v/>
      </c>
      <c r="Y480" t="str">
        <f>IF(AND(O480&lt;&gt;"",NOT(ISERROR(O480))),"",IF(AND(L480&lt;&gt;"",L480&gt;0,NOT(ISERROR(L480))),VLOOKUP(L480,'ESO dumped WayshrineInfo'!$K$3:$N$9999,4,FALSE),""))</f>
        <v/>
      </c>
      <c r="Z480" s="44" t="s">
        <v>1684</v>
      </c>
      <c r="AA480" s="43" t="str">
        <f>IF(Z480&lt;&gt;"",IF(Z480&lt;&gt;"LIBSETS_DROP_MECHANIC_MONSTER_NAME",VLOOKUP(Z480,'LibSets constants'!$I$4:$L$1002,3,FALSE),""),"")</f>
        <v>Delve bosses have a chance to drop a waist or feet.</v>
      </c>
      <c r="AB480" s="43" t="str">
        <f>IF(Z480&lt;&gt;"",IF(Z480&lt;&gt;"LIBSETS_DROP_MECHANIC_MONSTER_NAME",VLOOKUP(Z480,'LibSets constants'!$I$4:$L$1002,4,FALSE),""),"")</f>
        <v>Bosse in Gewölben haben die Chance, eine Taille oder Füße fallen zu lassen.</v>
      </c>
      <c r="AC480" s="3" t="str">
        <f>IF(G480&lt;&gt;"LIBSETS_SETTYPE_BATTLEGROUND",IF(G480&lt;&gt;"LIBSETS_SETTYPE_SPECIAL",IF(AD480&lt;&gt;"",VLOOKUP(AD480,'ESO zone constants'!$D$3:$H$4953,5,FALSE),""),""),"")</f>
        <v/>
      </c>
      <c r="AD480" t="str">
        <f>IF(AND(O480&lt;&gt;"",NOT(ISERROR(O480))),"",IF(AND(M480&lt;&gt;"",M480&gt;0,NOT(ISERROR(M480))),VLOOKUP(M480,'ESO dumped WayshrineInfo'!$K$3:$N$9999,4,FALSE),""))</f>
        <v/>
      </c>
      <c r="AE480" s="44" t="s">
        <v>1686</v>
      </c>
      <c r="AF480" s="43" t="str">
        <f>IF(AE480&lt;&gt;"",IF(AE480&lt;&gt;"LIBSETS_DROP_MECHANIC_MONSTER_NAME",VLOOKUP(AE480,'LibSets constants'!$I$4:$L$1002,3,FALSE),""),"")</f>
        <v>Public dungeon bosses have a chance to drop a shoulder, hand, or weapon.</v>
      </c>
      <c r="AG480" s="43" t="str">
        <f>IF(AE480&lt;&gt;"",IF(AE480&lt;&gt;"LIBSETS_DROP_MECHANIC_MONSTER_NAME",VLOOKUP(AE480,'LibSets constants'!$I$4:$L$1002,4,FALSE),""),"")</f>
        <v>Öffentliche Dungeon-Bosse haben die Möglichkeit, eine Schulter, Handschuhe oder eine Waffe fallen zu lassen.</v>
      </c>
      <c r="AH480" s="3" t="str">
        <f>IF(G480&lt;&gt;"LIBSETS_SETTYPE_BATTLEGROUND",IF(G480&lt;&gt;"LIBSETS_SETTYPE_SPECIAL",IF(AI480&lt;&gt;"",VLOOKUP(AI480,'ESO zone constants'!$D$3:$H$4953,5,FALSE),""),""),"")</f>
        <v/>
      </c>
      <c r="AJ480" s="44" t="s">
        <v>1687</v>
      </c>
      <c r="AK480" s="43" t="str">
        <f>IF(AJ480&lt;&gt;"",IF(AJ480&lt;&gt;"LIBSETS_DROP_MECHANIC_MONSTER_NAME",VLOOKUP(AJ480,'LibSets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0" s="43" t="str">
        <f>IF(AJ480&lt;&gt;"",IF(AJ480&lt;&gt;"LIBSETS_DROP_MECHANIC_MONSTER_NAME",VLOOKUP(AJ480,'LibSets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0" s="3" t="str">
        <f>IF(G480&lt;&gt;"LIBSETS_SETTYPE_BATTLEGROUND",IF(G480&lt;&gt;"LIBSETS_SETTYPE_SPECIAL",IF(AN480&lt;&gt;"",VLOOKUP(AN480,'ESO zone constants'!$D$3:$H$4953,5,FALSE),""),""),"")</f>
        <v/>
      </c>
      <c r="AO480" s="44"/>
      <c r="AP480" s="43" t="str">
        <f>IF(AO480&lt;&gt;"",IF(AO480&lt;&gt;"LIBSETS_DROP_MECHANIC_MONSTER_NAME",VLOOKUP(AO480,'LibSets constants'!$I$4:$L$1002,3,FALSE),""),"")</f>
        <v/>
      </c>
      <c r="AQ480" s="43" t="str">
        <f>IF(AO480&lt;&gt;"",IF(AO480&lt;&gt;"LIBSETS_DROP_MECHANIC_MONSTER_NAME",VLOOKUP(AO480,'LibSets constants'!$I$4:$L$1002,4,FALSE),""),"")</f>
        <v/>
      </c>
      <c r="AR480" s="3" t="str">
        <f>IF(G480&lt;&gt;"LIBSETS_SETTYPE_BATTLEGROUND",IF(G480&lt;&gt;"LIBSETS_SETTYPE_SPECIAL",IF(AS480&lt;&gt;"",VLOOKUP(AS480,'ESO zone constants'!$D$3:$H$4953,5,FALSE),""),""),"")</f>
        <v/>
      </c>
      <c r="AT480" s="44"/>
      <c r="AU480" s="43" t="str">
        <f>IF(AT480&lt;&gt;"",IF(AT480&lt;&gt;"LIBSETS_DROP_MECHANIC_MONSTER_NAME",VLOOKUP(AT480,'LibSets constants'!$I$4:$L$1002,3,FALSE),""),"")</f>
        <v/>
      </c>
      <c r="AV480" s="43" t="str">
        <f>IF(AT480&lt;&gt;"",IF(AT480&lt;&gt;"LIBSETS_DROP_MECHANIC_MONSTER_NAME",VLOOKUP(AT480,'LibSets constants'!$I$4:$L$1002,4,FALSE),""),"")</f>
        <v/>
      </c>
      <c r="AW480" s="21" t="str">
        <f t="shared" si="43"/>
        <v>[542] = {wayshrines={441,-1,-1,}, dlcId=DLC_MARKARTH</v>
      </c>
      <c r="AX480" s="21" t="str">
        <f t="shared" si="44"/>
        <v>, zoneIds={1207}, veteran=false</v>
      </c>
      <c r="AY480" s="21" t="str">
        <f t="shared" si="45"/>
        <v>, setType=LIBSETS_SETTYPE_OVERLAND</v>
      </c>
      <c r="AZ480" s="21" t="str">
        <f t="shared" si="46"/>
        <v>, dropMechanic={LIBSETS_DROP_MECHANIC_OVERLAND_BOSS_DELVE,LIBSETS_DROP_MECHANIC_OVERLAND_BOSS_DELVE,LIBSETS_DROP_MECHANIC_OVERLAND_BOSS_PUBLIC_DUNGEON,LIBSETS_DROP_MECHANIC_OVERLAND_CHEST}},</v>
      </c>
      <c r="BA480" s="21" t="str">
        <f t="shared" si="47"/>
        <v xml:space="preserve"> --Hex Siphon / Fluchsiphon   [The Reach]</v>
      </c>
    </row>
    <row r="481" spans="1:53" x14ac:dyDescent="0.25">
      <c r="A481" s="5">
        <v>543</v>
      </c>
      <c r="B481" t="s">
        <v>2395</v>
      </c>
      <c r="C481" t="s">
        <v>2417</v>
      </c>
      <c r="D481" s="3">
        <f t="shared" si="42"/>
        <v>543</v>
      </c>
      <c r="G481" s="3" t="s">
        <v>1598</v>
      </c>
      <c r="I481" t="s">
        <v>97</v>
      </c>
      <c r="J481" t="s">
        <v>97</v>
      </c>
      <c r="K481">
        <v>441</v>
      </c>
      <c r="L481">
        <v>-1</v>
      </c>
      <c r="M481">
        <v>-1</v>
      </c>
      <c r="N481">
        <v>0</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constants'!$B$4:$C$1002,2,FALSE),"")</f>
        <v>Markarth</v>
      </c>
      <c r="U481" s="33" t="s">
        <v>1684</v>
      </c>
      <c r="V481" s="40" t="str">
        <f>IF(U481&lt;&gt;"",IF(U481&lt;&gt;"LIBSETS_DROP_MECHANIC_MONSTER_NAME",VLOOKUP(U481,'LibSets constants'!$I$4:$L$1002,3,FALSE),""),"")</f>
        <v>Delve bosses have a chance to drop a waist or feet.</v>
      </c>
      <c r="W481" s="43" t="str">
        <f>IF(U481&lt;&gt;"",IF(U481&lt;&gt;"LIBSETS_DROP_MECHANIC_MONSTER_NAME",VLOOKUP(U481,'LibSets constants'!$I$4:$L$1002,4,FALSE),""),"")</f>
        <v>Bosse in Gewölben haben die Chance, eine Taille oder Füße fallen zu lassen.</v>
      </c>
      <c r="X481" s="3" t="str">
        <f>IF(G481&lt;&gt;"LIBSETS_SETTYPE_BATTLEGROUND",IF(G481&lt;&gt;"LIBSETS_SETTYPE_SPECIAL",IF(Y481&lt;&gt;"",VLOOKUP(Y481,'ESO zone constants'!$D$3:$H$4953,5,FALSE),""),""),"")</f>
        <v/>
      </c>
      <c r="Y481" t="str">
        <f>IF(AND(O481&lt;&gt;"",NOT(ISERROR(O481))),"",IF(AND(L481&lt;&gt;"",L481&gt;0,NOT(ISERROR(L481))),VLOOKUP(L481,'ESO dumped WayshrineInfo'!$K$3:$N$9999,4,FALSE),""))</f>
        <v/>
      </c>
      <c r="Z481" s="44" t="s">
        <v>1684</v>
      </c>
      <c r="AA481" s="43" t="str">
        <f>IF(Z481&lt;&gt;"",IF(Z481&lt;&gt;"LIBSETS_DROP_MECHANIC_MONSTER_NAME",VLOOKUP(Z481,'LibSets constants'!$I$4:$L$1002,3,FALSE),""),"")</f>
        <v>Delve bosses have a chance to drop a waist or feet.</v>
      </c>
      <c r="AB481" s="43" t="str">
        <f>IF(Z481&lt;&gt;"",IF(Z481&lt;&gt;"LIBSETS_DROP_MECHANIC_MONSTER_NAME",VLOOKUP(Z481,'LibSets constants'!$I$4:$L$1002,4,FALSE),""),"")</f>
        <v>Bosse in Gewölben haben die Chance, eine Taille oder Füße fallen zu lassen.</v>
      </c>
      <c r="AC481" s="3" t="str">
        <f>IF(G481&lt;&gt;"LIBSETS_SETTYPE_BATTLEGROUND",IF(G481&lt;&gt;"LIBSETS_SETTYPE_SPECIAL",IF(AD481&lt;&gt;"",VLOOKUP(AD481,'ESO zone constants'!$D$3:$H$4953,5,FALSE),""),""),"")</f>
        <v/>
      </c>
      <c r="AD481" t="str">
        <f>IF(AND(O481&lt;&gt;"",NOT(ISERROR(O481))),"",IF(AND(M481&lt;&gt;"",M481&gt;0,NOT(ISERROR(M481))),VLOOKUP(M481,'ESO dumped WayshrineInfo'!$K$3:$N$9999,4,FALSE),""))</f>
        <v/>
      </c>
      <c r="AE481" s="44" t="s">
        <v>1686</v>
      </c>
      <c r="AF481" s="43" t="str">
        <f>IF(AE481&lt;&gt;"",IF(AE481&lt;&gt;"LIBSETS_DROP_MECHANIC_MONSTER_NAME",VLOOKUP(AE481,'LibSets constants'!$I$4:$L$1002,3,FALSE),""),"")</f>
        <v>Public dungeon bosses have a chance to drop a shoulder, hand, or weapon.</v>
      </c>
      <c r="AG481" s="43" t="str">
        <f>IF(AE481&lt;&gt;"",IF(AE481&lt;&gt;"LIBSETS_DROP_MECHANIC_MONSTER_NAME",VLOOKUP(AE481,'LibSets constants'!$I$4:$L$1002,4,FALSE),""),"")</f>
        <v>Öffentliche Dungeon-Bosse haben die Möglichkeit, eine Schulter, Handschuhe oder eine Waffe fallen zu lassen.</v>
      </c>
      <c r="AH481" s="3" t="str">
        <f>IF(G481&lt;&gt;"LIBSETS_SETTYPE_BATTLEGROUND",IF(G481&lt;&gt;"LIBSETS_SETTYPE_SPECIAL",IF(AI481&lt;&gt;"",VLOOKUP(AI481,'ESO zone constants'!$D$3:$H$4953,5,FALSE),""),""),"")</f>
        <v/>
      </c>
      <c r="AJ481" s="44" t="s">
        <v>1687</v>
      </c>
      <c r="AK481" s="43" t="str">
        <f>IF(AJ481&lt;&gt;"",IF(AJ481&lt;&gt;"LIBSETS_DROP_MECHANIC_MONSTER_NAME",VLOOKUP(AJ481,'LibSets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1" s="43" t="str">
        <f>IF(AJ481&lt;&gt;"",IF(AJ481&lt;&gt;"LIBSETS_DROP_MECHANIC_MONSTER_NAME",VLOOKUP(AJ481,'LibSets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1" s="3" t="str">
        <f>IF(G481&lt;&gt;"LIBSETS_SETTYPE_BATTLEGROUND",IF(G481&lt;&gt;"LIBSETS_SETTYPE_SPECIAL",IF(AN481&lt;&gt;"",VLOOKUP(AN481,'ESO zone constants'!$D$3:$H$4953,5,FALSE),""),""),"")</f>
        <v/>
      </c>
      <c r="AO481" s="44"/>
      <c r="AP481" s="43" t="str">
        <f>IF(AO481&lt;&gt;"",IF(AO481&lt;&gt;"LIBSETS_DROP_MECHANIC_MONSTER_NAME",VLOOKUP(AO481,'LibSets constants'!$I$4:$L$1002,3,FALSE),""),"")</f>
        <v/>
      </c>
      <c r="AQ481" s="43" t="str">
        <f>IF(AO481&lt;&gt;"",IF(AO481&lt;&gt;"LIBSETS_DROP_MECHANIC_MONSTER_NAME",VLOOKUP(AO481,'LibSets constants'!$I$4:$L$1002,4,FALSE),""),"")</f>
        <v/>
      </c>
      <c r="AR481" s="3" t="str">
        <f>IF(G481&lt;&gt;"LIBSETS_SETTYPE_BATTLEGROUND",IF(G481&lt;&gt;"LIBSETS_SETTYPE_SPECIAL",IF(AS481&lt;&gt;"",VLOOKUP(AS481,'ESO zone constants'!$D$3:$H$4953,5,FALSE),""),""),"")</f>
        <v/>
      </c>
      <c r="AT481" s="44"/>
      <c r="AU481" s="43" t="str">
        <f>IF(AT481&lt;&gt;"",IF(AT481&lt;&gt;"LIBSETS_DROP_MECHANIC_MONSTER_NAME",VLOOKUP(AT481,'LibSets constants'!$I$4:$L$1002,3,FALSE),""),"")</f>
        <v/>
      </c>
      <c r="AV481" s="43" t="str">
        <f>IF(AT481&lt;&gt;"",IF(AT481&lt;&gt;"LIBSETS_DROP_MECHANIC_MONSTER_NAME",VLOOKUP(AT481,'LibSets constants'!$I$4:$L$1002,4,FALSE),""),"")</f>
        <v/>
      </c>
      <c r="AW481" s="21" t="str">
        <f t="shared" si="43"/>
        <v>[543] = {wayshrines={441,-1,-1,}, dlcId=DLC_MARKARTH</v>
      </c>
      <c r="AX481" s="21" t="str">
        <f t="shared" si="44"/>
        <v>, zoneIds={1207}, veteran=false</v>
      </c>
      <c r="AY481" s="21" t="str">
        <f t="shared" si="45"/>
        <v>, setType=LIBSETS_SETTYPE_OVERLAND</v>
      </c>
      <c r="AZ481" s="21" t="str">
        <f t="shared" si="46"/>
        <v>, dropMechanic={LIBSETS_DROP_MECHANIC_OVERLAND_BOSS_DELVE,LIBSETS_DROP_MECHANIC_OVERLAND_BOSS_DELVE,LIBSETS_DROP_MECHANIC_OVERLAND_BOSS_PUBLIC_DUNGEON,LIBSETS_DROP_MECHANIC_OVERLAND_CHEST}},</v>
      </c>
      <c r="BA481" s="21" t="str">
        <f t="shared" si="47"/>
        <v xml:space="preserve"> --Pestilent Host / Pestilenter Wirt   [The Reach]</v>
      </c>
    </row>
    <row r="482" spans="1:53" x14ac:dyDescent="0.25">
      <c r="A482" s="5">
        <v>544</v>
      </c>
      <c r="B482" t="s">
        <v>2396</v>
      </c>
      <c r="C482" t="s">
        <v>2418</v>
      </c>
      <c r="D482" s="3">
        <f t="shared" si="42"/>
        <v>544</v>
      </c>
      <c r="G482" s="3" t="s">
        <v>1598</v>
      </c>
      <c r="I482" t="s">
        <v>97</v>
      </c>
      <c r="J482" t="s">
        <v>97</v>
      </c>
      <c r="K482">
        <v>441</v>
      </c>
      <c r="L482">
        <v>441</v>
      </c>
      <c r="M482">
        <v>441</v>
      </c>
      <c r="N482">
        <v>0</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constants'!$B$4:$C$1002,2,FALSE),"")</f>
        <v>Markarth</v>
      </c>
      <c r="U482" s="33" t="s">
        <v>1684</v>
      </c>
      <c r="V482" s="40" t="str">
        <f>IF(U482&lt;&gt;"",IF(U482&lt;&gt;"LIBSETS_DROP_MECHANIC_MONSTER_NAME",VLOOKUP(U482,'LibSets constants'!$I$4:$L$1002,3,FALSE),""),"")</f>
        <v>Delve bosses have a chance to drop a waist or feet.</v>
      </c>
      <c r="W482" s="43" t="str">
        <f>IF(U482&lt;&gt;"",IF(U482&lt;&gt;"LIBSETS_DROP_MECHANIC_MONSTER_NAME",VLOOKUP(U482,'LibSets constants'!$I$4:$L$1002,4,FALSE),""),"")</f>
        <v>Bosse in Gewölben haben die Chance, eine Taille oder Füße fallen zu lassen.</v>
      </c>
      <c r="X482" s="3">
        <f>IF(G482&lt;&gt;"LIBSETS_SETTYPE_BATTLEGROUND",IF(G482&lt;&gt;"LIBSETS_SETTYPE_SPECIAL",IF(Y482&lt;&gt;"",VLOOKUP(Y482,'ESO zone constants'!$D$3:$H$4953,5,FALSE),""),""),"")</f>
        <v>1207</v>
      </c>
      <c r="Y482" t="str">
        <f>IF(AND(O482&lt;&gt;"",NOT(ISERROR(O482))),"",IF(AND(L482&lt;&gt;"",L482&gt;0,NOT(ISERROR(L482))),VLOOKUP(L482,'ESO dumped WayshrineInfo'!$K$3:$N$9999,4,FALSE),""))</f>
        <v>The Reach</v>
      </c>
      <c r="Z482" s="44" t="s">
        <v>1684</v>
      </c>
      <c r="AA482" s="43" t="str">
        <f>IF(Z482&lt;&gt;"",IF(Z482&lt;&gt;"LIBSETS_DROP_MECHANIC_MONSTER_NAME",VLOOKUP(Z482,'LibSets constants'!$I$4:$L$1002,3,FALSE),""),"")</f>
        <v>Delve bosses have a chance to drop a waist or feet.</v>
      </c>
      <c r="AB482" s="43" t="str">
        <f>IF(Z482&lt;&gt;"",IF(Z482&lt;&gt;"LIBSETS_DROP_MECHANIC_MONSTER_NAME",VLOOKUP(Z482,'LibSets constants'!$I$4:$L$1002,4,FALSE),""),"")</f>
        <v>Bosse in Gewölben haben die Chance, eine Taille oder Füße fallen zu lassen.</v>
      </c>
      <c r="AC482" s="3">
        <f>IF(G482&lt;&gt;"LIBSETS_SETTYPE_BATTLEGROUND",IF(G482&lt;&gt;"LIBSETS_SETTYPE_SPECIAL",IF(AD482&lt;&gt;"",VLOOKUP(AD482,'ESO zone constants'!$D$3:$H$4953,5,FALSE),""),""),"")</f>
        <v>1207</v>
      </c>
      <c r="AD482" t="str">
        <f>IF(AND(O482&lt;&gt;"",NOT(ISERROR(O482))),"",IF(AND(M482&lt;&gt;"",M482&gt;0,NOT(ISERROR(M482))),VLOOKUP(M482,'ESO dumped WayshrineInfo'!$K$3:$N$9999,4,FALSE),""))</f>
        <v>The Reach</v>
      </c>
      <c r="AE482" s="44" t="s">
        <v>1686</v>
      </c>
      <c r="AF482" s="43" t="str">
        <f>IF(AE482&lt;&gt;"",IF(AE482&lt;&gt;"LIBSETS_DROP_MECHANIC_MONSTER_NAME",VLOOKUP(AE482,'LibSets constants'!$I$4:$L$1002,3,FALSE),""),"")</f>
        <v>Public dungeon bosses have a chance to drop a shoulder, hand, or weapon.</v>
      </c>
      <c r="AG482" s="43" t="str">
        <f>IF(AE482&lt;&gt;"",IF(AE482&lt;&gt;"LIBSETS_DROP_MECHANIC_MONSTER_NAME",VLOOKUP(AE482,'LibSets constants'!$I$4:$L$1002,4,FALSE),""),"")</f>
        <v>Öffentliche Dungeon-Bosse haben die Möglichkeit, eine Schulter, Handschuhe oder eine Waffe fallen zu lassen.</v>
      </c>
      <c r="AH482" s="3" t="str">
        <f>IF(G482&lt;&gt;"LIBSETS_SETTYPE_BATTLEGROUND",IF(G482&lt;&gt;"LIBSETS_SETTYPE_SPECIAL",IF(AI482&lt;&gt;"",VLOOKUP(AI482,'ESO zone constants'!$D$3:$H$4953,5,FALSE),""),""),"")</f>
        <v/>
      </c>
      <c r="AJ482" s="44" t="s">
        <v>1687</v>
      </c>
      <c r="AK482" s="43" t="str">
        <f>IF(AJ482&lt;&gt;"",IF(AJ482&lt;&gt;"LIBSETS_DROP_MECHANIC_MONSTER_NAME",VLOOKUP(AJ482,'LibSets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2" s="43" t="str">
        <f>IF(AJ482&lt;&gt;"",IF(AJ482&lt;&gt;"LIBSETS_DROP_MECHANIC_MONSTER_NAME",VLOOKUP(AJ482,'LibSets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2" s="3" t="str">
        <f>IF(G482&lt;&gt;"LIBSETS_SETTYPE_BATTLEGROUND",IF(G482&lt;&gt;"LIBSETS_SETTYPE_SPECIAL",IF(AN482&lt;&gt;"",VLOOKUP(AN482,'ESO zone constants'!$D$3:$H$4953,5,FALSE),""),""),"")</f>
        <v/>
      </c>
      <c r="AO482" s="44"/>
      <c r="AP482" s="43" t="str">
        <f>IF(AO482&lt;&gt;"",IF(AO482&lt;&gt;"LIBSETS_DROP_MECHANIC_MONSTER_NAME",VLOOKUP(AO482,'LibSets constants'!$I$4:$L$1002,3,FALSE),""),"")</f>
        <v/>
      </c>
      <c r="AQ482" s="43" t="str">
        <f>IF(AO482&lt;&gt;"",IF(AO482&lt;&gt;"LIBSETS_DROP_MECHANIC_MONSTER_NAME",VLOOKUP(AO482,'LibSets constants'!$I$4:$L$1002,4,FALSE),""),"")</f>
        <v/>
      </c>
      <c r="AR482" s="3" t="str">
        <f>IF(G482&lt;&gt;"LIBSETS_SETTYPE_BATTLEGROUND",IF(G482&lt;&gt;"LIBSETS_SETTYPE_SPECIAL",IF(AS482&lt;&gt;"",VLOOKUP(AS482,'ESO zone constants'!$D$3:$H$4953,5,FALSE),""),""),"")</f>
        <v/>
      </c>
      <c r="AT482" s="44"/>
      <c r="AU482" s="43" t="str">
        <f>IF(AT482&lt;&gt;"",IF(AT482&lt;&gt;"LIBSETS_DROP_MECHANIC_MONSTER_NAME",VLOOKUP(AT482,'LibSets constants'!$I$4:$L$1002,3,FALSE),""),"")</f>
        <v/>
      </c>
      <c r="AV482" s="43" t="str">
        <f>IF(AT482&lt;&gt;"",IF(AT482&lt;&gt;"LIBSETS_DROP_MECHANIC_MONSTER_NAME",VLOOKUP(AT482,'LibSets constants'!$I$4:$L$1002,4,FALSE),""),"")</f>
        <v/>
      </c>
      <c r="AW482" s="21" t="str">
        <f t="shared" si="43"/>
        <v>[544] = {wayshrines={441,441,441,}, dlcId=DLC_MARKARTH</v>
      </c>
      <c r="AX482" s="21" t="str">
        <f t="shared" si="44"/>
        <v>, zoneIds={1207,1207,1207}, veteran=false</v>
      </c>
      <c r="AY482" s="21" t="str">
        <f t="shared" si="45"/>
        <v>, setType=LIBSETS_SETTYPE_OVERLAND</v>
      </c>
      <c r="AZ482" s="21" t="str">
        <f t="shared" si="46"/>
        <v>, dropMechanic={LIBSETS_DROP_MECHANIC_OVERLAND_BOSS_DELVE,LIBSETS_DROP_MECHANIC_OVERLAND_BOSS_DELVE,LIBSETS_DROP_MECHANIC_OVERLAND_BOSS_PUBLIC_DUNGEON,LIBSETS_DROP_MECHANIC_OVERLAND_CHEST}},</v>
      </c>
      <c r="BA482" s="21" t="str">
        <f t="shared" si="47"/>
        <v xml:space="preserve"> --Explosive Rebuke / Explosiver Tadel   [The Reach, The Reach, The Reach]</v>
      </c>
    </row>
    <row r="483" spans="1:53" x14ac:dyDescent="0.25">
      <c r="A483" s="5">
        <v>557</v>
      </c>
      <c r="B483" t="s">
        <v>2397</v>
      </c>
      <c r="C483" t="s">
        <v>2423</v>
      </c>
      <c r="D483" s="3">
        <f t="shared" si="42"/>
        <v>557</v>
      </c>
      <c r="E483" s="42"/>
      <c r="G483" s="8" t="s">
        <v>1590</v>
      </c>
      <c r="I483" t="s">
        <v>97</v>
      </c>
      <c r="J483" t="s">
        <v>97</v>
      </c>
      <c r="K483">
        <v>457</v>
      </c>
      <c r="L483">
        <v>457</v>
      </c>
      <c r="M483">
        <v>457</v>
      </c>
      <c r="N483">
        <v>0</v>
      </c>
      <c r="O483" s="66" t="s">
        <v>2367</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constants'!$B$4:$C$1002,2,FALSE),"")</f>
        <v>Markarth</v>
      </c>
      <c r="U483" s="33" t="s">
        <v>1680</v>
      </c>
      <c r="V483" s="40" t="str">
        <f>IF(U483&lt;&gt;"",IF(U483&lt;&gt;"LIBSETS_DROP_MECHANIC_MONSTER_NAME",VLOOKUP(U483,'LibSets constants'!$I$4:$L$1002,3,FALSE),""),"")</f>
        <v>Arena stage chest</v>
      </c>
      <c r="W483" s="43" t="str">
        <f>IF(U483&lt;&gt;"",IF(U483&lt;&gt;"LIBSETS_DROP_MECHANIC_MONSTER_NAME",VLOOKUP(U483,'LibSets constants'!$I$4:$L$1002,4,FALSE),""),"")</f>
        <v>Arena-Phasen Schatztruhe</v>
      </c>
      <c r="X483" s="3" t="str">
        <f>IF(G483&lt;&gt;"LIBSETS_SETTYPE_BATTLEGROUND",IF(G483&lt;&gt;"LIBSETS_SETTYPE_SPECIAL",IF(Y483&lt;&gt;"",VLOOKUP(Y483,'ESO zone constants'!$D$3:$H$4953,5,FALSE),""),""),"")</f>
        <v/>
      </c>
      <c r="Y483" t="str">
        <f>IF(AND(O483&lt;&gt;"",NOT(ISERROR(O483))),"",IF(AND(L483&lt;&gt;"",L483&gt;0,NOT(ISERROR(L483))),VLOOKUP(L483,'ESO dumped WayshrineInfo'!$K$3:$N$9999,4,FALSE),""))</f>
        <v/>
      </c>
      <c r="Z483" s="44"/>
      <c r="AA483" s="43" t="str">
        <f>IF(Z483&lt;&gt;"",IF(Z483&lt;&gt;"LIBSETS_DROP_MECHANIC_MONSTER_NAME",VLOOKUP(Z483,'LibSets constants'!$I$4:$L$1002,3,FALSE),""),"")</f>
        <v/>
      </c>
      <c r="AB483" s="43" t="str">
        <f>IF(Z483&lt;&gt;"",IF(Z483&lt;&gt;"LIBSETS_DROP_MECHANIC_MONSTER_NAME",VLOOKUP(Z483,'LibSets constants'!$I$4:$L$1002,4,FALSE),""),"")</f>
        <v/>
      </c>
      <c r="AC483" s="3" t="str">
        <f>IF(G483&lt;&gt;"LIBSETS_SETTYPE_BATTLEGROUND",IF(G483&lt;&gt;"LIBSETS_SETTYPE_SPECIAL",IF(AD483&lt;&gt;"",VLOOKUP(AD483,'ESO zone constants'!$D$3:$H$4953,5,FALSE),""),""),"")</f>
        <v/>
      </c>
      <c r="AD483" t="str">
        <f>IF(AND(O483&lt;&gt;"",NOT(ISERROR(O483))),"",IF(AND(M483&lt;&gt;"",M483&gt;0,NOT(ISERROR(M483))),VLOOKUP(M483,'ESO dumped WayshrineInfo'!$K$3:$N$9999,4,FALSE),""))</f>
        <v/>
      </c>
      <c r="AE483" s="44"/>
      <c r="AF483" s="43" t="str">
        <f>IF(AE483&lt;&gt;"",IF(AE483&lt;&gt;"LIBSETS_DROP_MECHANIC_MONSTER_NAME",VLOOKUP(AE483,'LibSets constants'!$I$4:$L$1002,3,FALSE),""),"")</f>
        <v/>
      </c>
      <c r="AG483" s="43" t="str">
        <f>IF(AE483&lt;&gt;"",IF(AE483&lt;&gt;"LIBSETS_DROP_MECHANIC_MONSTER_NAME",VLOOKUP(AE483,'LibSets constants'!$I$4:$L$1002,4,FALSE),""),"")</f>
        <v/>
      </c>
      <c r="AH483" s="3" t="str">
        <f>IF(G483&lt;&gt;"LIBSETS_SETTYPE_BATTLEGROUND",IF(G483&lt;&gt;"LIBSETS_SETTYPE_SPECIAL",IF(AI483&lt;&gt;"",VLOOKUP(AI483,'ESO zone constants'!$D$3:$H$4953,5,FALSE),""),""),"")</f>
        <v/>
      </c>
      <c r="AJ483" s="44"/>
      <c r="AK483" s="43" t="str">
        <f>IF(AJ483&lt;&gt;"",IF(AJ483&lt;&gt;"LIBSETS_DROP_MECHANIC_MONSTER_NAME",VLOOKUP(AJ483,'LibSets constants'!$I$4:$L$1002,3,FALSE),""),"")</f>
        <v/>
      </c>
      <c r="AL483" s="43" t="str">
        <f>IF(AJ483&lt;&gt;"",IF(AJ483&lt;&gt;"LIBSETS_DROP_MECHANIC_MONSTER_NAME",VLOOKUP(AJ483,'LibSets constants'!$I$4:$L$1002,4,FALSE),""),"")</f>
        <v/>
      </c>
      <c r="AM483" s="3" t="str">
        <f>IF(G483&lt;&gt;"LIBSETS_SETTYPE_BATTLEGROUND",IF(G483&lt;&gt;"LIBSETS_SETTYPE_SPECIAL",IF(AN483&lt;&gt;"",VLOOKUP(AN483,'ESO zone constants'!$D$3:$H$4953,5,FALSE),""),""),"")</f>
        <v/>
      </c>
      <c r="AO483" s="44"/>
      <c r="AP483" s="43" t="str">
        <f>IF(AO483&lt;&gt;"",IF(AO483&lt;&gt;"LIBSETS_DROP_MECHANIC_MONSTER_NAME",VLOOKUP(AO483,'LibSets constants'!$I$4:$L$1002,3,FALSE),""),"")</f>
        <v/>
      </c>
      <c r="AQ483" s="43" t="str">
        <f>IF(AO483&lt;&gt;"",IF(AO483&lt;&gt;"LIBSETS_DROP_MECHANIC_MONSTER_NAME",VLOOKUP(AO483,'LibSets constants'!$I$4:$L$1002,4,FALSE),""),"")</f>
        <v/>
      </c>
      <c r="AR483" s="3" t="str">
        <f>IF(G483&lt;&gt;"LIBSETS_SETTYPE_BATTLEGROUND",IF(G483&lt;&gt;"LIBSETS_SETTYPE_SPECIAL",IF(AS483&lt;&gt;"",VLOOKUP(AS483,'ESO zone constants'!$D$3:$H$4953,5,FALSE),""),""),"")</f>
        <v/>
      </c>
      <c r="AT483" s="44"/>
      <c r="AU483" s="43" t="str">
        <f>IF(AT483&lt;&gt;"",IF(AT483&lt;&gt;"LIBSETS_DROP_MECHANIC_MONSTER_NAME",VLOOKUP(AT483,'LibSets constants'!$I$4:$L$1002,3,FALSE),""),"")</f>
        <v/>
      </c>
      <c r="AV483" s="43" t="str">
        <f>IF(AT483&lt;&gt;"",IF(AT483&lt;&gt;"LIBSETS_DROP_MECHANIC_MONSTER_NAME",VLOOKUP(AT483,'LibSets constants'!$I$4:$L$1002,4,FALSE),""),"")</f>
        <v/>
      </c>
      <c r="AW483" s="21" t="str">
        <f t="shared" si="43"/>
        <v>[557] = {wayshrines={457,457,457,}, dlcId=DLC_MARKARTH</v>
      </c>
      <c r="AX483" s="21" t="str">
        <f t="shared" si="44"/>
        <v>, zoneIds={1227}, veteran=false</v>
      </c>
      <c r="AY483" s="21" t="str">
        <f t="shared" si="45"/>
        <v>, setType=LIBSETS_SETTYPE_ARENA</v>
      </c>
      <c r="AZ483" s="21" t="str">
        <f t="shared" si="46"/>
        <v>, dropMechanic={LIBSETS_DROP_MECHANIC_ARENA_STAGE_CHEST}},</v>
      </c>
      <c r="BA483" s="21" t="str">
        <f t="shared" si="47"/>
        <v xml:space="preserve"> --Executioner's Blade / Henkersklinge   [Vateshran Hollows]</v>
      </c>
    </row>
    <row r="484" spans="1:53" x14ac:dyDescent="0.25">
      <c r="A484" s="5">
        <v>558</v>
      </c>
      <c r="B484" t="s">
        <v>2398</v>
      </c>
      <c r="C484" t="s">
        <v>2419</v>
      </c>
      <c r="D484" s="3">
        <f t="shared" si="42"/>
        <v>558</v>
      </c>
      <c r="E484" s="42"/>
      <c r="G484" s="8" t="s">
        <v>1590</v>
      </c>
      <c r="I484" t="s">
        <v>97</v>
      </c>
      <c r="J484" t="s">
        <v>97</v>
      </c>
      <c r="K484">
        <v>457</v>
      </c>
      <c r="L484">
        <v>457</v>
      </c>
      <c r="M484">
        <v>457</v>
      </c>
      <c r="N484">
        <v>0</v>
      </c>
      <c r="O484" s="66" t="s">
        <v>2367</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constants'!$B$4:$C$1002,2,FALSE),"")</f>
        <v>Markarth</v>
      </c>
      <c r="U484" s="33" t="s">
        <v>1680</v>
      </c>
      <c r="V484" s="40" t="str">
        <f>IF(U484&lt;&gt;"",IF(U484&lt;&gt;"LIBSETS_DROP_MECHANIC_MONSTER_NAME",VLOOKUP(U484,'LibSets constants'!$I$4:$L$1002,3,FALSE),""),"")</f>
        <v>Arena stage chest</v>
      </c>
      <c r="W484" s="43" t="str">
        <f>IF(U484&lt;&gt;"",IF(U484&lt;&gt;"LIBSETS_DROP_MECHANIC_MONSTER_NAME",VLOOKUP(U484,'LibSets constants'!$I$4:$L$1002,4,FALSE),""),"")</f>
        <v>Arena-Phasen Schatztruhe</v>
      </c>
      <c r="X484" s="3" t="str">
        <f>IF(G484&lt;&gt;"LIBSETS_SETTYPE_BATTLEGROUND",IF(G484&lt;&gt;"LIBSETS_SETTYPE_SPECIAL",IF(Y484&lt;&gt;"",VLOOKUP(Y484,'ESO zone constants'!$D$3:$H$4953,5,FALSE),""),""),"")</f>
        <v/>
      </c>
      <c r="Y484" t="str">
        <f>IF(AND(O484&lt;&gt;"",NOT(ISERROR(O484))),"",IF(AND(L484&lt;&gt;"",L484&gt;0,NOT(ISERROR(L484))),VLOOKUP(L484,'ESO dumped WayshrineInfo'!$K$3:$N$9999,4,FALSE),""))</f>
        <v/>
      </c>
      <c r="Z484" s="44"/>
      <c r="AA484" s="43" t="str">
        <f>IF(Z484&lt;&gt;"",IF(Z484&lt;&gt;"LIBSETS_DROP_MECHANIC_MONSTER_NAME",VLOOKUP(Z484,'LibSets constants'!$I$4:$L$1002,3,FALSE),""),"")</f>
        <v/>
      </c>
      <c r="AB484" s="43" t="str">
        <f>IF(Z484&lt;&gt;"",IF(Z484&lt;&gt;"LIBSETS_DROP_MECHANIC_MONSTER_NAME",VLOOKUP(Z484,'LibSets constants'!$I$4:$L$1002,4,FALSE),""),"")</f>
        <v/>
      </c>
      <c r="AC484" s="3" t="str">
        <f>IF(G484&lt;&gt;"LIBSETS_SETTYPE_BATTLEGROUND",IF(G484&lt;&gt;"LIBSETS_SETTYPE_SPECIAL",IF(AD484&lt;&gt;"",VLOOKUP(AD484,'ESO zone constants'!$D$3:$H$4953,5,FALSE),""),""),"")</f>
        <v/>
      </c>
      <c r="AD484" t="str">
        <f>IF(AND(O484&lt;&gt;"",NOT(ISERROR(O484))),"",IF(AND(M484&lt;&gt;"",M484&gt;0,NOT(ISERROR(M484))),VLOOKUP(M484,'ESO dumped WayshrineInfo'!$K$3:$N$9999,4,FALSE),""))</f>
        <v/>
      </c>
      <c r="AE484" s="44"/>
      <c r="AF484" s="43" t="str">
        <f>IF(AE484&lt;&gt;"",IF(AE484&lt;&gt;"LIBSETS_DROP_MECHANIC_MONSTER_NAME",VLOOKUP(AE484,'LibSets constants'!$I$4:$L$1002,3,FALSE),""),"")</f>
        <v/>
      </c>
      <c r="AG484" s="43" t="str">
        <f>IF(AE484&lt;&gt;"",IF(AE484&lt;&gt;"LIBSETS_DROP_MECHANIC_MONSTER_NAME",VLOOKUP(AE484,'LibSets constants'!$I$4:$L$1002,4,FALSE),""),"")</f>
        <v/>
      </c>
      <c r="AH484" s="3" t="str">
        <f>IF(G484&lt;&gt;"LIBSETS_SETTYPE_BATTLEGROUND",IF(G484&lt;&gt;"LIBSETS_SETTYPE_SPECIAL",IF(AI484&lt;&gt;"",VLOOKUP(AI484,'ESO zone constants'!$D$3:$H$4953,5,FALSE),""),""),"")</f>
        <v/>
      </c>
      <c r="AJ484" s="44"/>
      <c r="AK484" s="43" t="str">
        <f>IF(AJ484&lt;&gt;"",IF(AJ484&lt;&gt;"LIBSETS_DROP_MECHANIC_MONSTER_NAME",VLOOKUP(AJ484,'LibSets constants'!$I$4:$L$1002,3,FALSE),""),"")</f>
        <v/>
      </c>
      <c r="AL484" s="43" t="str">
        <f>IF(AJ484&lt;&gt;"",IF(AJ484&lt;&gt;"LIBSETS_DROP_MECHANIC_MONSTER_NAME",VLOOKUP(AJ484,'LibSets constants'!$I$4:$L$1002,4,FALSE),""),"")</f>
        <v/>
      </c>
      <c r="AM484" s="3" t="str">
        <f>IF(G484&lt;&gt;"LIBSETS_SETTYPE_BATTLEGROUND",IF(G484&lt;&gt;"LIBSETS_SETTYPE_SPECIAL",IF(AN484&lt;&gt;"",VLOOKUP(AN484,'ESO zone constants'!$D$3:$H$4953,5,FALSE),""),""),"")</f>
        <v/>
      </c>
      <c r="AO484" s="44"/>
      <c r="AP484" s="43" t="str">
        <f>IF(AO484&lt;&gt;"",IF(AO484&lt;&gt;"LIBSETS_DROP_MECHANIC_MONSTER_NAME",VLOOKUP(AO484,'LibSets constants'!$I$4:$L$1002,3,FALSE),""),"")</f>
        <v/>
      </c>
      <c r="AQ484" s="43" t="str">
        <f>IF(AO484&lt;&gt;"",IF(AO484&lt;&gt;"LIBSETS_DROP_MECHANIC_MONSTER_NAME",VLOOKUP(AO484,'LibSets constants'!$I$4:$L$1002,4,FALSE),""),"")</f>
        <v/>
      </c>
      <c r="AR484" s="3" t="str">
        <f>IF(G484&lt;&gt;"LIBSETS_SETTYPE_BATTLEGROUND",IF(G484&lt;&gt;"LIBSETS_SETTYPE_SPECIAL",IF(AS484&lt;&gt;"",VLOOKUP(AS484,'ESO zone constants'!$D$3:$H$4953,5,FALSE),""),""),"")</f>
        <v/>
      </c>
      <c r="AT484" s="44"/>
      <c r="AU484" s="43" t="str">
        <f>IF(AT484&lt;&gt;"",IF(AT484&lt;&gt;"LIBSETS_DROP_MECHANIC_MONSTER_NAME",VLOOKUP(AT484,'LibSets constants'!$I$4:$L$1002,3,FALSE),""),"")</f>
        <v/>
      </c>
      <c r="AV484" s="43" t="str">
        <f>IF(AT484&lt;&gt;"",IF(AT484&lt;&gt;"LIBSETS_DROP_MECHANIC_MONSTER_NAME",VLOOKUP(AT484,'LibSets constants'!$I$4:$L$1002,4,FALSE),""),"")</f>
        <v/>
      </c>
      <c r="AW484" s="21" t="str">
        <f t="shared" si="43"/>
        <v>[558] = {wayshrines={457,457,457,}, dlcId=DLC_MARKARTH</v>
      </c>
      <c r="AX484" s="21" t="str">
        <f t="shared" si="44"/>
        <v>, zoneIds={1227}, veteran=false</v>
      </c>
      <c r="AY484" s="21" t="str">
        <f t="shared" si="45"/>
        <v>, setType=LIBSETS_SETTYPE_ARENA</v>
      </c>
      <c r="AZ484" s="21" t="str">
        <f t="shared" si="46"/>
        <v>, dropMechanic={LIBSETS_DROP_MECHANIC_ARENA_STAGE_CHEST}},</v>
      </c>
      <c r="BA484" s="21" t="str">
        <f t="shared" si="47"/>
        <v xml:space="preserve"> --Void Bash / LeerenWucht   [Vateshran Hollows]</v>
      </c>
    </row>
    <row r="485" spans="1:53" x14ac:dyDescent="0.25">
      <c r="A485" s="5">
        <v>559</v>
      </c>
      <c r="B485" t="s">
        <v>2399</v>
      </c>
      <c r="C485" t="s">
        <v>2420</v>
      </c>
      <c r="D485" s="3">
        <f t="shared" si="42"/>
        <v>559</v>
      </c>
      <c r="E485" s="42"/>
      <c r="G485" s="8" t="s">
        <v>1590</v>
      </c>
      <c r="I485" t="s">
        <v>97</v>
      </c>
      <c r="J485" t="s">
        <v>97</v>
      </c>
      <c r="K485">
        <v>457</v>
      </c>
      <c r="L485">
        <v>457</v>
      </c>
      <c r="M485">
        <v>457</v>
      </c>
      <c r="N485">
        <v>0</v>
      </c>
      <c r="O485" s="66" t="s">
        <v>2367</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constants'!$B$4:$C$1002,2,FALSE),"")</f>
        <v>Markarth</v>
      </c>
      <c r="U485" s="33" t="s">
        <v>1680</v>
      </c>
      <c r="V485" s="40" t="str">
        <f>IF(U485&lt;&gt;"",IF(U485&lt;&gt;"LIBSETS_DROP_MECHANIC_MONSTER_NAME",VLOOKUP(U485,'LibSets constants'!$I$4:$L$1002,3,FALSE),""),"")</f>
        <v>Arena stage chest</v>
      </c>
      <c r="W485" s="43" t="str">
        <f>IF(U485&lt;&gt;"",IF(U485&lt;&gt;"LIBSETS_DROP_MECHANIC_MONSTER_NAME",VLOOKUP(U485,'LibSets constants'!$I$4:$L$1002,4,FALSE),""),"")</f>
        <v>Arena-Phasen Schatztruhe</v>
      </c>
      <c r="X485" s="3" t="str">
        <f>IF(G485&lt;&gt;"LIBSETS_SETTYPE_BATTLEGROUND",IF(G485&lt;&gt;"LIBSETS_SETTYPE_SPECIAL",IF(Y485&lt;&gt;"",VLOOKUP(Y485,'ESO zone constants'!$D$3:$H$4953,5,FALSE),""),""),"")</f>
        <v/>
      </c>
      <c r="Y485" t="str">
        <f>IF(AND(O485&lt;&gt;"",NOT(ISERROR(O485))),"",IF(AND(L485&lt;&gt;"",L485&gt;0,NOT(ISERROR(L485))),VLOOKUP(L485,'ESO dumped WayshrineInfo'!$K$3:$N$9999,4,FALSE),""))</f>
        <v/>
      </c>
      <c r="Z485" s="44"/>
      <c r="AA485" s="43" t="str">
        <f>IF(Z485&lt;&gt;"",IF(Z485&lt;&gt;"LIBSETS_DROP_MECHANIC_MONSTER_NAME",VLOOKUP(Z485,'LibSets constants'!$I$4:$L$1002,3,FALSE),""),"")</f>
        <v/>
      </c>
      <c r="AB485" s="43" t="str">
        <f>IF(Z485&lt;&gt;"",IF(Z485&lt;&gt;"LIBSETS_DROP_MECHANIC_MONSTER_NAME",VLOOKUP(Z485,'LibSets constants'!$I$4:$L$1002,4,FALSE),""),"")</f>
        <v/>
      </c>
      <c r="AC485" s="3" t="str">
        <f>IF(G485&lt;&gt;"LIBSETS_SETTYPE_BATTLEGROUND",IF(G485&lt;&gt;"LIBSETS_SETTYPE_SPECIAL",IF(AD485&lt;&gt;"",VLOOKUP(AD485,'ESO zone constants'!$D$3:$H$4953,5,FALSE),""),""),"")</f>
        <v/>
      </c>
      <c r="AD485" t="str">
        <f>IF(AND(O485&lt;&gt;"",NOT(ISERROR(O485))),"",IF(AND(M485&lt;&gt;"",M485&gt;0,NOT(ISERROR(M485))),VLOOKUP(M485,'ESO dumped WayshrineInfo'!$K$3:$N$9999,4,FALSE),""))</f>
        <v/>
      </c>
      <c r="AE485" s="44"/>
      <c r="AF485" s="43" t="str">
        <f>IF(AE485&lt;&gt;"",IF(AE485&lt;&gt;"LIBSETS_DROP_MECHANIC_MONSTER_NAME",VLOOKUP(AE485,'LibSets constants'!$I$4:$L$1002,3,FALSE),""),"")</f>
        <v/>
      </c>
      <c r="AG485" s="43" t="str">
        <f>IF(AE485&lt;&gt;"",IF(AE485&lt;&gt;"LIBSETS_DROP_MECHANIC_MONSTER_NAME",VLOOKUP(AE485,'LibSets constants'!$I$4:$L$1002,4,FALSE),""),"")</f>
        <v/>
      </c>
      <c r="AH485" s="3" t="str">
        <f>IF(G485&lt;&gt;"LIBSETS_SETTYPE_BATTLEGROUND",IF(G485&lt;&gt;"LIBSETS_SETTYPE_SPECIAL",IF(AI485&lt;&gt;"",VLOOKUP(AI485,'ESO zone constants'!$D$3:$H$4953,5,FALSE),""),""),"")</f>
        <v/>
      </c>
      <c r="AJ485" s="44"/>
      <c r="AK485" s="43" t="str">
        <f>IF(AJ485&lt;&gt;"",IF(AJ485&lt;&gt;"LIBSETS_DROP_MECHANIC_MONSTER_NAME",VLOOKUP(AJ485,'LibSets constants'!$I$4:$L$1002,3,FALSE),""),"")</f>
        <v/>
      </c>
      <c r="AL485" s="43" t="str">
        <f>IF(AJ485&lt;&gt;"",IF(AJ485&lt;&gt;"LIBSETS_DROP_MECHANIC_MONSTER_NAME",VLOOKUP(AJ485,'LibSets constants'!$I$4:$L$1002,4,FALSE),""),"")</f>
        <v/>
      </c>
      <c r="AM485" s="3" t="str">
        <f>IF(G485&lt;&gt;"LIBSETS_SETTYPE_BATTLEGROUND",IF(G485&lt;&gt;"LIBSETS_SETTYPE_SPECIAL",IF(AN485&lt;&gt;"",VLOOKUP(AN485,'ESO zone constants'!$D$3:$H$4953,5,FALSE),""),""),"")</f>
        <v/>
      </c>
      <c r="AO485" s="44"/>
      <c r="AP485" s="43" t="str">
        <f>IF(AO485&lt;&gt;"",IF(AO485&lt;&gt;"LIBSETS_DROP_MECHANIC_MONSTER_NAME",VLOOKUP(AO485,'LibSets constants'!$I$4:$L$1002,3,FALSE),""),"")</f>
        <v/>
      </c>
      <c r="AQ485" s="43" t="str">
        <f>IF(AO485&lt;&gt;"",IF(AO485&lt;&gt;"LIBSETS_DROP_MECHANIC_MONSTER_NAME",VLOOKUP(AO485,'LibSets constants'!$I$4:$L$1002,4,FALSE),""),"")</f>
        <v/>
      </c>
      <c r="AR485" s="3" t="str">
        <f>IF(G485&lt;&gt;"LIBSETS_SETTYPE_BATTLEGROUND",IF(G485&lt;&gt;"LIBSETS_SETTYPE_SPECIAL",IF(AS485&lt;&gt;"",VLOOKUP(AS485,'ESO zone constants'!$D$3:$H$4953,5,FALSE),""),""),"")</f>
        <v/>
      </c>
      <c r="AT485" s="44"/>
      <c r="AU485" s="43" t="str">
        <f>IF(AT485&lt;&gt;"",IF(AT485&lt;&gt;"LIBSETS_DROP_MECHANIC_MONSTER_NAME",VLOOKUP(AT485,'LibSets constants'!$I$4:$L$1002,3,FALSE),""),"")</f>
        <v/>
      </c>
      <c r="AV485" s="43" t="str">
        <f>IF(AT485&lt;&gt;"",IF(AT485&lt;&gt;"LIBSETS_DROP_MECHANIC_MONSTER_NAME",VLOOKUP(AT485,'LibSets constants'!$I$4:$L$1002,4,FALSE),""),"")</f>
        <v/>
      </c>
      <c r="AW485" s="21" t="str">
        <f t="shared" si="43"/>
        <v>[559] = {wayshrines={457,457,457,}, dlcId=DLC_MARKARTH</v>
      </c>
      <c r="AX485" s="21" t="str">
        <f t="shared" si="44"/>
        <v>, zoneIds={1227}, veteran=false</v>
      </c>
      <c r="AY485" s="21" t="str">
        <f t="shared" si="45"/>
        <v>, setType=LIBSETS_SETTYPE_ARENA</v>
      </c>
      <c r="AZ485" s="21" t="str">
        <f t="shared" si="46"/>
        <v>, dropMechanic={LIBSETS_DROP_MECHANIC_ARENA_STAGE_CHEST}},</v>
      </c>
      <c r="BA485" s="21" t="str">
        <f t="shared" si="47"/>
        <v xml:space="preserve"> --Frenzied Momentum / Tobendes Momentum   [Vateshran Hollows]</v>
      </c>
    </row>
    <row r="486" spans="1:53" x14ac:dyDescent="0.25">
      <c r="A486" s="5">
        <v>560</v>
      </c>
      <c r="B486" t="s">
        <v>2400</v>
      </c>
      <c r="C486" t="s">
        <v>2421</v>
      </c>
      <c r="D486" s="3">
        <f t="shared" si="42"/>
        <v>560</v>
      </c>
      <c r="E486" s="42"/>
      <c r="G486" s="8" t="s">
        <v>1590</v>
      </c>
      <c r="I486" t="s">
        <v>97</v>
      </c>
      <c r="J486" t="s">
        <v>97</v>
      </c>
      <c r="K486">
        <v>457</v>
      </c>
      <c r="L486">
        <v>457</v>
      </c>
      <c r="M486">
        <v>457</v>
      </c>
      <c r="N486">
        <v>0</v>
      </c>
      <c r="O486" s="66" t="s">
        <v>2367</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constants'!$B$4:$C$1002,2,FALSE),"")</f>
        <v>Markarth</v>
      </c>
      <c r="U486" s="33" t="s">
        <v>1680</v>
      </c>
      <c r="V486" s="40" t="str">
        <f>IF(U486&lt;&gt;"",IF(U486&lt;&gt;"LIBSETS_DROP_MECHANIC_MONSTER_NAME",VLOOKUP(U486,'LibSets constants'!$I$4:$L$1002,3,FALSE),""),"")</f>
        <v>Arena stage chest</v>
      </c>
      <c r="W486" s="43" t="str">
        <f>IF(U486&lt;&gt;"",IF(U486&lt;&gt;"LIBSETS_DROP_MECHANIC_MONSTER_NAME",VLOOKUP(U486,'LibSets constants'!$I$4:$L$1002,4,FALSE),""),"")</f>
        <v>Arena-Phasen Schatztruhe</v>
      </c>
      <c r="X486" s="3" t="str">
        <f>IF(G486&lt;&gt;"LIBSETS_SETTYPE_BATTLEGROUND",IF(G486&lt;&gt;"LIBSETS_SETTYPE_SPECIAL",IF(Y486&lt;&gt;"",VLOOKUP(Y486,'ESO zone constants'!$D$3:$H$4953,5,FALSE),""),""),"")</f>
        <v/>
      </c>
      <c r="Y486" t="str">
        <f>IF(AND(O486&lt;&gt;"",NOT(ISERROR(O486))),"",IF(AND(L486&lt;&gt;"",L486&gt;0,NOT(ISERROR(L486))),VLOOKUP(L486,'ESO dumped WayshrineInfo'!$K$3:$N$9999,4,FALSE),""))</f>
        <v/>
      </c>
      <c r="Z486" s="44"/>
      <c r="AA486" s="43" t="str">
        <f>IF(Z486&lt;&gt;"",IF(Z486&lt;&gt;"LIBSETS_DROP_MECHANIC_MONSTER_NAME",VLOOKUP(Z486,'LibSets constants'!$I$4:$L$1002,3,FALSE),""),"")</f>
        <v/>
      </c>
      <c r="AB486" s="43" t="str">
        <f>IF(Z486&lt;&gt;"",IF(Z486&lt;&gt;"LIBSETS_DROP_MECHANIC_MONSTER_NAME",VLOOKUP(Z486,'LibSets constants'!$I$4:$L$1002,4,FALSE),""),"")</f>
        <v/>
      </c>
      <c r="AC486" s="3" t="str">
        <f>IF(G486&lt;&gt;"LIBSETS_SETTYPE_BATTLEGROUND",IF(G486&lt;&gt;"LIBSETS_SETTYPE_SPECIAL",IF(AD486&lt;&gt;"",VLOOKUP(AD486,'ESO zone constants'!$D$3:$H$4953,5,FALSE),""),""),"")</f>
        <v/>
      </c>
      <c r="AD486" t="str">
        <f>IF(AND(O486&lt;&gt;"",NOT(ISERROR(O486))),"",IF(AND(M486&lt;&gt;"",M486&gt;0,NOT(ISERROR(M486))),VLOOKUP(M486,'ESO dumped WayshrineInfo'!$K$3:$N$9999,4,FALSE),""))</f>
        <v/>
      </c>
      <c r="AE486" s="44"/>
      <c r="AF486" s="43" t="str">
        <f>IF(AE486&lt;&gt;"",IF(AE486&lt;&gt;"LIBSETS_DROP_MECHANIC_MONSTER_NAME",VLOOKUP(AE486,'LibSets constants'!$I$4:$L$1002,3,FALSE),""),"")</f>
        <v/>
      </c>
      <c r="AG486" s="43" t="str">
        <f>IF(AE486&lt;&gt;"",IF(AE486&lt;&gt;"LIBSETS_DROP_MECHANIC_MONSTER_NAME",VLOOKUP(AE486,'LibSets constants'!$I$4:$L$1002,4,FALSE),""),"")</f>
        <v/>
      </c>
      <c r="AH486" s="3" t="str">
        <f>IF(G486&lt;&gt;"LIBSETS_SETTYPE_BATTLEGROUND",IF(G486&lt;&gt;"LIBSETS_SETTYPE_SPECIAL",IF(AI486&lt;&gt;"",VLOOKUP(AI486,'ESO zone constants'!$D$3:$H$4953,5,FALSE),""),""),"")</f>
        <v/>
      </c>
      <c r="AJ486" s="44"/>
      <c r="AK486" s="43" t="str">
        <f>IF(AJ486&lt;&gt;"",IF(AJ486&lt;&gt;"LIBSETS_DROP_MECHANIC_MONSTER_NAME",VLOOKUP(AJ486,'LibSets constants'!$I$4:$L$1002,3,FALSE),""),"")</f>
        <v/>
      </c>
      <c r="AL486" s="43" t="str">
        <f>IF(AJ486&lt;&gt;"",IF(AJ486&lt;&gt;"LIBSETS_DROP_MECHANIC_MONSTER_NAME",VLOOKUP(AJ486,'LibSets constants'!$I$4:$L$1002,4,FALSE),""),"")</f>
        <v/>
      </c>
      <c r="AM486" s="3" t="str">
        <f>IF(G486&lt;&gt;"LIBSETS_SETTYPE_BATTLEGROUND",IF(G486&lt;&gt;"LIBSETS_SETTYPE_SPECIAL",IF(AN486&lt;&gt;"",VLOOKUP(AN486,'ESO zone constants'!$D$3:$H$4953,5,FALSE),""),""),"")</f>
        <v/>
      </c>
      <c r="AO486" s="44"/>
      <c r="AP486" s="43" t="str">
        <f>IF(AO486&lt;&gt;"",IF(AO486&lt;&gt;"LIBSETS_DROP_MECHANIC_MONSTER_NAME",VLOOKUP(AO486,'LibSets constants'!$I$4:$L$1002,3,FALSE),""),"")</f>
        <v/>
      </c>
      <c r="AQ486" s="43" t="str">
        <f>IF(AO486&lt;&gt;"",IF(AO486&lt;&gt;"LIBSETS_DROP_MECHANIC_MONSTER_NAME",VLOOKUP(AO486,'LibSets constants'!$I$4:$L$1002,4,FALSE),""),"")</f>
        <v/>
      </c>
      <c r="AR486" s="3" t="str">
        <f>IF(G486&lt;&gt;"LIBSETS_SETTYPE_BATTLEGROUND",IF(G486&lt;&gt;"LIBSETS_SETTYPE_SPECIAL",IF(AS486&lt;&gt;"",VLOOKUP(AS486,'ESO zone constants'!$D$3:$H$4953,5,FALSE),""),""),"")</f>
        <v/>
      </c>
      <c r="AT486" s="44"/>
      <c r="AU486" s="43" t="str">
        <f>IF(AT486&lt;&gt;"",IF(AT486&lt;&gt;"LIBSETS_DROP_MECHANIC_MONSTER_NAME",VLOOKUP(AT486,'LibSets constants'!$I$4:$L$1002,3,FALSE),""),"")</f>
        <v/>
      </c>
      <c r="AV486" s="43" t="str">
        <f>IF(AT486&lt;&gt;"",IF(AT486&lt;&gt;"LIBSETS_DROP_MECHANIC_MONSTER_NAME",VLOOKUP(AT486,'LibSets constants'!$I$4:$L$1002,4,FALSE),""),"")</f>
        <v/>
      </c>
      <c r="AW486" s="21" t="str">
        <f t="shared" si="43"/>
        <v>[560] = {wayshrines={457,457,457,}, dlcId=DLC_MARKARTH</v>
      </c>
      <c r="AX486" s="21" t="str">
        <f t="shared" si="44"/>
        <v>, zoneIds={1227}, veteran=false</v>
      </c>
      <c r="AY486" s="21" t="str">
        <f t="shared" si="45"/>
        <v>, setType=LIBSETS_SETTYPE_ARENA</v>
      </c>
      <c r="AZ486" s="21" t="str">
        <f t="shared" si="46"/>
        <v>, dropMechanic={LIBSETS_DROP_MECHANIC_ARENA_STAGE_CHEST}},</v>
      </c>
      <c r="BA486" s="21" t="str">
        <f t="shared" si="47"/>
        <v xml:space="preserve"> --Point-Blank Snipe / Volltreffer   [Vateshran Hollows]</v>
      </c>
    </row>
    <row r="487" spans="1:53" x14ac:dyDescent="0.25">
      <c r="A487" s="5">
        <v>561</v>
      </c>
      <c r="B487" t="s">
        <v>2401</v>
      </c>
      <c r="C487" t="s">
        <v>2422</v>
      </c>
      <c r="D487" s="3">
        <f t="shared" si="42"/>
        <v>561</v>
      </c>
      <c r="E487" s="42"/>
      <c r="G487" s="8" t="s">
        <v>1590</v>
      </c>
      <c r="I487" t="s">
        <v>97</v>
      </c>
      <c r="J487" t="s">
        <v>97</v>
      </c>
      <c r="K487">
        <v>457</v>
      </c>
      <c r="L487">
        <v>457</v>
      </c>
      <c r="M487">
        <v>457</v>
      </c>
      <c r="N487">
        <v>0</v>
      </c>
      <c r="O487" s="66" t="s">
        <v>2367</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constants'!$B$4:$C$1002,2,FALSE),"")</f>
        <v>Markarth</v>
      </c>
      <c r="U487" s="33" t="s">
        <v>1680</v>
      </c>
      <c r="V487" s="40" t="str">
        <f>IF(U487&lt;&gt;"",IF(U487&lt;&gt;"LIBSETS_DROP_MECHANIC_MONSTER_NAME",VLOOKUP(U487,'LibSets constants'!$I$4:$L$1002,3,FALSE),""),"")</f>
        <v>Arena stage chest</v>
      </c>
      <c r="W487" s="43" t="str">
        <f>IF(U487&lt;&gt;"",IF(U487&lt;&gt;"LIBSETS_DROP_MECHANIC_MONSTER_NAME",VLOOKUP(U487,'LibSets constants'!$I$4:$L$1002,4,FALSE),""),"")</f>
        <v>Arena-Phasen Schatztruhe</v>
      </c>
      <c r="X487" s="3" t="str">
        <f>IF(G487&lt;&gt;"LIBSETS_SETTYPE_BATTLEGROUND",IF(G487&lt;&gt;"LIBSETS_SETTYPE_SPECIAL",IF(Y487&lt;&gt;"",VLOOKUP(Y487,'ESO zone constants'!$D$3:$H$4953,5,FALSE),""),""),"")</f>
        <v/>
      </c>
      <c r="Y487" t="str">
        <f>IF(AND(O487&lt;&gt;"",NOT(ISERROR(O487))),"",IF(AND(L487&lt;&gt;"",L487&gt;0,NOT(ISERROR(L487))),VLOOKUP(L487,'ESO dumped WayshrineInfo'!$K$3:$N$9999,4,FALSE),""))</f>
        <v/>
      </c>
      <c r="Z487" s="44"/>
      <c r="AA487" s="43" t="str">
        <f>IF(Z487&lt;&gt;"",IF(Z487&lt;&gt;"LIBSETS_DROP_MECHANIC_MONSTER_NAME",VLOOKUP(Z487,'LibSets constants'!$I$4:$L$1002,3,FALSE),""),"")</f>
        <v/>
      </c>
      <c r="AB487" s="43" t="str">
        <f>IF(Z487&lt;&gt;"",IF(Z487&lt;&gt;"LIBSETS_DROP_MECHANIC_MONSTER_NAME",VLOOKUP(Z487,'LibSets constants'!$I$4:$L$1002,4,FALSE),""),"")</f>
        <v/>
      </c>
      <c r="AC487" s="3" t="str">
        <f>IF(G487&lt;&gt;"LIBSETS_SETTYPE_BATTLEGROUND",IF(G487&lt;&gt;"LIBSETS_SETTYPE_SPECIAL",IF(AD487&lt;&gt;"",VLOOKUP(AD487,'ESO zone constants'!$D$3:$H$4953,5,FALSE),""),""),"")</f>
        <v/>
      </c>
      <c r="AD487" t="str">
        <f>IF(AND(O487&lt;&gt;"",NOT(ISERROR(O487))),"",IF(AND(M487&lt;&gt;"",M487&gt;0,NOT(ISERROR(M487))),VLOOKUP(M487,'ESO dumped WayshrineInfo'!$K$3:$N$9999,4,FALSE),""))</f>
        <v/>
      </c>
      <c r="AE487" s="44"/>
      <c r="AF487" s="43" t="str">
        <f>IF(AE487&lt;&gt;"",IF(AE487&lt;&gt;"LIBSETS_DROP_MECHANIC_MONSTER_NAME",VLOOKUP(AE487,'LibSets constants'!$I$4:$L$1002,3,FALSE),""),"")</f>
        <v/>
      </c>
      <c r="AG487" s="43" t="str">
        <f>IF(AE487&lt;&gt;"",IF(AE487&lt;&gt;"LIBSETS_DROP_MECHANIC_MONSTER_NAME",VLOOKUP(AE487,'LibSets constants'!$I$4:$L$1002,4,FALSE),""),"")</f>
        <v/>
      </c>
      <c r="AH487" s="3" t="str">
        <f>IF(G487&lt;&gt;"LIBSETS_SETTYPE_BATTLEGROUND",IF(G487&lt;&gt;"LIBSETS_SETTYPE_SPECIAL",IF(AI487&lt;&gt;"",VLOOKUP(AI487,'ESO zone constants'!$D$3:$H$4953,5,FALSE),""),""),"")</f>
        <v/>
      </c>
      <c r="AJ487" s="44"/>
      <c r="AK487" s="43" t="str">
        <f>IF(AJ487&lt;&gt;"",IF(AJ487&lt;&gt;"LIBSETS_DROP_MECHANIC_MONSTER_NAME",VLOOKUP(AJ487,'LibSets constants'!$I$4:$L$1002,3,FALSE),""),"")</f>
        <v/>
      </c>
      <c r="AL487" s="43" t="str">
        <f>IF(AJ487&lt;&gt;"",IF(AJ487&lt;&gt;"LIBSETS_DROP_MECHANIC_MONSTER_NAME",VLOOKUP(AJ487,'LibSets constants'!$I$4:$L$1002,4,FALSE),""),"")</f>
        <v/>
      </c>
      <c r="AM487" s="3" t="str">
        <f>IF(G487&lt;&gt;"LIBSETS_SETTYPE_BATTLEGROUND",IF(G487&lt;&gt;"LIBSETS_SETTYPE_SPECIAL",IF(AN487&lt;&gt;"",VLOOKUP(AN487,'ESO zone constants'!$D$3:$H$4953,5,FALSE),""),""),"")</f>
        <v/>
      </c>
      <c r="AO487" s="44"/>
      <c r="AP487" s="43" t="str">
        <f>IF(AO487&lt;&gt;"",IF(AO487&lt;&gt;"LIBSETS_DROP_MECHANIC_MONSTER_NAME",VLOOKUP(AO487,'LibSets constants'!$I$4:$L$1002,3,FALSE),""),"")</f>
        <v/>
      </c>
      <c r="AQ487" s="43" t="str">
        <f>IF(AO487&lt;&gt;"",IF(AO487&lt;&gt;"LIBSETS_DROP_MECHANIC_MONSTER_NAME",VLOOKUP(AO487,'LibSets constants'!$I$4:$L$1002,4,FALSE),""),"")</f>
        <v/>
      </c>
      <c r="AR487" s="3" t="str">
        <f>IF(G487&lt;&gt;"LIBSETS_SETTYPE_BATTLEGROUND",IF(G487&lt;&gt;"LIBSETS_SETTYPE_SPECIAL",IF(AS487&lt;&gt;"",VLOOKUP(AS487,'ESO zone constants'!$D$3:$H$4953,5,FALSE),""),""),"")</f>
        <v/>
      </c>
      <c r="AT487" s="44"/>
      <c r="AU487" s="43" t="str">
        <f>IF(AT487&lt;&gt;"",IF(AT487&lt;&gt;"LIBSETS_DROP_MECHANIC_MONSTER_NAME",VLOOKUP(AT487,'LibSets constants'!$I$4:$L$1002,3,FALSE),""),"")</f>
        <v/>
      </c>
      <c r="AV487" s="43" t="str">
        <f>IF(AT487&lt;&gt;"",IF(AT487&lt;&gt;"LIBSETS_DROP_MECHANIC_MONSTER_NAME",VLOOKUP(AT487,'LibSets constants'!$I$4:$L$1002,4,FALSE),""),"")</f>
        <v/>
      </c>
      <c r="AW487" s="21" t="str">
        <f t="shared" si="43"/>
        <v>[561] = {wayshrines={457,457,457,}, dlcId=DLC_MARKARTH</v>
      </c>
      <c r="AX487" s="21" t="str">
        <f t="shared" si="44"/>
        <v>, zoneIds={1227}, veteran=false</v>
      </c>
      <c r="AY487" s="21" t="str">
        <f t="shared" si="45"/>
        <v>, setType=LIBSETS_SETTYPE_ARENA</v>
      </c>
      <c r="AZ487" s="21" t="str">
        <f t="shared" si="46"/>
        <v>, dropMechanic={LIBSETS_DROP_MECHANIC_ARENA_STAGE_CHEST}},</v>
      </c>
      <c r="BA487" s="21" t="str">
        <f t="shared" si="47"/>
        <v xml:space="preserve"> --Wrath of Elements / Zorn der Elemente   [Vateshran Hollows]</v>
      </c>
    </row>
    <row r="488" spans="1:53" x14ac:dyDescent="0.25">
      <c r="A488" s="5">
        <v>562</v>
      </c>
      <c r="B488" t="s">
        <v>2402</v>
      </c>
      <c r="C488" t="s">
        <v>2424</v>
      </c>
      <c r="D488" s="3">
        <f t="shared" si="42"/>
        <v>562</v>
      </c>
      <c r="E488" s="42"/>
      <c r="G488" s="8" t="s">
        <v>1590</v>
      </c>
      <c r="I488" t="s">
        <v>97</v>
      </c>
      <c r="J488" t="s">
        <v>97</v>
      </c>
      <c r="K488">
        <v>457</v>
      </c>
      <c r="L488">
        <v>457</v>
      </c>
      <c r="M488">
        <v>457</v>
      </c>
      <c r="N488">
        <v>0</v>
      </c>
      <c r="O488" s="66" t="s">
        <v>2367</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constants'!$B$4:$C$1002,2,FALSE),"")</f>
        <v>Markarth</v>
      </c>
      <c r="U488" s="33" t="s">
        <v>1680</v>
      </c>
      <c r="V488" s="40" t="str">
        <f>IF(U488&lt;&gt;"",IF(U488&lt;&gt;"LIBSETS_DROP_MECHANIC_MONSTER_NAME",VLOOKUP(U488,'LibSets constants'!$I$4:$L$1002,3,FALSE),""),"")</f>
        <v>Arena stage chest</v>
      </c>
      <c r="W488" s="43" t="str">
        <f>IF(U488&lt;&gt;"",IF(U488&lt;&gt;"LIBSETS_DROP_MECHANIC_MONSTER_NAME",VLOOKUP(U488,'LibSets constants'!$I$4:$L$1002,4,FALSE),""),"")</f>
        <v>Arena-Phasen Schatztruhe</v>
      </c>
      <c r="X488" s="3" t="str">
        <f>IF(G488&lt;&gt;"LIBSETS_SETTYPE_BATTLEGROUND",IF(G488&lt;&gt;"LIBSETS_SETTYPE_SPECIAL",IF(Y488&lt;&gt;"",VLOOKUP(Y488,'ESO zone constants'!$D$3:$H$4953,5,FALSE),""),""),"")</f>
        <v/>
      </c>
      <c r="Y488" t="str">
        <f>IF(AND(O488&lt;&gt;"",NOT(ISERROR(O488))),"",IF(AND(L488&lt;&gt;"",L488&gt;0,NOT(ISERROR(L488))),VLOOKUP(L488,'ESO dumped WayshrineInfo'!$K$3:$N$9999,4,FALSE),""))</f>
        <v/>
      </c>
      <c r="Z488" s="44"/>
      <c r="AA488" s="43" t="str">
        <f>IF(Z488&lt;&gt;"",IF(Z488&lt;&gt;"LIBSETS_DROP_MECHANIC_MONSTER_NAME",VLOOKUP(Z488,'LibSets constants'!$I$4:$L$1002,3,FALSE),""),"")</f>
        <v/>
      </c>
      <c r="AB488" s="43" t="str">
        <f>IF(Z488&lt;&gt;"",IF(Z488&lt;&gt;"LIBSETS_DROP_MECHANIC_MONSTER_NAME",VLOOKUP(Z488,'LibSets constants'!$I$4:$L$1002,4,FALSE),""),"")</f>
        <v/>
      </c>
      <c r="AC488" s="3" t="str">
        <f>IF(G488&lt;&gt;"LIBSETS_SETTYPE_BATTLEGROUND",IF(G488&lt;&gt;"LIBSETS_SETTYPE_SPECIAL",IF(AD488&lt;&gt;"",VLOOKUP(AD488,'ESO zone constants'!$D$3:$H$4953,5,FALSE),""),""),"")</f>
        <v/>
      </c>
      <c r="AD488" t="str">
        <f>IF(AND(O488&lt;&gt;"",NOT(ISERROR(O488))),"",IF(AND(M488&lt;&gt;"",M488&gt;0,NOT(ISERROR(M488))),VLOOKUP(M488,'ESO dumped WayshrineInfo'!$K$3:$N$9999,4,FALSE),""))</f>
        <v/>
      </c>
      <c r="AE488" s="44"/>
      <c r="AF488" s="43" t="str">
        <f>IF(AE488&lt;&gt;"",IF(AE488&lt;&gt;"LIBSETS_DROP_MECHANIC_MONSTER_NAME",VLOOKUP(AE488,'LibSets constants'!$I$4:$L$1002,3,FALSE),""),"")</f>
        <v/>
      </c>
      <c r="AG488" s="43" t="str">
        <f>IF(AE488&lt;&gt;"",IF(AE488&lt;&gt;"LIBSETS_DROP_MECHANIC_MONSTER_NAME",VLOOKUP(AE488,'LibSets constants'!$I$4:$L$1002,4,FALSE),""),"")</f>
        <v/>
      </c>
      <c r="AH488" s="3" t="str">
        <f>IF(G488&lt;&gt;"LIBSETS_SETTYPE_BATTLEGROUND",IF(G488&lt;&gt;"LIBSETS_SETTYPE_SPECIAL",IF(AI488&lt;&gt;"",VLOOKUP(AI488,'ESO zone constants'!$D$3:$H$4953,5,FALSE),""),""),"")</f>
        <v/>
      </c>
      <c r="AJ488" s="44"/>
      <c r="AK488" s="43" t="str">
        <f>IF(AJ488&lt;&gt;"",IF(AJ488&lt;&gt;"LIBSETS_DROP_MECHANIC_MONSTER_NAME",VLOOKUP(AJ488,'LibSets constants'!$I$4:$L$1002,3,FALSE),""),"")</f>
        <v/>
      </c>
      <c r="AL488" s="43" t="str">
        <f>IF(AJ488&lt;&gt;"",IF(AJ488&lt;&gt;"LIBSETS_DROP_MECHANIC_MONSTER_NAME",VLOOKUP(AJ488,'LibSets constants'!$I$4:$L$1002,4,FALSE),""),"")</f>
        <v/>
      </c>
      <c r="AM488" s="3" t="str">
        <f>IF(G488&lt;&gt;"LIBSETS_SETTYPE_BATTLEGROUND",IF(G488&lt;&gt;"LIBSETS_SETTYPE_SPECIAL",IF(AN488&lt;&gt;"",VLOOKUP(AN488,'ESO zone constants'!$D$3:$H$4953,5,FALSE),""),""),"")</f>
        <v/>
      </c>
      <c r="AO488" s="44"/>
      <c r="AP488" s="43" t="str">
        <f>IF(AO488&lt;&gt;"",IF(AO488&lt;&gt;"LIBSETS_DROP_MECHANIC_MONSTER_NAME",VLOOKUP(AO488,'LibSets constants'!$I$4:$L$1002,3,FALSE),""),"")</f>
        <v/>
      </c>
      <c r="AQ488" s="43" t="str">
        <f>IF(AO488&lt;&gt;"",IF(AO488&lt;&gt;"LIBSETS_DROP_MECHANIC_MONSTER_NAME",VLOOKUP(AO488,'LibSets constants'!$I$4:$L$1002,4,FALSE),""),"")</f>
        <v/>
      </c>
      <c r="AR488" s="3" t="str">
        <f>IF(G488&lt;&gt;"LIBSETS_SETTYPE_BATTLEGROUND",IF(G488&lt;&gt;"LIBSETS_SETTYPE_SPECIAL",IF(AS488&lt;&gt;"",VLOOKUP(AS488,'ESO zone constants'!$D$3:$H$4953,5,FALSE),""),""),"")</f>
        <v/>
      </c>
      <c r="AT488" s="44"/>
      <c r="AU488" s="43" t="str">
        <f>IF(AT488&lt;&gt;"",IF(AT488&lt;&gt;"LIBSETS_DROP_MECHANIC_MONSTER_NAME",VLOOKUP(AT488,'LibSets constants'!$I$4:$L$1002,3,FALSE),""),"")</f>
        <v/>
      </c>
      <c r="AV488" s="43" t="str">
        <f>IF(AT488&lt;&gt;"",IF(AT488&lt;&gt;"LIBSETS_DROP_MECHANIC_MONSTER_NAME",VLOOKUP(AT488,'LibSets constants'!$I$4:$L$1002,4,FALSE),""),"")</f>
        <v/>
      </c>
      <c r="AW488" s="21" t="str">
        <f t="shared" si="43"/>
        <v>[562] = {wayshrines={457,457,457,}, dlcId=DLC_MARKARTH</v>
      </c>
      <c r="AX488" s="21" t="str">
        <f t="shared" si="44"/>
        <v>, zoneIds={1227}, veteran=false</v>
      </c>
      <c r="AY488" s="21" t="str">
        <f t="shared" si="45"/>
        <v>, setType=LIBSETS_SETTYPE_ARENA</v>
      </c>
      <c r="AZ488" s="21" t="str">
        <f t="shared" si="46"/>
        <v>, dropMechanic={LIBSETS_DROP_MECHANIC_ARENA_STAGE_CHEST}},</v>
      </c>
      <c r="BA488" s="21" t="str">
        <f t="shared" si="47"/>
        <v xml:space="preserve"> --Force Overflow / Machtüberschuss   [Vateshran Hollows]</v>
      </c>
    </row>
    <row r="489" spans="1:53" x14ac:dyDescent="0.25">
      <c r="A489" s="5">
        <v>563</v>
      </c>
      <c r="B489" t="s">
        <v>2405</v>
      </c>
      <c r="C489" t="s">
        <v>2425</v>
      </c>
      <c r="D489" s="3">
        <f t="shared" si="42"/>
        <v>563</v>
      </c>
      <c r="E489" s="42"/>
      <c r="G489" s="8" t="s">
        <v>1590</v>
      </c>
      <c r="I489" t="s">
        <v>98</v>
      </c>
      <c r="J489" t="s">
        <v>97</v>
      </c>
      <c r="K489">
        <v>457</v>
      </c>
      <c r="L489">
        <v>457</v>
      </c>
      <c r="M489">
        <v>457</v>
      </c>
      <c r="N489">
        <v>0</v>
      </c>
      <c r="O489" s="66" t="s">
        <v>2367</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constants'!$B$4:$C$1002,2,FALSE),"")</f>
        <v>Markarth</v>
      </c>
      <c r="U489" s="33" t="s">
        <v>1680</v>
      </c>
      <c r="V489" s="40" t="str">
        <f>IF(U489&lt;&gt;"",IF(U489&lt;&gt;"LIBSETS_DROP_MECHANIC_MONSTER_NAME",VLOOKUP(U489,'LibSets constants'!$I$4:$L$1002,3,FALSE),""),"")</f>
        <v>Arena stage chest</v>
      </c>
      <c r="W489" s="43" t="str">
        <f>IF(U489&lt;&gt;"",IF(U489&lt;&gt;"LIBSETS_DROP_MECHANIC_MONSTER_NAME",VLOOKUP(U489,'LibSets constants'!$I$4:$L$1002,4,FALSE),""),"")</f>
        <v>Arena-Phasen Schatztruhe</v>
      </c>
      <c r="X489" s="3" t="str">
        <f>IF(G489&lt;&gt;"LIBSETS_SETTYPE_BATTLEGROUND",IF(G489&lt;&gt;"LIBSETS_SETTYPE_SPECIAL",IF(Y489&lt;&gt;"",VLOOKUP(Y489,'ESO zone constants'!$D$3:$H$4953,5,FALSE),""),""),"")</f>
        <v/>
      </c>
      <c r="Y489" t="str">
        <f>IF(AND(O489&lt;&gt;"",NOT(ISERROR(O489))),"",IF(AND(L489&lt;&gt;"",L489&gt;0,NOT(ISERROR(L489))),VLOOKUP(L489,'ESO dumped WayshrineInfo'!$K$3:$N$9999,4,FALSE),""))</f>
        <v/>
      </c>
      <c r="Z489" s="44"/>
      <c r="AA489" s="43" t="str">
        <f>IF(Z489&lt;&gt;"",IF(Z489&lt;&gt;"LIBSETS_DROP_MECHANIC_MONSTER_NAME",VLOOKUP(Z489,'LibSets constants'!$I$4:$L$1002,3,FALSE),""),"")</f>
        <v/>
      </c>
      <c r="AB489" s="43" t="str">
        <f>IF(Z489&lt;&gt;"",IF(Z489&lt;&gt;"LIBSETS_DROP_MECHANIC_MONSTER_NAME",VLOOKUP(Z489,'LibSets constants'!$I$4:$L$1002,4,FALSE),""),"")</f>
        <v/>
      </c>
      <c r="AC489" s="3" t="str">
        <f>IF(G489&lt;&gt;"LIBSETS_SETTYPE_BATTLEGROUND",IF(G489&lt;&gt;"LIBSETS_SETTYPE_SPECIAL",IF(AD489&lt;&gt;"",VLOOKUP(AD489,'ESO zone constants'!$D$3:$H$4953,5,FALSE),""),""),"")</f>
        <v/>
      </c>
      <c r="AD489" t="str">
        <f>IF(AND(O489&lt;&gt;"",NOT(ISERROR(O489))),"",IF(AND(M489&lt;&gt;"",M489&gt;0,NOT(ISERROR(M489))),VLOOKUP(M489,'ESO dumped WayshrineInfo'!$K$3:$N$9999,4,FALSE),""))</f>
        <v/>
      </c>
      <c r="AE489" s="44"/>
      <c r="AF489" s="43" t="str">
        <f>IF(AE489&lt;&gt;"",IF(AE489&lt;&gt;"LIBSETS_DROP_MECHANIC_MONSTER_NAME",VLOOKUP(AE489,'LibSets constants'!$I$4:$L$1002,3,FALSE),""),"")</f>
        <v/>
      </c>
      <c r="AG489" s="43" t="str">
        <f>IF(AE489&lt;&gt;"",IF(AE489&lt;&gt;"LIBSETS_DROP_MECHANIC_MONSTER_NAME",VLOOKUP(AE489,'LibSets constants'!$I$4:$L$1002,4,FALSE),""),"")</f>
        <v/>
      </c>
      <c r="AH489" s="3" t="str">
        <f>IF(G489&lt;&gt;"LIBSETS_SETTYPE_BATTLEGROUND",IF(G489&lt;&gt;"LIBSETS_SETTYPE_SPECIAL",IF(AI489&lt;&gt;"",VLOOKUP(AI489,'ESO zone constants'!$D$3:$H$4953,5,FALSE),""),""),"")</f>
        <v/>
      </c>
      <c r="AJ489" s="44"/>
      <c r="AK489" s="43" t="str">
        <f>IF(AJ489&lt;&gt;"",IF(AJ489&lt;&gt;"LIBSETS_DROP_MECHANIC_MONSTER_NAME",VLOOKUP(AJ489,'LibSets constants'!$I$4:$L$1002,3,FALSE),""),"")</f>
        <v/>
      </c>
      <c r="AL489" s="43" t="str">
        <f>IF(AJ489&lt;&gt;"",IF(AJ489&lt;&gt;"LIBSETS_DROP_MECHANIC_MONSTER_NAME",VLOOKUP(AJ489,'LibSets constants'!$I$4:$L$1002,4,FALSE),""),"")</f>
        <v/>
      </c>
      <c r="AM489" s="3" t="str">
        <f>IF(G489&lt;&gt;"LIBSETS_SETTYPE_BATTLEGROUND",IF(G489&lt;&gt;"LIBSETS_SETTYPE_SPECIAL",IF(AN489&lt;&gt;"",VLOOKUP(AN489,'ESO zone constants'!$D$3:$H$4953,5,FALSE),""),""),"")</f>
        <v/>
      </c>
      <c r="AO489" s="44"/>
      <c r="AP489" s="43" t="str">
        <f>IF(AO489&lt;&gt;"",IF(AO489&lt;&gt;"LIBSETS_DROP_MECHANIC_MONSTER_NAME",VLOOKUP(AO489,'LibSets constants'!$I$4:$L$1002,3,FALSE),""),"")</f>
        <v/>
      </c>
      <c r="AQ489" s="43" t="str">
        <f>IF(AO489&lt;&gt;"",IF(AO489&lt;&gt;"LIBSETS_DROP_MECHANIC_MONSTER_NAME",VLOOKUP(AO489,'LibSets constants'!$I$4:$L$1002,4,FALSE),""),"")</f>
        <v/>
      </c>
      <c r="AR489" s="3" t="str">
        <f>IF(G489&lt;&gt;"LIBSETS_SETTYPE_BATTLEGROUND",IF(G489&lt;&gt;"LIBSETS_SETTYPE_SPECIAL",IF(AS489&lt;&gt;"",VLOOKUP(AS489,'ESO zone constants'!$D$3:$H$4953,5,FALSE),""),""),"")</f>
        <v/>
      </c>
      <c r="AT489" s="44"/>
      <c r="AU489" s="43" t="str">
        <f>IF(AT489&lt;&gt;"",IF(AT489&lt;&gt;"LIBSETS_DROP_MECHANIC_MONSTER_NAME",VLOOKUP(AT489,'LibSets constants'!$I$4:$L$1002,3,FALSE),""),"")</f>
        <v/>
      </c>
      <c r="AV489" s="43" t="str">
        <f>IF(AT489&lt;&gt;"",IF(AT489&lt;&gt;"LIBSETS_DROP_MECHANIC_MONSTER_NAME",VLOOKUP(AT489,'LibSets constants'!$I$4:$L$1002,4,FALSE),""),"")</f>
        <v/>
      </c>
      <c r="AW489" s="21" t="str">
        <f t="shared" si="43"/>
        <v>[563] = {wayshrines={457,457,457,}, dlcId=DLC_MARKARTH</v>
      </c>
      <c r="AX489" s="21" t="str">
        <f t="shared" si="44"/>
        <v>, zoneIds={1227}, veteran=true</v>
      </c>
      <c r="AY489" s="21" t="str">
        <f t="shared" si="45"/>
        <v>, setType=LIBSETS_SETTYPE_ARENA</v>
      </c>
      <c r="AZ489" s="21" t="str">
        <f t="shared" si="46"/>
        <v>, dropMechanic={LIBSETS_DROP_MECHANIC_ARENA_STAGE_CHEST}},</v>
      </c>
      <c r="BA489" s="21" t="str">
        <f t="shared" si="47"/>
        <v xml:space="preserve"> --Perfected Executioner's Blade / Perfektionierte Klinge des Henkers   [Vateshran Hollows]</v>
      </c>
    </row>
    <row r="490" spans="1:53" x14ac:dyDescent="0.25">
      <c r="A490" s="5">
        <v>564</v>
      </c>
      <c r="B490" t="s">
        <v>2406</v>
      </c>
      <c r="C490" t="s">
        <v>2426</v>
      </c>
      <c r="D490" s="3">
        <f t="shared" si="42"/>
        <v>564</v>
      </c>
      <c r="E490" s="42"/>
      <c r="G490" s="8" t="s">
        <v>1590</v>
      </c>
      <c r="I490" t="s">
        <v>98</v>
      </c>
      <c r="J490" t="s">
        <v>97</v>
      </c>
      <c r="K490">
        <v>457</v>
      </c>
      <c r="L490">
        <v>457</v>
      </c>
      <c r="M490">
        <v>457</v>
      </c>
      <c r="N490">
        <v>0</v>
      </c>
      <c r="O490" s="66" t="s">
        <v>2367</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constants'!$B$4:$C$1002,2,FALSE),"")</f>
        <v>Markarth</v>
      </c>
      <c r="U490" s="33" t="s">
        <v>1680</v>
      </c>
      <c r="V490" s="40" t="str">
        <f>IF(U490&lt;&gt;"",IF(U490&lt;&gt;"LIBSETS_DROP_MECHANIC_MONSTER_NAME",VLOOKUP(U490,'LibSets constants'!$I$4:$L$1002,3,FALSE),""),"")</f>
        <v>Arena stage chest</v>
      </c>
      <c r="W490" s="43" t="str">
        <f>IF(U490&lt;&gt;"",IF(U490&lt;&gt;"LIBSETS_DROP_MECHANIC_MONSTER_NAME",VLOOKUP(U490,'LibSets constants'!$I$4:$L$1002,4,FALSE),""),"")</f>
        <v>Arena-Phasen Schatztruhe</v>
      </c>
      <c r="X490" s="3" t="str">
        <f>IF(G490&lt;&gt;"LIBSETS_SETTYPE_BATTLEGROUND",IF(G490&lt;&gt;"LIBSETS_SETTYPE_SPECIAL",IF(Y490&lt;&gt;"",VLOOKUP(Y490,'ESO zone constants'!$D$3:$H$4953,5,FALSE),""),""),"")</f>
        <v/>
      </c>
      <c r="Y490" t="str">
        <f>IF(AND(O490&lt;&gt;"",NOT(ISERROR(O490))),"",IF(AND(L490&lt;&gt;"",L490&gt;0,NOT(ISERROR(L490))),VLOOKUP(L490,'ESO dumped WayshrineInfo'!$K$3:$N$9999,4,FALSE),""))</f>
        <v/>
      </c>
      <c r="Z490" s="44"/>
      <c r="AA490" s="43" t="str">
        <f>IF(Z490&lt;&gt;"",IF(Z490&lt;&gt;"LIBSETS_DROP_MECHANIC_MONSTER_NAME",VLOOKUP(Z490,'LibSets constants'!$I$4:$L$1002,3,FALSE),""),"")</f>
        <v/>
      </c>
      <c r="AB490" s="43" t="str">
        <f>IF(Z490&lt;&gt;"",IF(Z490&lt;&gt;"LIBSETS_DROP_MECHANIC_MONSTER_NAME",VLOOKUP(Z490,'LibSets constants'!$I$4:$L$1002,4,FALSE),""),"")</f>
        <v/>
      </c>
      <c r="AC490" s="3" t="str">
        <f>IF(G490&lt;&gt;"LIBSETS_SETTYPE_BATTLEGROUND",IF(G490&lt;&gt;"LIBSETS_SETTYPE_SPECIAL",IF(AD490&lt;&gt;"",VLOOKUP(AD490,'ESO zone constants'!$D$3:$H$4953,5,FALSE),""),""),"")</f>
        <v/>
      </c>
      <c r="AD490" t="str">
        <f>IF(AND(O490&lt;&gt;"",NOT(ISERROR(O490))),"",IF(AND(M490&lt;&gt;"",M490&gt;0,NOT(ISERROR(M490))),VLOOKUP(M490,'ESO dumped WayshrineInfo'!$K$3:$N$9999,4,FALSE),""))</f>
        <v/>
      </c>
      <c r="AE490" s="44"/>
      <c r="AF490" s="43" t="str">
        <f>IF(AE490&lt;&gt;"",IF(AE490&lt;&gt;"LIBSETS_DROP_MECHANIC_MONSTER_NAME",VLOOKUP(AE490,'LibSets constants'!$I$4:$L$1002,3,FALSE),""),"")</f>
        <v/>
      </c>
      <c r="AG490" s="43" t="str">
        <f>IF(AE490&lt;&gt;"",IF(AE490&lt;&gt;"LIBSETS_DROP_MECHANIC_MONSTER_NAME",VLOOKUP(AE490,'LibSets constants'!$I$4:$L$1002,4,FALSE),""),"")</f>
        <v/>
      </c>
      <c r="AH490" s="3" t="str">
        <f>IF(G490&lt;&gt;"LIBSETS_SETTYPE_BATTLEGROUND",IF(G490&lt;&gt;"LIBSETS_SETTYPE_SPECIAL",IF(AI490&lt;&gt;"",VLOOKUP(AI490,'ESO zone constants'!$D$3:$H$4953,5,FALSE),""),""),"")</f>
        <v/>
      </c>
      <c r="AJ490" s="44"/>
      <c r="AK490" s="43" t="str">
        <f>IF(AJ490&lt;&gt;"",IF(AJ490&lt;&gt;"LIBSETS_DROP_MECHANIC_MONSTER_NAME",VLOOKUP(AJ490,'LibSets constants'!$I$4:$L$1002,3,FALSE),""),"")</f>
        <v/>
      </c>
      <c r="AL490" s="43" t="str">
        <f>IF(AJ490&lt;&gt;"",IF(AJ490&lt;&gt;"LIBSETS_DROP_MECHANIC_MONSTER_NAME",VLOOKUP(AJ490,'LibSets constants'!$I$4:$L$1002,4,FALSE),""),"")</f>
        <v/>
      </c>
      <c r="AM490" s="3" t="str">
        <f>IF(G490&lt;&gt;"LIBSETS_SETTYPE_BATTLEGROUND",IF(G490&lt;&gt;"LIBSETS_SETTYPE_SPECIAL",IF(AN490&lt;&gt;"",VLOOKUP(AN490,'ESO zone constants'!$D$3:$H$4953,5,FALSE),""),""),"")</f>
        <v/>
      </c>
      <c r="AO490" s="44"/>
      <c r="AP490" s="43" t="str">
        <f>IF(AO490&lt;&gt;"",IF(AO490&lt;&gt;"LIBSETS_DROP_MECHANIC_MONSTER_NAME",VLOOKUP(AO490,'LibSets constants'!$I$4:$L$1002,3,FALSE),""),"")</f>
        <v/>
      </c>
      <c r="AQ490" s="43" t="str">
        <f>IF(AO490&lt;&gt;"",IF(AO490&lt;&gt;"LIBSETS_DROP_MECHANIC_MONSTER_NAME",VLOOKUP(AO490,'LibSets constants'!$I$4:$L$1002,4,FALSE),""),"")</f>
        <v/>
      </c>
      <c r="AR490" s="3" t="str">
        <f>IF(G490&lt;&gt;"LIBSETS_SETTYPE_BATTLEGROUND",IF(G490&lt;&gt;"LIBSETS_SETTYPE_SPECIAL",IF(AS490&lt;&gt;"",VLOOKUP(AS490,'ESO zone constants'!$D$3:$H$4953,5,FALSE),""),""),"")</f>
        <v/>
      </c>
      <c r="AT490" s="44"/>
      <c r="AU490" s="43" t="str">
        <f>IF(AT490&lt;&gt;"",IF(AT490&lt;&gt;"LIBSETS_DROP_MECHANIC_MONSTER_NAME",VLOOKUP(AT490,'LibSets constants'!$I$4:$L$1002,3,FALSE),""),"")</f>
        <v/>
      </c>
      <c r="AV490" s="43" t="str">
        <f>IF(AT490&lt;&gt;"",IF(AT490&lt;&gt;"LIBSETS_DROP_MECHANIC_MONSTER_NAME",VLOOKUP(AT490,'LibSets constants'!$I$4:$L$1002,4,FALSE),""),"")</f>
        <v/>
      </c>
      <c r="AW490" s="21" t="str">
        <f t="shared" si="43"/>
        <v>[564] = {wayshrines={457,457,457,}, dlcId=DLC_MARKARTH</v>
      </c>
      <c r="AX490" s="21" t="str">
        <f t="shared" si="44"/>
        <v>, zoneIds={1227}, veteran=true</v>
      </c>
      <c r="AY490" s="21" t="str">
        <f t="shared" si="45"/>
        <v>, setType=LIBSETS_SETTYPE_ARENA</v>
      </c>
      <c r="AZ490" s="21" t="str">
        <f t="shared" si="46"/>
        <v>, dropMechanic={LIBSETS_DROP_MECHANIC_ARENA_STAGE_CHEST}},</v>
      </c>
      <c r="BA490" s="21" t="str">
        <f t="shared" si="47"/>
        <v xml:space="preserve"> --Perfected Void Bash / Perfektionierte Leerenwucht   [Vateshran Hollows]</v>
      </c>
    </row>
    <row r="491" spans="1:53" x14ac:dyDescent="0.25">
      <c r="A491" s="5">
        <v>565</v>
      </c>
      <c r="B491" t="s">
        <v>2407</v>
      </c>
      <c r="C491" t="s">
        <v>2427</v>
      </c>
      <c r="D491" s="3">
        <f t="shared" si="42"/>
        <v>565</v>
      </c>
      <c r="E491" s="42"/>
      <c r="G491" s="8" t="s">
        <v>1590</v>
      </c>
      <c r="I491" t="s">
        <v>98</v>
      </c>
      <c r="J491" t="s">
        <v>97</v>
      </c>
      <c r="K491">
        <v>457</v>
      </c>
      <c r="L491">
        <v>457</v>
      </c>
      <c r="M491">
        <v>457</v>
      </c>
      <c r="N491">
        <v>0</v>
      </c>
      <c r="O491" s="66" t="s">
        <v>2367</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constants'!$B$4:$C$1002,2,FALSE),"")</f>
        <v>Markarth</v>
      </c>
      <c r="U491" s="33" t="s">
        <v>1680</v>
      </c>
      <c r="V491" s="40" t="str">
        <f>IF(U491&lt;&gt;"",IF(U491&lt;&gt;"LIBSETS_DROP_MECHANIC_MONSTER_NAME",VLOOKUP(U491,'LibSets constants'!$I$4:$L$1002,3,FALSE),""),"")</f>
        <v>Arena stage chest</v>
      </c>
      <c r="W491" s="43" t="str">
        <f>IF(U491&lt;&gt;"",IF(U491&lt;&gt;"LIBSETS_DROP_MECHANIC_MONSTER_NAME",VLOOKUP(U491,'LibSets constants'!$I$4:$L$1002,4,FALSE),""),"")</f>
        <v>Arena-Phasen Schatztruhe</v>
      </c>
      <c r="X491" s="3" t="str">
        <f>IF(G491&lt;&gt;"LIBSETS_SETTYPE_BATTLEGROUND",IF(G491&lt;&gt;"LIBSETS_SETTYPE_SPECIAL",IF(Y491&lt;&gt;"",VLOOKUP(Y491,'ESO zone constants'!$D$3:$H$4953,5,FALSE),""),""),"")</f>
        <v/>
      </c>
      <c r="Y491" t="str">
        <f>IF(AND(O491&lt;&gt;"",NOT(ISERROR(O491))),"",IF(AND(L491&lt;&gt;"",L491&gt;0,NOT(ISERROR(L491))),VLOOKUP(L491,'ESO dumped WayshrineInfo'!$K$3:$N$9999,4,FALSE),""))</f>
        <v/>
      </c>
      <c r="Z491" s="44"/>
      <c r="AA491" s="43" t="str">
        <f>IF(Z491&lt;&gt;"",IF(Z491&lt;&gt;"LIBSETS_DROP_MECHANIC_MONSTER_NAME",VLOOKUP(Z491,'LibSets constants'!$I$4:$L$1002,3,FALSE),""),"")</f>
        <v/>
      </c>
      <c r="AB491" s="43" t="str">
        <f>IF(Z491&lt;&gt;"",IF(Z491&lt;&gt;"LIBSETS_DROP_MECHANIC_MONSTER_NAME",VLOOKUP(Z491,'LibSets constants'!$I$4:$L$1002,4,FALSE),""),"")</f>
        <v/>
      </c>
      <c r="AC491" s="3" t="str">
        <f>IF(G491&lt;&gt;"LIBSETS_SETTYPE_BATTLEGROUND",IF(G491&lt;&gt;"LIBSETS_SETTYPE_SPECIAL",IF(AD491&lt;&gt;"",VLOOKUP(AD491,'ESO zone constants'!$D$3:$H$4953,5,FALSE),""),""),"")</f>
        <v/>
      </c>
      <c r="AD491" t="str">
        <f>IF(AND(O491&lt;&gt;"",NOT(ISERROR(O491))),"",IF(AND(M491&lt;&gt;"",M491&gt;0,NOT(ISERROR(M491))),VLOOKUP(M491,'ESO dumped WayshrineInfo'!$K$3:$N$9999,4,FALSE),""))</f>
        <v/>
      </c>
      <c r="AE491" s="44"/>
      <c r="AF491" s="43" t="str">
        <f>IF(AE491&lt;&gt;"",IF(AE491&lt;&gt;"LIBSETS_DROP_MECHANIC_MONSTER_NAME",VLOOKUP(AE491,'LibSets constants'!$I$4:$L$1002,3,FALSE),""),"")</f>
        <v/>
      </c>
      <c r="AG491" s="43" t="str">
        <f>IF(AE491&lt;&gt;"",IF(AE491&lt;&gt;"LIBSETS_DROP_MECHANIC_MONSTER_NAME",VLOOKUP(AE491,'LibSets constants'!$I$4:$L$1002,4,FALSE),""),"")</f>
        <v/>
      </c>
      <c r="AH491" s="3" t="str">
        <f>IF(G491&lt;&gt;"LIBSETS_SETTYPE_BATTLEGROUND",IF(G491&lt;&gt;"LIBSETS_SETTYPE_SPECIAL",IF(AI491&lt;&gt;"",VLOOKUP(AI491,'ESO zone constants'!$D$3:$H$4953,5,FALSE),""),""),"")</f>
        <v/>
      </c>
      <c r="AJ491" s="44"/>
      <c r="AK491" s="43" t="str">
        <f>IF(AJ491&lt;&gt;"",IF(AJ491&lt;&gt;"LIBSETS_DROP_MECHANIC_MONSTER_NAME",VLOOKUP(AJ491,'LibSets constants'!$I$4:$L$1002,3,FALSE),""),"")</f>
        <v/>
      </c>
      <c r="AL491" s="43" t="str">
        <f>IF(AJ491&lt;&gt;"",IF(AJ491&lt;&gt;"LIBSETS_DROP_MECHANIC_MONSTER_NAME",VLOOKUP(AJ491,'LibSets constants'!$I$4:$L$1002,4,FALSE),""),"")</f>
        <v/>
      </c>
      <c r="AM491" s="3" t="str">
        <f>IF(G491&lt;&gt;"LIBSETS_SETTYPE_BATTLEGROUND",IF(G491&lt;&gt;"LIBSETS_SETTYPE_SPECIAL",IF(AN491&lt;&gt;"",VLOOKUP(AN491,'ESO zone constants'!$D$3:$H$4953,5,FALSE),""),""),"")</f>
        <v/>
      </c>
      <c r="AO491" s="44"/>
      <c r="AP491" s="43" t="str">
        <f>IF(AO491&lt;&gt;"",IF(AO491&lt;&gt;"LIBSETS_DROP_MECHANIC_MONSTER_NAME",VLOOKUP(AO491,'LibSets constants'!$I$4:$L$1002,3,FALSE),""),"")</f>
        <v/>
      </c>
      <c r="AQ491" s="43" t="str">
        <f>IF(AO491&lt;&gt;"",IF(AO491&lt;&gt;"LIBSETS_DROP_MECHANIC_MONSTER_NAME",VLOOKUP(AO491,'LibSets constants'!$I$4:$L$1002,4,FALSE),""),"")</f>
        <v/>
      </c>
      <c r="AR491" s="3" t="str">
        <f>IF(G491&lt;&gt;"LIBSETS_SETTYPE_BATTLEGROUND",IF(G491&lt;&gt;"LIBSETS_SETTYPE_SPECIAL",IF(AS491&lt;&gt;"",VLOOKUP(AS491,'ESO zone constants'!$D$3:$H$4953,5,FALSE),""),""),"")</f>
        <v/>
      </c>
      <c r="AT491" s="44"/>
      <c r="AU491" s="43" t="str">
        <f>IF(AT491&lt;&gt;"",IF(AT491&lt;&gt;"LIBSETS_DROP_MECHANIC_MONSTER_NAME",VLOOKUP(AT491,'LibSets constants'!$I$4:$L$1002,3,FALSE),""),"")</f>
        <v/>
      </c>
      <c r="AV491" s="43" t="str">
        <f>IF(AT491&lt;&gt;"",IF(AT491&lt;&gt;"LIBSETS_DROP_MECHANIC_MONSTER_NAME",VLOOKUP(AT491,'LibSets constants'!$I$4:$L$1002,4,FALSE),""),"")</f>
        <v/>
      </c>
      <c r="AW491" s="21" t="str">
        <f t="shared" si="43"/>
        <v>[565] = {wayshrines={457,457,457,}, dlcId=DLC_MARKARTH</v>
      </c>
      <c r="AX491" s="21" t="str">
        <f t="shared" si="44"/>
        <v>, zoneIds={1227}, veteran=true</v>
      </c>
      <c r="AY491" s="21" t="str">
        <f t="shared" si="45"/>
        <v>, setType=LIBSETS_SETTYPE_ARENA</v>
      </c>
      <c r="AZ491" s="21" t="str">
        <f t="shared" si="46"/>
        <v>, dropMechanic={LIBSETS_DROP_MECHANIC_ARENA_STAGE_CHEST}},</v>
      </c>
      <c r="BA491" s="21" t="str">
        <f t="shared" si="47"/>
        <v xml:space="preserve"> --Perfected Frenzied Momentum / Perfektioniertes tobendes Momentum   [Vateshran Hollows]</v>
      </c>
    </row>
    <row r="492" spans="1:53" x14ac:dyDescent="0.25">
      <c r="A492" s="5">
        <v>566</v>
      </c>
      <c r="B492" t="s">
        <v>2408</v>
      </c>
      <c r="C492" t="s">
        <v>2428</v>
      </c>
      <c r="D492" s="3">
        <f t="shared" si="42"/>
        <v>566</v>
      </c>
      <c r="E492" s="42"/>
      <c r="G492" s="8" t="s">
        <v>1590</v>
      </c>
      <c r="I492" t="s">
        <v>98</v>
      </c>
      <c r="J492" t="s">
        <v>97</v>
      </c>
      <c r="K492">
        <v>457</v>
      </c>
      <c r="L492">
        <v>457</v>
      </c>
      <c r="M492">
        <v>457</v>
      </c>
      <c r="N492">
        <v>0</v>
      </c>
      <c r="O492" s="66" t="s">
        <v>2367</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constants'!$B$4:$C$1002,2,FALSE),"")</f>
        <v>Markarth</v>
      </c>
      <c r="U492" s="33" t="s">
        <v>1680</v>
      </c>
      <c r="V492" s="40" t="str">
        <f>IF(U492&lt;&gt;"",IF(U492&lt;&gt;"LIBSETS_DROP_MECHANIC_MONSTER_NAME",VLOOKUP(U492,'LibSets constants'!$I$4:$L$1002,3,FALSE),""),"")</f>
        <v>Arena stage chest</v>
      </c>
      <c r="W492" s="43" t="str">
        <f>IF(U492&lt;&gt;"",IF(U492&lt;&gt;"LIBSETS_DROP_MECHANIC_MONSTER_NAME",VLOOKUP(U492,'LibSets constants'!$I$4:$L$1002,4,FALSE),""),"")</f>
        <v>Arena-Phasen Schatztruhe</v>
      </c>
      <c r="X492" s="3" t="str">
        <f>IF(G492&lt;&gt;"LIBSETS_SETTYPE_BATTLEGROUND",IF(G492&lt;&gt;"LIBSETS_SETTYPE_SPECIAL",IF(Y492&lt;&gt;"",VLOOKUP(Y492,'ESO zone constants'!$D$3:$H$4953,5,FALSE),""),""),"")</f>
        <v/>
      </c>
      <c r="Y492" t="str">
        <f>IF(AND(O492&lt;&gt;"",NOT(ISERROR(O492))),"",IF(AND(L492&lt;&gt;"",L492&gt;0,NOT(ISERROR(L492))),VLOOKUP(L492,'ESO dumped WayshrineInfo'!$K$3:$N$9999,4,FALSE),""))</f>
        <v/>
      </c>
      <c r="Z492" s="44"/>
      <c r="AA492" s="43" t="str">
        <f>IF(Z492&lt;&gt;"",IF(Z492&lt;&gt;"LIBSETS_DROP_MECHANIC_MONSTER_NAME",VLOOKUP(Z492,'LibSets constants'!$I$4:$L$1002,3,FALSE),""),"")</f>
        <v/>
      </c>
      <c r="AB492" s="43" t="str">
        <f>IF(Z492&lt;&gt;"",IF(Z492&lt;&gt;"LIBSETS_DROP_MECHANIC_MONSTER_NAME",VLOOKUP(Z492,'LibSets constants'!$I$4:$L$1002,4,FALSE),""),"")</f>
        <v/>
      </c>
      <c r="AC492" s="3" t="str">
        <f>IF(G492&lt;&gt;"LIBSETS_SETTYPE_BATTLEGROUND",IF(G492&lt;&gt;"LIBSETS_SETTYPE_SPECIAL",IF(AD492&lt;&gt;"",VLOOKUP(AD492,'ESO zone constants'!$D$3:$H$4953,5,FALSE),""),""),"")</f>
        <v/>
      </c>
      <c r="AD492" t="str">
        <f>IF(AND(O492&lt;&gt;"",NOT(ISERROR(O492))),"",IF(AND(M492&lt;&gt;"",M492&gt;0,NOT(ISERROR(M492))),VLOOKUP(M492,'ESO dumped WayshrineInfo'!$K$3:$N$9999,4,FALSE),""))</f>
        <v/>
      </c>
      <c r="AE492" s="44"/>
      <c r="AF492" s="43" t="str">
        <f>IF(AE492&lt;&gt;"",IF(AE492&lt;&gt;"LIBSETS_DROP_MECHANIC_MONSTER_NAME",VLOOKUP(AE492,'LibSets constants'!$I$4:$L$1002,3,FALSE),""),"")</f>
        <v/>
      </c>
      <c r="AG492" s="43" t="str">
        <f>IF(AE492&lt;&gt;"",IF(AE492&lt;&gt;"LIBSETS_DROP_MECHANIC_MONSTER_NAME",VLOOKUP(AE492,'LibSets constants'!$I$4:$L$1002,4,FALSE),""),"")</f>
        <v/>
      </c>
      <c r="AH492" s="3" t="str">
        <f>IF(G492&lt;&gt;"LIBSETS_SETTYPE_BATTLEGROUND",IF(G492&lt;&gt;"LIBSETS_SETTYPE_SPECIAL",IF(AI492&lt;&gt;"",VLOOKUP(AI492,'ESO zone constants'!$D$3:$H$4953,5,FALSE),""),""),"")</f>
        <v/>
      </c>
      <c r="AJ492" s="44"/>
      <c r="AK492" s="43" t="str">
        <f>IF(AJ492&lt;&gt;"",IF(AJ492&lt;&gt;"LIBSETS_DROP_MECHANIC_MONSTER_NAME",VLOOKUP(AJ492,'LibSets constants'!$I$4:$L$1002,3,FALSE),""),"")</f>
        <v/>
      </c>
      <c r="AL492" s="43" t="str">
        <f>IF(AJ492&lt;&gt;"",IF(AJ492&lt;&gt;"LIBSETS_DROP_MECHANIC_MONSTER_NAME",VLOOKUP(AJ492,'LibSets constants'!$I$4:$L$1002,4,FALSE),""),"")</f>
        <v/>
      </c>
      <c r="AM492" s="3" t="str">
        <f>IF(G492&lt;&gt;"LIBSETS_SETTYPE_BATTLEGROUND",IF(G492&lt;&gt;"LIBSETS_SETTYPE_SPECIAL",IF(AN492&lt;&gt;"",VLOOKUP(AN492,'ESO zone constants'!$D$3:$H$4953,5,FALSE),""),""),"")</f>
        <v/>
      </c>
      <c r="AO492" s="44"/>
      <c r="AP492" s="43" t="str">
        <f>IF(AO492&lt;&gt;"",IF(AO492&lt;&gt;"LIBSETS_DROP_MECHANIC_MONSTER_NAME",VLOOKUP(AO492,'LibSets constants'!$I$4:$L$1002,3,FALSE),""),"")</f>
        <v/>
      </c>
      <c r="AQ492" s="43" t="str">
        <f>IF(AO492&lt;&gt;"",IF(AO492&lt;&gt;"LIBSETS_DROP_MECHANIC_MONSTER_NAME",VLOOKUP(AO492,'LibSets constants'!$I$4:$L$1002,4,FALSE),""),"")</f>
        <v/>
      </c>
      <c r="AR492" s="3" t="str">
        <f>IF(G492&lt;&gt;"LIBSETS_SETTYPE_BATTLEGROUND",IF(G492&lt;&gt;"LIBSETS_SETTYPE_SPECIAL",IF(AS492&lt;&gt;"",VLOOKUP(AS492,'ESO zone constants'!$D$3:$H$4953,5,FALSE),""),""),"")</f>
        <v/>
      </c>
      <c r="AT492" s="44"/>
      <c r="AU492" s="43" t="str">
        <f>IF(AT492&lt;&gt;"",IF(AT492&lt;&gt;"LIBSETS_DROP_MECHANIC_MONSTER_NAME",VLOOKUP(AT492,'LibSets constants'!$I$4:$L$1002,3,FALSE),""),"")</f>
        <v/>
      </c>
      <c r="AV492" s="43" t="str">
        <f>IF(AT492&lt;&gt;"",IF(AT492&lt;&gt;"LIBSETS_DROP_MECHANIC_MONSTER_NAME",VLOOKUP(AT492,'LibSets constants'!$I$4:$L$1002,4,FALSE),""),"")</f>
        <v/>
      </c>
      <c r="AW492" s="21" t="str">
        <f t="shared" si="43"/>
        <v>[566] = {wayshrines={457,457,457,}, dlcId=DLC_MARKARTH</v>
      </c>
      <c r="AX492" s="21" t="str">
        <f t="shared" si="44"/>
        <v>, zoneIds={1227}, veteran=true</v>
      </c>
      <c r="AY492" s="21" t="str">
        <f t="shared" si="45"/>
        <v>, setType=LIBSETS_SETTYPE_ARENA</v>
      </c>
      <c r="AZ492" s="21" t="str">
        <f t="shared" si="46"/>
        <v>, dropMechanic={LIBSETS_DROP_MECHANIC_ARENA_STAGE_CHEST}},</v>
      </c>
      <c r="BA492" s="21" t="str">
        <f t="shared" si="47"/>
        <v xml:space="preserve"> --Perfected Point-Blank Snipe / Perfektionierter Volltreffer   [Vateshran Hollows]</v>
      </c>
    </row>
    <row r="493" spans="1:53" x14ac:dyDescent="0.25">
      <c r="A493" s="5">
        <v>567</v>
      </c>
      <c r="B493" t="s">
        <v>2409</v>
      </c>
      <c r="C493" t="s">
        <v>2429</v>
      </c>
      <c r="D493" s="3">
        <f t="shared" si="42"/>
        <v>567</v>
      </c>
      <c r="E493" s="42"/>
      <c r="G493" s="8" t="s">
        <v>1590</v>
      </c>
      <c r="I493" t="s">
        <v>98</v>
      </c>
      <c r="J493" t="s">
        <v>97</v>
      </c>
      <c r="K493">
        <v>457</v>
      </c>
      <c r="L493">
        <v>457</v>
      </c>
      <c r="M493">
        <v>457</v>
      </c>
      <c r="N493">
        <v>0</v>
      </c>
      <c r="O493" s="66" t="s">
        <v>2367</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constants'!$B$4:$C$1002,2,FALSE),"")</f>
        <v>Markarth</v>
      </c>
      <c r="U493" s="33" t="s">
        <v>1680</v>
      </c>
      <c r="V493" s="40" t="str">
        <f>IF(U493&lt;&gt;"",IF(U493&lt;&gt;"LIBSETS_DROP_MECHANIC_MONSTER_NAME",VLOOKUP(U493,'LibSets constants'!$I$4:$L$1002,3,FALSE),""),"")</f>
        <v>Arena stage chest</v>
      </c>
      <c r="W493" s="43" t="str">
        <f>IF(U493&lt;&gt;"",IF(U493&lt;&gt;"LIBSETS_DROP_MECHANIC_MONSTER_NAME",VLOOKUP(U493,'LibSets constants'!$I$4:$L$1002,4,FALSE),""),"")</f>
        <v>Arena-Phasen Schatztruhe</v>
      </c>
      <c r="X493" s="3" t="str">
        <f>IF(G493&lt;&gt;"LIBSETS_SETTYPE_BATTLEGROUND",IF(G493&lt;&gt;"LIBSETS_SETTYPE_SPECIAL",IF(Y493&lt;&gt;"",VLOOKUP(Y493,'ESO zone constants'!$D$3:$H$4953,5,FALSE),""),""),"")</f>
        <v/>
      </c>
      <c r="Y493" t="str">
        <f>IF(AND(O493&lt;&gt;"",NOT(ISERROR(O493))),"",IF(AND(L493&lt;&gt;"",L493&gt;0,NOT(ISERROR(L493))),VLOOKUP(L493,'ESO dumped WayshrineInfo'!$K$3:$N$9999,4,FALSE),""))</f>
        <v/>
      </c>
      <c r="Z493" s="44"/>
      <c r="AA493" s="43" t="str">
        <f>IF(Z493&lt;&gt;"",IF(Z493&lt;&gt;"LIBSETS_DROP_MECHANIC_MONSTER_NAME",VLOOKUP(Z493,'LibSets constants'!$I$4:$L$1002,3,FALSE),""),"")</f>
        <v/>
      </c>
      <c r="AB493" s="43" t="str">
        <f>IF(Z493&lt;&gt;"",IF(Z493&lt;&gt;"LIBSETS_DROP_MECHANIC_MONSTER_NAME",VLOOKUP(Z493,'LibSets constants'!$I$4:$L$1002,4,FALSE),""),"")</f>
        <v/>
      </c>
      <c r="AC493" s="3" t="str">
        <f>IF(G493&lt;&gt;"LIBSETS_SETTYPE_BATTLEGROUND",IF(G493&lt;&gt;"LIBSETS_SETTYPE_SPECIAL",IF(AD493&lt;&gt;"",VLOOKUP(AD493,'ESO zone constants'!$D$3:$H$4953,5,FALSE),""),""),"")</f>
        <v/>
      </c>
      <c r="AD493" t="str">
        <f>IF(AND(O493&lt;&gt;"",NOT(ISERROR(O493))),"",IF(AND(M493&lt;&gt;"",M493&gt;0,NOT(ISERROR(M493))),VLOOKUP(M493,'ESO dumped WayshrineInfo'!$K$3:$N$9999,4,FALSE),""))</f>
        <v/>
      </c>
      <c r="AE493" s="44"/>
      <c r="AF493" s="43" t="str">
        <f>IF(AE493&lt;&gt;"",IF(AE493&lt;&gt;"LIBSETS_DROP_MECHANIC_MONSTER_NAME",VLOOKUP(AE493,'LibSets constants'!$I$4:$L$1002,3,FALSE),""),"")</f>
        <v/>
      </c>
      <c r="AG493" s="43" t="str">
        <f>IF(AE493&lt;&gt;"",IF(AE493&lt;&gt;"LIBSETS_DROP_MECHANIC_MONSTER_NAME",VLOOKUP(AE493,'LibSets constants'!$I$4:$L$1002,4,FALSE),""),"")</f>
        <v/>
      </c>
      <c r="AH493" s="3" t="str">
        <f>IF(G493&lt;&gt;"LIBSETS_SETTYPE_BATTLEGROUND",IF(G493&lt;&gt;"LIBSETS_SETTYPE_SPECIAL",IF(AI493&lt;&gt;"",VLOOKUP(AI493,'ESO zone constants'!$D$3:$H$4953,5,FALSE),""),""),"")</f>
        <v/>
      </c>
      <c r="AJ493" s="44"/>
      <c r="AK493" s="43" t="str">
        <f>IF(AJ493&lt;&gt;"",IF(AJ493&lt;&gt;"LIBSETS_DROP_MECHANIC_MONSTER_NAME",VLOOKUP(AJ493,'LibSets constants'!$I$4:$L$1002,3,FALSE),""),"")</f>
        <v/>
      </c>
      <c r="AL493" s="43" t="str">
        <f>IF(AJ493&lt;&gt;"",IF(AJ493&lt;&gt;"LIBSETS_DROP_MECHANIC_MONSTER_NAME",VLOOKUP(AJ493,'LibSets constants'!$I$4:$L$1002,4,FALSE),""),"")</f>
        <v/>
      </c>
      <c r="AM493" s="3" t="str">
        <f>IF(G493&lt;&gt;"LIBSETS_SETTYPE_BATTLEGROUND",IF(G493&lt;&gt;"LIBSETS_SETTYPE_SPECIAL",IF(AN493&lt;&gt;"",VLOOKUP(AN493,'ESO zone constants'!$D$3:$H$4953,5,FALSE),""),""),"")</f>
        <v/>
      </c>
      <c r="AO493" s="44"/>
      <c r="AP493" s="43" t="str">
        <f>IF(AO493&lt;&gt;"",IF(AO493&lt;&gt;"LIBSETS_DROP_MECHANIC_MONSTER_NAME",VLOOKUP(AO493,'LibSets constants'!$I$4:$L$1002,3,FALSE),""),"")</f>
        <v/>
      </c>
      <c r="AQ493" s="43" t="str">
        <f>IF(AO493&lt;&gt;"",IF(AO493&lt;&gt;"LIBSETS_DROP_MECHANIC_MONSTER_NAME",VLOOKUP(AO493,'LibSets constants'!$I$4:$L$1002,4,FALSE),""),"")</f>
        <v/>
      </c>
      <c r="AR493" s="3" t="str">
        <f>IF(G493&lt;&gt;"LIBSETS_SETTYPE_BATTLEGROUND",IF(G493&lt;&gt;"LIBSETS_SETTYPE_SPECIAL",IF(AS493&lt;&gt;"",VLOOKUP(AS493,'ESO zone constants'!$D$3:$H$4953,5,FALSE),""),""),"")</f>
        <v/>
      </c>
      <c r="AT493" s="44"/>
      <c r="AU493" s="43" t="str">
        <f>IF(AT493&lt;&gt;"",IF(AT493&lt;&gt;"LIBSETS_DROP_MECHANIC_MONSTER_NAME",VLOOKUP(AT493,'LibSets constants'!$I$4:$L$1002,3,FALSE),""),"")</f>
        <v/>
      </c>
      <c r="AV493" s="43" t="str">
        <f>IF(AT493&lt;&gt;"",IF(AT493&lt;&gt;"LIBSETS_DROP_MECHANIC_MONSTER_NAME",VLOOKUP(AT493,'LibSets constants'!$I$4:$L$1002,4,FALSE),""),"")</f>
        <v/>
      </c>
      <c r="AW493" s="21" t="str">
        <f t="shared" si="43"/>
        <v>[567] = {wayshrines={457,457,457,}, dlcId=DLC_MARKARTH</v>
      </c>
      <c r="AX493" s="21" t="str">
        <f t="shared" si="44"/>
        <v>, zoneIds={1227}, veteran=true</v>
      </c>
      <c r="AY493" s="21" t="str">
        <f t="shared" si="45"/>
        <v>, setType=LIBSETS_SETTYPE_ARENA</v>
      </c>
      <c r="AZ493" s="21" t="str">
        <f t="shared" si="46"/>
        <v>, dropMechanic={LIBSETS_DROP_MECHANIC_ARENA_STAGE_CHEST}},</v>
      </c>
      <c r="BA493" s="21" t="str">
        <f t="shared" si="47"/>
        <v xml:space="preserve"> --Perfected Wrath of Elements / Perfektionierter Zorn der Elemente   [Vateshran Hollows]</v>
      </c>
    </row>
    <row r="494" spans="1:53" x14ac:dyDescent="0.25">
      <c r="A494" s="5">
        <v>568</v>
      </c>
      <c r="B494" t="s">
        <v>2410</v>
      </c>
      <c r="C494" t="s">
        <v>2430</v>
      </c>
      <c r="D494" s="3">
        <f t="shared" si="42"/>
        <v>568</v>
      </c>
      <c r="E494" s="42"/>
      <c r="G494" s="8" t="s">
        <v>1590</v>
      </c>
      <c r="I494" t="s">
        <v>98</v>
      </c>
      <c r="J494" t="s">
        <v>97</v>
      </c>
      <c r="K494">
        <v>457</v>
      </c>
      <c r="L494">
        <v>457</v>
      </c>
      <c r="M494">
        <v>457</v>
      </c>
      <c r="N494">
        <v>0</v>
      </c>
      <c r="O494" s="66" t="s">
        <v>2367</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constants'!$B$4:$C$1002,2,FALSE),"")</f>
        <v>Markarth</v>
      </c>
      <c r="U494" s="33" t="s">
        <v>1680</v>
      </c>
      <c r="V494" s="40" t="str">
        <f>IF(U494&lt;&gt;"",IF(U494&lt;&gt;"LIBSETS_DROP_MECHANIC_MONSTER_NAME",VLOOKUP(U494,'LibSets constants'!$I$4:$L$1002,3,FALSE),""),"")</f>
        <v>Arena stage chest</v>
      </c>
      <c r="W494" s="43" t="str">
        <f>IF(U494&lt;&gt;"",IF(U494&lt;&gt;"LIBSETS_DROP_MECHANIC_MONSTER_NAME",VLOOKUP(U494,'LibSets constants'!$I$4:$L$1002,4,FALSE),""),"")</f>
        <v>Arena-Phasen Schatztruhe</v>
      </c>
      <c r="X494" s="3" t="str">
        <f>IF(G494&lt;&gt;"LIBSETS_SETTYPE_BATTLEGROUND",IF(G494&lt;&gt;"LIBSETS_SETTYPE_SPECIAL",IF(Y494&lt;&gt;"",VLOOKUP(Y494,'ESO zone constants'!$D$3:$H$4953,5,FALSE),""),""),"")</f>
        <v/>
      </c>
      <c r="Y494" t="str">
        <f>IF(AND(O494&lt;&gt;"",NOT(ISERROR(O494))),"",IF(AND(L494&lt;&gt;"",L494&gt;0,NOT(ISERROR(L494))),VLOOKUP(L494,'ESO dumped WayshrineInfo'!$K$3:$N$9999,4,FALSE),""))</f>
        <v/>
      </c>
      <c r="Z494" s="44"/>
      <c r="AA494" s="43" t="str">
        <f>IF(Z494&lt;&gt;"",IF(Z494&lt;&gt;"LIBSETS_DROP_MECHANIC_MONSTER_NAME",VLOOKUP(Z494,'LibSets constants'!$I$4:$L$1002,3,FALSE),""),"")</f>
        <v/>
      </c>
      <c r="AB494" s="43" t="str">
        <f>IF(Z494&lt;&gt;"",IF(Z494&lt;&gt;"LIBSETS_DROP_MECHANIC_MONSTER_NAME",VLOOKUP(Z494,'LibSets constants'!$I$4:$L$1002,4,FALSE),""),"")</f>
        <v/>
      </c>
      <c r="AC494" s="3" t="str">
        <f>IF(G494&lt;&gt;"LIBSETS_SETTYPE_BATTLEGROUND",IF(G494&lt;&gt;"LIBSETS_SETTYPE_SPECIAL",IF(AD494&lt;&gt;"",VLOOKUP(AD494,'ESO zone constants'!$D$3:$H$4953,5,FALSE),""),""),"")</f>
        <v/>
      </c>
      <c r="AD494" t="str">
        <f>IF(AND(O494&lt;&gt;"",NOT(ISERROR(O494))),"",IF(AND(M494&lt;&gt;"",M494&gt;0,NOT(ISERROR(M494))),VLOOKUP(M494,'ESO dumped WayshrineInfo'!$K$3:$N$9999,4,FALSE),""))</f>
        <v/>
      </c>
      <c r="AE494" s="44"/>
      <c r="AF494" s="43" t="str">
        <f>IF(AE494&lt;&gt;"",IF(AE494&lt;&gt;"LIBSETS_DROP_MECHANIC_MONSTER_NAME",VLOOKUP(AE494,'LibSets constants'!$I$4:$L$1002,3,FALSE),""),"")</f>
        <v/>
      </c>
      <c r="AG494" s="43" t="str">
        <f>IF(AE494&lt;&gt;"",IF(AE494&lt;&gt;"LIBSETS_DROP_MECHANIC_MONSTER_NAME",VLOOKUP(AE494,'LibSets constants'!$I$4:$L$1002,4,FALSE),""),"")</f>
        <v/>
      </c>
      <c r="AH494" s="3" t="str">
        <f>IF(G494&lt;&gt;"LIBSETS_SETTYPE_BATTLEGROUND",IF(G494&lt;&gt;"LIBSETS_SETTYPE_SPECIAL",IF(AI494&lt;&gt;"",VLOOKUP(AI494,'ESO zone constants'!$D$3:$H$4953,5,FALSE),""),""),"")</f>
        <v/>
      </c>
      <c r="AJ494" s="44"/>
      <c r="AK494" s="43" t="str">
        <f>IF(AJ494&lt;&gt;"",IF(AJ494&lt;&gt;"LIBSETS_DROP_MECHANIC_MONSTER_NAME",VLOOKUP(AJ494,'LibSets constants'!$I$4:$L$1002,3,FALSE),""),"")</f>
        <v/>
      </c>
      <c r="AL494" s="43" t="str">
        <f>IF(AJ494&lt;&gt;"",IF(AJ494&lt;&gt;"LIBSETS_DROP_MECHANIC_MONSTER_NAME",VLOOKUP(AJ494,'LibSets constants'!$I$4:$L$1002,4,FALSE),""),"")</f>
        <v/>
      </c>
      <c r="AM494" s="3" t="str">
        <f>IF(G494&lt;&gt;"LIBSETS_SETTYPE_BATTLEGROUND",IF(G494&lt;&gt;"LIBSETS_SETTYPE_SPECIAL",IF(AN494&lt;&gt;"",VLOOKUP(AN494,'ESO zone constants'!$D$3:$H$4953,5,FALSE),""),""),"")</f>
        <v/>
      </c>
      <c r="AO494" s="44"/>
      <c r="AP494" s="43" t="str">
        <f>IF(AO494&lt;&gt;"",IF(AO494&lt;&gt;"LIBSETS_DROP_MECHANIC_MONSTER_NAME",VLOOKUP(AO494,'LibSets constants'!$I$4:$L$1002,3,FALSE),""),"")</f>
        <v/>
      </c>
      <c r="AQ494" s="43" t="str">
        <f>IF(AO494&lt;&gt;"",IF(AO494&lt;&gt;"LIBSETS_DROP_MECHANIC_MONSTER_NAME",VLOOKUP(AO494,'LibSets constants'!$I$4:$L$1002,4,FALSE),""),"")</f>
        <v/>
      </c>
      <c r="AR494" s="3" t="str">
        <f>IF(G494&lt;&gt;"LIBSETS_SETTYPE_BATTLEGROUND",IF(G494&lt;&gt;"LIBSETS_SETTYPE_SPECIAL",IF(AS494&lt;&gt;"",VLOOKUP(AS494,'ESO zone constants'!$D$3:$H$4953,5,FALSE),""),""),"")</f>
        <v/>
      </c>
      <c r="AT494" s="44"/>
      <c r="AU494" s="43" t="str">
        <f>IF(AT494&lt;&gt;"",IF(AT494&lt;&gt;"LIBSETS_DROP_MECHANIC_MONSTER_NAME",VLOOKUP(AT494,'LibSets constants'!$I$4:$L$1002,3,FALSE),""),"")</f>
        <v/>
      </c>
      <c r="AV494" s="43" t="str">
        <f>IF(AT494&lt;&gt;"",IF(AT494&lt;&gt;"LIBSETS_DROP_MECHANIC_MONSTER_NAME",VLOOKUP(AT494,'LibSets constants'!$I$4:$L$1002,4,FALSE),""),"")</f>
        <v/>
      </c>
      <c r="AW494" s="21" t="str">
        <f t="shared" si="43"/>
        <v>[568] = {wayshrines={457,457,457,}, dlcId=DLC_MARKARTH</v>
      </c>
      <c r="AX494" s="21" t="str">
        <f t="shared" si="44"/>
        <v>, zoneIds={1227}, veteran=true</v>
      </c>
      <c r="AY494" s="21" t="str">
        <f t="shared" si="45"/>
        <v>, setType=LIBSETS_SETTYPE_ARENA</v>
      </c>
      <c r="AZ494" s="21" t="str">
        <f t="shared" si="46"/>
        <v>, dropMechanic={LIBSETS_DROP_MECHANIC_ARENA_STAGE_CHEST}},</v>
      </c>
      <c r="BA494" s="21" t="str">
        <f t="shared" si="47"/>
        <v xml:space="preserve"> --Perfected Force Overflow / Perfektionierter Machtüberschuss   [Vateshran Hollows]</v>
      </c>
    </row>
    <row r="495" spans="1:53" ht="15.75" x14ac:dyDescent="0.25">
      <c r="A495" s="5">
        <v>569</v>
      </c>
      <c r="B495" t="s">
        <v>2576</v>
      </c>
      <c r="C495" s="67" t="s">
        <v>2554</v>
      </c>
      <c r="D495" s="3">
        <f t="shared" si="42"/>
        <v>569</v>
      </c>
      <c r="G495" s="3" t="s">
        <v>1595</v>
      </c>
      <c r="I495" t="s">
        <v>97</v>
      </c>
      <c r="J495" t="s">
        <v>97</v>
      </c>
      <c r="K495" s="37">
        <v>437</v>
      </c>
      <c r="L495" s="37">
        <v>437</v>
      </c>
      <c r="M495" s="37">
        <v>437</v>
      </c>
      <c r="N495">
        <v>0</v>
      </c>
      <c r="O495" s="66" t="s">
        <v>2561</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constants'!$B$4:$C$1002,2,FALSE),"")</f>
        <v>Flames of Ambition</v>
      </c>
      <c r="U495" s="3"/>
      <c r="V495" s="40" t="str">
        <f>IF(U495&lt;&gt;"",IF(U495&lt;&gt;"LIBSETS_DROP_MECHANIC_MONSTER_NAME",VLOOKUP(U495,'LibSets constants'!$I$4:$L$1002,3,FALSE),""),"")</f>
        <v/>
      </c>
      <c r="W495" s="40" t="str">
        <f>IF(U495&lt;&gt;"",IF(U495&lt;&gt;"LIBSETS_DROP_MECHANIC_MONSTER_NAME",VLOOKUP(U495,'LibSets constants'!$I$4:$L$1002,4,FALSE),""),"")</f>
        <v/>
      </c>
      <c r="X495" s="3" t="str">
        <f>IF(G495&lt;&gt;"LIBSETS_SETTYPE_BATTLEGROUND",IF(G495&lt;&gt;"LIBSETS_SETTYPE_SPECIAL",IF(Y495&lt;&gt;"",VLOOKUP(Y495,'ESO zone constants'!$D$3:$H$4953,5,FALSE),""),""),"")</f>
        <v/>
      </c>
      <c r="Y495" t="str">
        <f>IF(AND(O495&lt;&gt;"",NOT(ISERROR(O495))),"",IF(AND(L495&lt;&gt;"",L495&gt;0,NOT(ISERROR(L495))),VLOOKUP(L495,'ESO dumped WayshrineInfo'!$K$3:$N$9999,4,FALSE),""))</f>
        <v/>
      </c>
      <c r="Z495" s="44"/>
      <c r="AA495" s="43" t="str">
        <f>IF(Z495&lt;&gt;"",IF(Z495&lt;&gt;"LIBSETS_DROP_MECHANIC_MONSTER_NAME",VLOOKUP(Z495,'LibSets constants'!$I$4:$L$1002,3,FALSE),""),"")</f>
        <v/>
      </c>
      <c r="AB495" s="43" t="str">
        <f>IF(Z495&lt;&gt;"",IF(Z495&lt;&gt;"LIBSETS_DROP_MECHANIC_MONSTER_NAME",VLOOKUP(Z495,'LibSets constants'!$I$4:$L$1002,4,FALSE),""),"")</f>
        <v/>
      </c>
      <c r="AC495" s="3" t="str">
        <f>IF(G495&lt;&gt;"LIBSETS_SETTYPE_BATTLEGROUND",IF(G495&lt;&gt;"LIBSETS_SETTYPE_SPECIAL",IF(AD495&lt;&gt;"",VLOOKUP(AD495,'ESO zone constants'!$D$3:$H$4953,5,FALSE),""),""),"")</f>
        <v/>
      </c>
      <c r="AD495" t="str">
        <f>IF(AND(O495&lt;&gt;"",NOT(ISERROR(O495))),"",IF(AND(M495&lt;&gt;"",M495&gt;0,NOT(ISERROR(M495))),VLOOKUP(M495,'ESO dumped WayshrineInfo'!$K$3:$N$9999,4,FALSE),""))</f>
        <v/>
      </c>
      <c r="AE495" s="44"/>
      <c r="AF495" s="43" t="str">
        <f>IF(AE495&lt;&gt;"",IF(AE495&lt;&gt;"LIBSETS_DROP_MECHANIC_MONSTER_NAME",VLOOKUP(AE495,'LibSets constants'!$I$4:$L$1002,3,FALSE),""),"")</f>
        <v/>
      </c>
      <c r="AG495" s="43" t="str">
        <f>IF(AE495&lt;&gt;"",IF(AE495&lt;&gt;"LIBSETS_DROP_MECHANIC_MONSTER_NAME",VLOOKUP(AE495,'LibSets constants'!$I$4:$L$1002,4,FALSE),""),"")</f>
        <v/>
      </c>
      <c r="AH495" s="3" t="str">
        <f>IF(G495&lt;&gt;"LIBSETS_SETTYPE_BATTLEGROUND",IF(G495&lt;&gt;"LIBSETS_SETTYPE_SPECIAL",IF(AI495&lt;&gt;"",VLOOKUP(AI495,'ESO zone constants'!$D$3:$H$4953,5,FALSE),""),""),"")</f>
        <v/>
      </c>
      <c r="AJ495" s="44"/>
      <c r="AK495" s="43" t="str">
        <f>IF(AJ495&lt;&gt;"",IF(AJ495&lt;&gt;"LIBSETS_DROP_MECHANIC_MONSTER_NAME",VLOOKUP(AJ495,'LibSets constants'!$I$4:$L$1002,3,FALSE),""),"")</f>
        <v/>
      </c>
      <c r="AL495" s="43" t="str">
        <f>IF(AJ495&lt;&gt;"",IF(AJ495&lt;&gt;"LIBSETS_DROP_MECHANIC_MONSTER_NAME",VLOOKUP(AJ495,'LibSets constants'!$I$4:$L$1002,4,FALSE),""),"")</f>
        <v/>
      </c>
      <c r="AM495" s="3" t="str">
        <f>IF(G495&lt;&gt;"LIBSETS_SETTYPE_BATTLEGROUND",IF(G495&lt;&gt;"LIBSETS_SETTYPE_SPECIAL",IF(AN495&lt;&gt;"",VLOOKUP(AN495,'ESO zone constants'!$D$3:$H$4953,5,FALSE),""),""),"")</f>
        <v/>
      </c>
      <c r="AO495" s="44"/>
      <c r="AP495" s="43" t="str">
        <f>IF(AO495&lt;&gt;"",IF(AO495&lt;&gt;"LIBSETS_DROP_MECHANIC_MONSTER_NAME",VLOOKUP(AO495,'LibSets constants'!$I$4:$L$1002,3,FALSE),""),"")</f>
        <v/>
      </c>
      <c r="AQ495" s="43" t="str">
        <f>IF(AO495&lt;&gt;"",IF(AO495&lt;&gt;"LIBSETS_DROP_MECHANIC_MONSTER_NAME",VLOOKUP(AO495,'LibSets constants'!$I$4:$L$1002,4,FALSE),""),"")</f>
        <v/>
      </c>
      <c r="AR495" s="3" t="str">
        <f>IF(G495&lt;&gt;"LIBSETS_SETTYPE_BATTLEGROUND",IF(G495&lt;&gt;"LIBSETS_SETTYPE_SPECIAL",IF(AS495&lt;&gt;"",VLOOKUP(AS495,'ESO zone constants'!$D$3:$H$4953,5,FALSE),""),""),"")</f>
        <v/>
      </c>
      <c r="AT495" s="44"/>
      <c r="AU495" s="43" t="str">
        <f>IF(AT495&lt;&gt;"",IF(AT495&lt;&gt;"LIBSETS_DROP_MECHANIC_MONSTER_NAME",VLOOKUP(AT495,'LibSets constants'!$I$4:$L$1002,3,FALSE),""),"")</f>
        <v/>
      </c>
      <c r="AV495" s="43" t="str">
        <f>IF(AT495&lt;&gt;"",IF(AT495&lt;&gt;"LIBSETS_DROP_MECHANIC_MONSTER_NAME",VLOOKUP(AT495,'LibSets constants'!$I$4:$L$1002,4,FALSE),""),"")</f>
        <v/>
      </c>
      <c r="AW495" s="21" t="str">
        <f t="shared" si="43"/>
        <v>[569] = {wayshrines={437,437,437,}, dlcId=DLC_FLAMES_OF_AMBITION</v>
      </c>
      <c r="AX495" s="21" t="str">
        <f t="shared" si="44"/>
        <v>, zoneIds={1228}, veteran=false</v>
      </c>
      <c r="AY495" s="21" t="str">
        <f t="shared" si="45"/>
        <v>, setType=LIBSETS_SETTYPE_DUNGEON</v>
      </c>
      <c r="AZ495" s="21" t="str">
        <f t="shared" si="46"/>
        <v>},</v>
      </c>
      <c r="BA495" s="21" t="str">
        <f t="shared" si="47"/>
        <v xml:space="preserve"> --True-Sworn Fury  / Wahrgeschworenen-Raserei   [Black Drake Villa]</v>
      </c>
    </row>
    <row r="496" spans="1:53" ht="15.75" x14ac:dyDescent="0.25">
      <c r="A496" s="5">
        <v>570</v>
      </c>
      <c r="B496" t="s">
        <v>2577</v>
      </c>
      <c r="C496" s="67" t="s">
        <v>2555</v>
      </c>
      <c r="D496" s="3">
        <f t="shared" si="42"/>
        <v>570</v>
      </c>
      <c r="G496" s="3" t="s">
        <v>1595</v>
      </c>
      <c r="I496" t="s">
        <v>97</v>
      </c>
      <c r="J496" t="s">
        <v>97</v>
      </c>
      <c r="K496" s="37">
        <v>437</v>
      </c>
      <c r="L496" s="37">
        <v>437</v>
      </c>
      <c r="M496" s="37">
        <v>437</v>
      </c>
      <c r="N496">
        <v>0</v>
      </c>
      <c r="O496" s="66" t="s">
        <v>2561</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constants'!$B$4:$C$1002,2,FALSE),"")</f>
        <v>Flames of Ambition</v>
      </c>
      <c r="U496" s="3"/>
      <c r="V496" s="40" t="str">
        <f>IF(U496&lt;&gt;"",IF(U496&lt;&gt;"LIBSETS_DROP_MECHANIC_MONSTER_NAME",VLOOKUP(U496,'LibSets constants'!$I$4:$L$1002,3,FALSE),""),"")</f>
        <v/>
      </c>
      <c r="W496" s="40" t="str">
        <f>IF(U496&lt;&gt;"",IF(U496&lt;&gt;"LIBSETS_DROP_MECHANIC_MONSTER_NAME",VLOOKUP(U496,'LibSets constants'!$I$4:$L$1002,4,FALSE),""),"")</f>
        <v/>
      </c>
      <c r="X496" s="3" t="str">
        <f>IF(G496&lt;&gt;"LIBSETS_SETTYPE_BATTLEGROUND",IF(G496&lt;&gt;"LIBSETS_SETTYPE_SPECIAL",IF(Y496&lt;&gt;"",VLOOKUP(Y496,'ESO zone constants'!$D$3:$H$4953,5,FALSE),""),""),"")</f>
        <v/>
      </c>
      <c r="Y496" t="str">
        <f>IF(AND(O496&lt;&gt;"",NOT(ISERROR(O496))),"",IF(AND(L496&lt;&gt;"",L496&gt;0,NOT(ISERROR(L496))),VLOOKUP(L496,'ESO dumped WayshrineInfo'!$K$3:$N$9999,4,FALSE),""))</f>
        <v/>
      </c>
      <c r="Z496" s="44"/>
      <c r="AA496" s="43" t="str">
        <f>IF(Z496&lt;&gt;"",IF(Z496&lt;&gt;"LIBSETS_DROP_MECHANIC_MONSTER_NAME",VLOOKUP(Z496,'LibSets constants'!$I$4:$L$1002,3,FALSE),""),"")</f>
        <v/>
      </c>
      <c r="AB496" s="43" t="str">
        <f>IF(Z496&lt;&gt;"",IF(Z496&lt;&gt;"LIBSETS_DROP_MECHANIC_MONSTER_NAME",VLOOKUP(Z496,'LibSets constants'!$I$4:$L$1002,4,FALSE),""),"")</f>
        <v/>
      </c>
      <c r="AC496" s="3" t="str">
        <f>IF(G496&lt;&gt;"LIBSETS_SETTYPE_BATTLEGROUND",IF(G496&lt;&gt;"LIBSETS_SETTYPE_SPECIAL",IF(AD496&lt;&gt;"",VLOOKUP(AD496,'ESO zone constants'!$D$3:$H$4953,5,FALSE),""),""),"")</f>
        <v/>
      </c>
      <c r="AD496" t="str">
        <f>IF(AND(O496&lt;&gt;"",NOT(ISERROR(O496))),"",IF(AND(M496&lt;&gt;"",M496&gt;0,NOT(ISERROR(M496))),VLOOKUP(M496,'ESO dumped WayshrineInfo'!$K$3:$N$9999,4,FALSE),""))</f>
        <v/>
      </c>
      <c r="AE496" s="44"/>
      <c r="AF496" s="43" t="str">
        <f>IF(AE496&lt;&gt;"",IF(AE496&lt;&gt;"LIBSETS_DROP_MECHANIC_MONSTER_NAME",VLOOKUP(AE496,'LibSets constants'!$I$4:$L$1002,3,FALSE),""),"")</f>
        <v/>
      </c>
      <c r="AG496" s="43" t="str">
        <f>IF(AE496&lt;&gt;"",IF(AE496&lt;&gt;"LIBSETS_DROP_MECHANIC_MONSTER_NAME",VLOOKUP(AE496,'LibSets constants'!$I$4:$L$1002,4,FALSE),""),"")</f>
        <v/>
      </c>
      <c r="AH496" s="3" t="str">
        <f>IF(G496&lt;&gt;"LIBSETS_SETTYPE_BATTLEGROUND",IF(G496&lt;&gt;"LIBSETS_SETTYPE_SPECIAL",IF(AI496&lt;&gt;"",VLOOKUP(AI496,'ESO zone constants'!$D$3:$H$4953,5,FALSE),""),""),"")</f>
        <v/>
      </c>
      <c r="AJ496" s="44"/>
      <c r="AK496" s="43" t="str">
        <f>IF(AJ496&lt;&gt;"",IF(AJ496&lt;&gt;"LIBSETS_DROP_MECHANIC_MONSTER_NAME",VLOOKUP(AJ496,'LibSets constants'!$I$4:$L$1002,3,FALSE),""),"")</f>
        <v/>
      </c>
      <c r="AL496" s="43" t="str">
        <f>IF(AJ496&lt;&gt;"",IF(AJ496&lt;&gt;"LIBSETS_DROP_MECHANIC_MONSTER_NAME",VLOOKUP(AJ496,'LibSets constants'!$I$4:$L$1002,4,FALSE),""),"")</f>
        <v/>
      </c>
      <c r="AM496" s="3" t="str">
        <f>IF(G496&lt;&gt;"LIBSETS_SETTYPE_BATTLEGROUND",IF(G496&lt;&gt;"LIBSETS_SETTYPE_SPECIAL",IF(AN496&lt;&gt;"",VLOOKUP(AN496,'ESO zone constants'!$D$3:$H$4953,5,FALSE),""),""),"")</f>
        <v/>
      </c>
      <c r="AO496" s="44"/>
      <c r="AP496" s="43" t="str">
        <f>IF(AO496&lt;&gt;"",IF(AO496&lt;&gt;"LIBSETS_DROP_MECHANIC_MONSTER_NAME",VLOOKUP(AO496,'LibSets constants'!$I$4:$L$1002,3,FALSE),""),"")</f>
        <v/>
      </c>
      <c r="AQ496" s="43" t="str">
        <f>IF(AO496&lt;&gt;"",IF(AO496&lt;&gt;"LIBSETS_DROP_MECHANIC_MONSTER_NAME",VLOOKUP(AO496,'LibSets constants'!$I$4:$L$1002,4,FALSE),""),"")</f>
        <v/>
      </c>
      <c r="AR496" s="3" t="str">
        <f>IF(G496&lt;&gt;"LIBSETS_SETTYPE_BATTLEGROUND",IF(G496&lt;&gt;"LIBSETS_SETTYPE_SPECIAL",IF(AS496&lt;&gt;"",VLOOKUP(AS496,'ESO zone constants'!$D$3:$H$4953,5,FALSE),""),""),"")</f>
        <v/>
      </c>
      <c r="AT496" s="44"/>
      <c r="AU496" s="43" t="str">
        <f>IF(AT496&lt;&gt;"",IF(AT496&lt;&gt;"LIBSETS_DROP_MECHANIC_MONSTER_NAME",VLOOKUP(AT496,'LibSets constants'!$I$4:$L$1002,3,FALSE),""),"")</f>
        <v/>
      </c>
      <c r="AV496" s="43" t="str">
        <f>IF(AT496&lt;&gt;"",IF(AT496&lt;&gt;"LIBSETS_DROP_MECHANIC_MONSTER_NAME",VLOOKUP(AT496,'LibSets constants'!$I$4:$L$1002,4,FALSE),""),"")</f>
        <v/>
      </c>
      <c r="AW496" s="21" t="str">
        <f t="shared" si="43"/>
        <v>[570] = {wayshrines={437,437,437,}, dlcId=DLC_FLAMES_OF_AMBITION</v>
      </c>
      <c r="AX496" s="21" t="str">
        <f t="shared" si="44"/>
        <v>, zoneIds={1228}, veteran=false</v>
      </c>
      <c r="AY496" s="21" t="str">
        <f t="shared" si="45"/>
        <v>, setType=LIBSETS_SETTYPE_DUNGEON</v>
      </c>
      <c r="AZ496" s="21" t="str">
        <f t="shared" si="46"/>
        <v>},</v>
      </c>
      <c r="BA496" s="21" t="str">
        <f t="shared" si="47"/>
        <v xml:space="preserve"> --Kinras’s Wrath / Kinra's Zorn   [Black Drake Villa]</v>
      </c>
    </row>
    <row r="497" spans="1:53" ht="15.75" x14ac:dyDescent="0.25">
      <c r="A497" s="5">
        <v>571</v>
      </c>
      <c r="B497" t="s">
        <v>2578</v>
      </c>
      <c r="C497" s="67" t="s">
        <v>2556</v>
      </c>
      <c r="D497" s="3">
        <f t="shared" si="42"/>
        <v>571</v>
      </c>
      <c r="E497" s="42"/>
      <c r="G497" s="3" t="s">
        <v>1595</v>
      </c>
      <c r="I497" t="s">
        <v>97</v>
      </c>
      <c r="J497" t="s">
        <v>97</v>
      </c>
      <c r="K497" s="37">
        <v>437</v>
      </c>
      <c r="L497" s="37">
        <v>437</v>
      </c>
      <c r="M497" s="37">
        <v>437</v>
      </c>
      <c r="N497">
        <v>0</v>
      </c>
      <c r="O497" s="66" t="s">
        <v>2561</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constants'!$B$4:$C$1002,2,FALSE),"")</f>
        <v>Flames of Ambition</v>
      </c>
      <c r="U497" s="3"/>
      <c r="V497" s="40" t="str">
        <f>IF(U497&lt;&gt;"",IF(U497&lt;&gt;"LIBSETS_DROP_MECHANIC_MONSTER_NAME",VLOOKUP(U497,'LibSets constants'!$I$4:$L$1002,3,FALSE),""),"")</f>
        <v/>
      </c>
      <c r="W497" s="40" t="str">
        <f>IF(U497&lt;&gt;"",IF(U497&lt;&gt;"LIBSETS_DROP_MECHANIC_MONSTER_NAME",VLOOKUP(U497,'LibSets constants'!$I$4:$L$1002,4,FALSE),""),"")</f>
        <v/>
      </c>
      <c r="X497" s="3" t="str">
        <f>IF(G497&lt;&gt;"LIBSETS_SETTYPE_BATTLEGROUND",IF(G497&lt;&gt;"LIBSETS_SETTYPE_SPECIAL",IF(Y497&lt;&gt;"",VLOOKUP(Y497,'ESO zone constants'!$D$3:$H$4953,5,FALSE),""),""),"")</f>
        <v/>
      </c>
      <c r="Y497" t="str">
        <f>IF(AND(O497&lt;&gt;"",NOT(ISERROR(O497))),"",IF(AND(L497&lt;&gt;"",L497&gt;0,NOT(ISERROR(L497))),VLOOKUP(L497,'ESO dumped WayshrineInfo'!$K$3:$N$9999,4,FALSE),""))</f>
        <v/>
      </c>
      <c r="Z497" s="44"/>
      <c r="AA497" s="43" t="str">
        <f>IF(Z497&lt;&gt;"",IF(Z497&lt;&gt;"LIBSETS_DROP_MECHANIC_MONSTER_NAME",VLOOKUP(Z497,'LibSets constants'!$I$4:$L$1002,3,FALSE),""),"")</f>
        <v/>
      </c>
      <c r="AB497" s="43" t="str">
        <f>IF(Z497&lt;&gt;"",IF(Z497&lt;&gt;"LIBSETS_DROP_MECHANIC_MONSTER_NAME",VLOOKUP(Z497,'LibSets constants'!$I$4:$L$1002,4,FALSE),""),"")</f>
        <v/>
      </c>
      <c r="AC497" s="3" t="str">
        <f>IF(G497&lt;&gt;"LIBSETS_SETTYPE_BATTLEGROUND",IF(G497&lt;&gt;"LIBSETS_SETTYPE_SPECIAL",IF(AD497&lt;&gt;"",VLOOKUP(AD497,'ESO zone constants'!$D$3:$H$4953,5,FALSE),""),""),"")</f>
        <v/>
      </c>
      <c r="AD497" t="str">
        <f>IF(AND(O497&lt;&gt;"",NOT(ISERROR(O497))),"",IF(AND(M497&lt;&gt;"",M497&gt;0,NOT(ISERROR(M497))),VLOOKUP(M497,'ESO dumped WayshrineInfo'!$K$3:$N$9999,4,FALSE),""))</f>
        <v/>
      </c>
      <c r="AE497" s="44"/>
      <c r="AF497" s="43" t="str">
        <f>IF(AE497&lt;&gt;"",IF(AE497&lt;&gt;"LIBSETS_DROP_MECHANIC_MONSTER_NAME",VLOOKUP(AE497,'LibSets constants'!$I$4:$L$1002,3,FALSE),""),"")</f>
        <v/>
      </c>
      <c r="AG497" s="43" t="str">
        <f>IF(AE497&lt;&gt;"",IF(AE497&lt;&gt;"LIBSETS_DROP_MECHANIC_MONSTER_NAME",VLOOKUP(AE497,'LibSets constants'!$I$4:$L$1002,4,FALSE),""),"")</f>
        <v/>
      </c>
      <c r="AH497" s="3" t="str">
        <f>IF(G497&lt;&gt;"LIBSETS_SETTYPE_BATTLEGROUND",IF(G497&lt;&gt;"LIBSETS_SETTYPE_SPECIAL",IF(AI497&lt;&gt;"",VLOOKUP(AI497,'ESO zone constants'!$D$3:$H$4953,5,FALSE),""),""),"")</f>
        <v/>
      </c>
      <c r="AJ497" s="44"/>
      <c r="AK497" s="43" t="str">
        <f>IF(AJ497&lt;&gt;"",IF(AJ497&lt;&gt;"LIBSETS_DROP_MECHANIC_MONSTER_NAME",VLOOKUP(AJ497,'LibSets constants'!$I$4:$L$1002,3,FALSE),""),"")</f>
        <v/>
      </c>
      <c r="AL497" s="43" t="str">
        <f>IF(AJ497&lt;&gt;"",IF(AJ497&lt;&gt;"LIBSETS_DROP_MECHANIC_MONSTER_NAME",VLOOKUP(AJ497,'LibSets constants'!$I$4:$L$1002,4,FALSE),""),"")</f>
        <v/>
      </c>
      <c r="AM497" s="3" t="str">
        <f>IF(G497&lt;&gt;"LIBSETS_SETTYPE_BATTLEGROUND",IF(G497&lt;&gt;"LIBSETS_SETTYPE_SPECIAL",IF(AN497&lt;&gt;"",VLOOKUP(AN497,'ESO zone constants'!$D$3:$H$4953,5,FALSE),""),""),"")</f>
        <v/>
      </c>
      <c r="AO497" s="44"/>
      <c r="AP497" s="43" t="str">
        <f>IF(AO497&lt;&gt;"",IF(AO497&lt;&gt;"LIBSETS_DROP_MECHANIC_MONSTER_NAME",VLOOKUP(AO497,'LibSets constants'!$I$4:$L$1002,3,FALSE),""),"")</f>
        <v/>
      </c>
      <c r="AQ497" s="43" t="str">
        <f>IF(AO497&lt;&gt;"",IF(AO497&lt;&gt;"LIBSETS_DROP_MECHANIC_MONSTER_NAME",VLOOKUP(AO497,'LibSets constants'!$I$4:$L$1002,4,FALSE),""),"")</f>
        <v/>
      </c>
      <c r="AR497" s="3" t="str">
        <f>IF(G497&lt;&gt;"LIBSETS_SETTYPE_BATTLEGROUND",IF(G497&lt;&gt;"LIBSETS_SETTYPE_SPECIAL",IF(AS497&lt;&gt;"",VLOOKUP(AS497,'ESO zone constants'!$D$3:$H$4953,5,FALSE),""),""),"")</f>
        <v/>
      </c>
      <c r="AT497" s="44"/>
      <c r="AU497" s="43" t="str">
        <f>IF(AT497&lt;&gt;"",IF(AT497&lt;&gt;"LIBSETS_DROP_MECHANIC_MONSTER_NAME",VLOOKUP(AT497,'LibSets constants'!$I$4:$L$1002,3,FALSE),""),"")</f>
        <v/>
      </c>
      <c r="AV497" s="43" t="str">
        <f>IF(AT497&lt;&gt;"",IF(AT497&lt;&gt;"LIBSETS_DROP_MECHANIC_MONSTER_NAME",VLOOKUP(AT497,'LibSets constants'!$I$4:$L$1002,4,FALSE),""),"")</f>
        <v/>
      </c>
      <c r="AW497" s="21" t="str">
        <f t="shared" si="43"/>
        <v>[571] = {wayshrines={437,437,437,}, dlcId=DLC_FLAMES_OF_AMBITION</v>
      </c>
      <c r="AX497" s="21" t="str">
        <f t="shared" si="44"/>
        <v>, zoneIds={1228}, veteran=false</v>
      </c>
      <c r="AY497" s="21" t="str">
        <f t="shared" si="45"/>
        <v>, setType=LIBSETS_SETTYPE_DUNGEON</v>
      </c>
      <c r="AZ497" s="21" t="str">
        <f t="shared" si="46"/>
        <v>},</v>
      </c>
      <c r="BA497" s="21" t="str">
        <f t="shared" si="47"/>
        <v xml:space="preserve"> --Drake’s Rush / Dracheneile   [Black Drake Villa]</v>
      </c>
    </row>
    <row r="498" spans="1:53" ht="15.75" x14ac:dyDescent="0.25">
      <c r="A498" s="5">
        <v>572</v>
      </c>
      <c r="B498" t="s">
        <v>2579</v>
      </c>
      <c r="C498" s="67" t="s">
        <v>2557</v>
      </c>
      <c r="D498" s="3">
        <f t="shared" si="42"/>
        <v>572</v>
      </c>
      <c r="G498" s="3" t="s">
        <v>1595</v>
      </c>
      <c r="I498" t="s">
        <v>97</v>
      </c>
      <c r="J498" t="s">
        <v>97</v>
      </c>
      <c r="K498" s="37">
        <v>454</v>
      </c>
      <c r="L498" s="37">
        <v>454</v>
      </c>
      <c r="M498" s="37">
        <v>454</v>
      </c>
      <c r="N498">
        <v>0</v>
      </c>
      <c r="O498" s="66" t="s">
        <v>2562</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constants'!$B$4:$C$1002,2,FALSE),"")</f>
        <v>Flames of Ambition</v>
      </c>
      <c r="U498" s="3"/>
      <c r="V498" s="40" t="str">
        <f>IF(U498&lt;&gt;"",IF(U498&lt;&gt;"LIBSETS_DROP_MECHANIC_MONSTER_NAME",VLOOKUP(U498,'LibSets constants'!$I$4:$L$1002,3,FALSE),""),"")</f>
        <v/>
      </c>
      <c r="W498" s="40" t="str">
        <f>IF(U498&lt;&gt;"",IF(U498&lt;&gt;"LIBSETS_DROP_MECHANIC_MONSTER_NAME",VLOOKUP(U498,'LibSets constants'!$I$4:$L$1002,4,FALSE),""),"")</f>
        <v/>
      </c>
      <c r="X498" s="3" t="str">
        <f>IF(G498&lt;&gt;"LIBSETS_SETTYPE_BATTLEGROUND",IF(G498&lt;&gt;"LIBSETS_SETTYPE_SPECIAL",IF(Y498&lt;&gt;"",VLOOKUP(Y498,'ESO zone constants'!$D$3:$H$4953,5,FALSE),""),""),"")</f>
        <v/>
      </c>
      <c r="Y498" t="str">
        <f>IF(AND(O498&lt;&gt;"",NOT(ISERROR(O498))),"",IF(AND(L498&lt;&gt;"",L498&gt;0,NOT(ISERROR(L498))),VLOOKUP(L498,'ESO dumped WayshrineInfo'!$K$3:$N$9999,4,FALSE),""))</f>
        <v/>
      </c>
      <c r="Z498" s="44"/>
      <c r="AA498" s="43" t="str">
        <f>IF(Z498&lt;&gt;"",IF(Z498&lt;&gt;"LIBSETS_DROP_MECHANIC_MONSTER_NAME",VLOOKUP(Z498,'LibSets constants'!$I$4:$L$1002,3,FALSE),""),"")</f>
        <v/>
      </c>
      <c r="AB498" s="43" t="str">
        <f>IF(Z498&lt;&gt;"",IF(Z498&lt;&gt;"LIBSETS_DROP_MECHANIC_MONSTER_NAME",VLOOKUP(Z498,'LibSets constants'!$I$4:$L$1002,4,FALSE),""),"")</f>
        <v/>
      </c>
      <c r="AC498" s="3" t="str">
        <f>IF(G498&lt;&gt;"LIBSETS_SETTYPE_BATTLEGROUND",IF(G498&lt;&gt;"LIBSETS_SETTYPE_SPECIAL",IF(AD498&lt;&gt;"",VLOOKUP(AD498,'ESO zone constants'!$D$3:$H$4953,5,FALSE),""),""),"")</f>
        <v/>
      </c>
      <c r="AD498" t="str">
        <f>IF(AND(O498&lt;&gt;"",NOT(ISERROR(O498))),"",IF(AND(M498&lt;&gt;"",M498&gt;0,NOT(ISERROR(M498))),VLOOKUP(M498,'ESO dumped WayshrineInfo'!$K$3:$N$9999,4,FALSE),""))</f>
        <v/>
      </c>
      <c r="AE498" s="44"/>
      <c r="AF498" s="43" t="str">
        <f>IF(AE498&lt;&gt;"",IF(AE498&lt;&gt;"LIBSETS_DROP_MECHANIC_MONSTER_NAME",VLOOKUP(AE498,'LibSets constants'!$I$4:$L$1002,3,FALSE),""),"")</f>
        <v/>
      </c>
      <c r="AG498" s="43" t="str">
        <f>IF(AE498&lt;&gt;"",IF(AE498&lt;&gt;"LIBSETS_DROP_MECHANIC_MONSTER_NAME",VLOOKUP(AE498,'LibSets constants'!$I$4:$L$1002,4,FALSE),""),"")</f>
        <v/>
      </c>
      <c r="AH498" s="3" t="str">
        <f>IF(G498&lt;&gt;"LIBSETS_SETTYPE_BATTLEGROUND",IF(G498&lt;&gt;"LIBSETS_SETTYPE_SPECIAL",IF(AI498&lt;&gt;"",VLOOKUP(AI498,'ESO zone constants'!$D$3:$H$4953,5,FALSE),""),""),"")</f>
        <v/>
      </c>
      <c r="AJ498" s="44"/>
      <c r="AK498" s="43" t="str">
        <f>IF(AJ498&lt;&gt;"",IF(AJ498&lt;&gt;"LIBSETS_DROP_MECHANIC_MONSTER_NAME",VLOOKUP(AJ498,'LibSets constants'!$I$4:$L$1002,3,FALSE),""),"")</f>
        <v/>
      </c>
      <c r="AL498" s="43" t="str">
        <f>IF(AJ498&lt;&gt;"",IF(AJ498&lt;&gt;"LIBSETS_DROP_MECHANIC_MONSTER_NAME",VLOOKUP(AJ498,'LibSets constants'!$I$4:$L$1002,4,FALSE),""),"")</f>
        <v/>
      </c>
      <c r="AM498" s="3" t="str">
        <f>IF(G498&lt;&gt;"LIBSETS_SETTYPE_BATTLEGROUND",IF(G498&lt;&gt;"LIBSETS_SETTYPE_SPECIAL",IF(AN498&lt;&gt;"",VLOOKUP(AN498,'ESO zone constants'!$D$3:$H$4953,5,FALSE),""),""),"")</f>
        <v/>
      </c>
      <c r="AO498" s="44"/>
      <c r="AP498" s="43" t="str">
        <f>IF(AO498&lt;&gt;"",IF(AO498&lt;&gt;"LIBSETS_DROP_MECHANIC_MONSTER_NAME",VLOOKUP(AO498,'LibSets constants'!$I$4:$L$1002,3,FALSE),""),"")</f>
        <v/>
      </c>
      <c r="AQ498" s="43" t="str">
        <f>IF(AO498&lt;&gt;"",IF(AO498&lt;&gt;"LIBSETS_DROP_MECHANIC_MONSTER_NAME",VLOOKUP(AO498,'LibSets constants'!$I$4:$L$1002,4,FALSE),""),"")</f>
        <v/>
      </c>
      <c r="AR498" s="3" t="str">
        <f>IF(G498&lt;&gt;"LIBSETS_SETTYPE_BATTLEGROUND",IF(G498&lt;&gt;"LIBSETS_SETTYPE_SPECIAL",IF(AS498&lt;&gt;"",VLOOKUP(AS498,'ESO zone constants'!$D$3:$H$4953,5,FALSE),""),""),"")</f>
        <v/>
      </c>
      <c r="AT498" s="44"/>
      <c r="AU498" s="43" t="str">
        <f>IF(AT498&lt;&gt;"",IF(AT498&lt;&gt;"LIBSETS_DROP_MECHANIC_MONSTER_NAME",VLOOKUP(AT498,'LibSets constants'!$I$4:$L$1002,3,FALSE),""),"")</f>
        <v/>
      </c>
      <c r="AV498" s="43" t="str">
        <f>IF(AT498&lt;&gt;"",IF(AT498&lt;&gt;"LIBSETS_DROP_MECHANIC_MONSTER_NAME",VLOOKUP(AT498,'LibSets constants'!$I$4:$L$1002,4,FALSE),""),"")</f>
        <v/>
      </c>
      <c r="AW498" s="21" t="str">
        <f t="shared" si="43"/>
        <v>[572] = {wayshrines={454,454,454,}, dlcId=DLC_FLAMES_OF_AMBITION</v>
      </c>
      <c r="AX498" s="21" t="str">
        <f t="shared" si="44"/>
        <v>, zoneIds={1229}, veteran=false</v>
      </c>
      <c r="AY498" s="21" t="str">
        <f t="shared" si="45"/>
        <v>, setType=LIBSETS_SETTYPE_DUNGEON</v>
      </c>
      <c r="AZ498" s="21" t="str">
        <f t="shared" si="46"/>
        <v>},</v>
      </c>
      <c r="BA498" s="21" t="str">
        <f t="shared" si="47"/>
        <v xml:space="preserve"> --Unleashed Ritualist / Entfesselter Ritualist   [The Cauldron]</v>
      </c>
    </row>
    <row r="499" spans="1:53" ht="15.75" x14ac:dyDescent="0.25">
      <c r="A499" s="5">
        <v>573</v>
      </c>
      <c r="B499" t="s">
        <v>2580</v>
      </c>
      <c r="C499" s="67" t="s">
        <v>2558</v>
      </c>
      <c r="D499" s="3">
        <f t="shared" si="42"/>
        <v>573</v>
      </c>
      <c r="G499" s="3" t="s">
        <v>1595</v>
      </c>
      <c r="I499" t="s">
        <v>97</v>
      </c>
      <c r="J499" t="s">
        <v>97</v>
      </c>
      <c r="K499" s="37">
        <v>454</v>
      </c>
      <c r="L499" s="37">
        <v>454</v>
      </c>
      <c r="M499" s="37">
        <v>454</v>
      </c>
      <c r="N499">
        <v>0</v>
      </c>
      <c r="O499" s="66" t="s">
        <v>2562</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constants'!$B$4:$C$1002,2,FALSE),"")</f>
        <v>Flames of Ambition</v>
      </c>
      <c r="U499" s="3"/>
      <c r="V499" s="40" t="str">
        <f>IF(U499&lt;&gt;"",IF(U499&lt;&gt;"LIBSETS_DROP_MECHANIC_MONSTER_NAME",VLOOKUP(U499,'LibSets constants'!$I$4:$L$1002,3,FALSE),""),"")</f>
        <v/>
      </c>
      <c r="W499" s="40" t="str">
        <f>IF(U499&lt;&gt;"",IF(U499&lt;&gt;"LIBSETS_DROP_MECHANIC_MONSTER_NAME",VLOOKUP(U499,'LibSets constants'!$I$4:$L$1002,4,FALSE),""),"")</f>
        <v/>
      </c>
      <c r="X499" s="3" t="str">
        <f>IF(G499&lt;&gt;"LIBSETS_SETTYPE_BATTLEGROUND",IF(G499&lt;&gt;"LIBSETS_SETTYPE_SPECIAL",IF(Y499&lt;&gt;"",VLOOKUP(Y499,'ESO zone constants'!$D$3:$H$4953,5,FALSE),""),""),"")</f>
        <v/>
      </c>
      <c r="Y499" t="str">
        <f>IF(AND(O499&lt;&gt;"",NOT(ISERROR(O499))),"",IF(AND(L499&lt;&gt;"",L499&gt;0,NOT(ISERROR(L499))),VLOOKUP(L499,'ESO dumped WayshrineInfo'!$K$3:$N$9999,4,FALSE),""))</f>
        <v/>
      </c>
      <c r="Z499" s="44"/>
      <c r="AA499" s="43" t="str">
        <f>IF(Z499&lt;&gt;"",IF(Z499&lt;&gt;"LIBSETS_DROP_MECHANIC_MONSTER_NAME",VLOOKUP(Z499,'LibSets constants'!$I$4:$L$1002,3,FALSE),""),"")</f>
        <v/>
      </c>
      <c r="AB499" s="43" t="str">
        <f>IF(Z499&lt;&gt;"",IF(Z499&lt;&gt;"LIBSETS_DROP_MECHANIC_MONSTER_NAME",VLOOKUP(Z499,'LibSets constants'!$I$4:$L$1002,4,FALSE),""),"")</f>
        <v/>
      </c>
      <c r="AC499" s="3" t="str">
        <f>IF(G499&lt;&gt;"LIBSETS_SETTYPE_BATTLEGROUND",IF(G499&lt;&gt;"LIBSETS_SETTYPE_SPECIAL",IF(AD499&lt;&gt;"",VLOOKUP(AD499,'ESO zone constants'!$D$3:$H$4953,5,FALSE),""),""),"")</f>
        <v/>
      </c>
      <c r="AD499" t="str">
        <f>IF(AND(O499&lt;&gt;"",NOT(ISERROR(O499))),"",IF(AND(M499&lt;&gt;"",M499&gt;0,NOT(ISERROR(M499))),VLOOKUP(M499,'ESO dumped WayshrineInfo'!$K$3:$N$9999,4,FALSE),""))</f>
        <v/>
      </c>
      <c r="AE499" s="44"/>
      <c r="AF499" s="43" t="str">
        <f>IF(AE499&lt;&gt;"",IF(AE499&lt;&gt;"LIBSETS_DROP_MECHANIC_MONSTER_NAME",VLOOKUP(AE499,'LibSets constants'!$I$4:$L$1002,3,FALSE),""),"")</f>
        <v/>
      </c>
      <c r="AG499" s="43" t="str">
        <f>IF(AE499&lt;&gt;"",IF(AE499&lt;&gt;"LIBSETS_DROP_MECHANIC_MONSTER_NAME",VLOOKUP(AE499,'LibSets constants'!$I$4:$L$1002,4,FALSE),""),"")</f>
        <v/>
      </c>
      <c r="AH499" s="3" t="str">
        <f>IF(G499&lt;&gt;"LIBSETS_SETTYPE_BATTLEGROUND",IF(G499&lt;&gt;"LIBSETS_SETTYPE_SPECIAL",IF(AI499&lt;&gt;"",VLOOKUP(AI499,'ESO zone constants'!$D$3:$H$4953,5,FALSE),""),""),"")</f>
        <v/>
      </c>
      <c r="AJ499" s="44"/>
      <c r="AK499" s="43" t="str">
        <f>IF(AJ499&lt;&gt;"",IF(AJ499&lt;&gt;"LIBSETS_DROP_MECHANIC_MONSTER_NAME",VLOOKUP(AJ499,'LibSets constants'!$I$4:$L$1002,3,FALSE),""),"")</f>
        <v/>
      </c>
      <c r="AL499" s="43" t="str">
        <f>IF(AJ499&lt;&gt;"",IF(AJ499&lt;&gt;"LIBSETS_DROP_MECHANIC_MONSTER_NAME",VLOOKUP(AJ499,'LibSets constants'!$I$4:$L$1002,4,FALSE),""),"")</f>
        <v/>
      </c>
      <c r="AM499" s="3" t="str">
        <f>IF(G499&lt;&gt;"LIBSETS_SETTYPE_BATTLEGROUND",IF(G499&lt;&gt;"LIBSETS_SETTYPE_SPECIAL",IF(AN499&lt;&gt;"",VLOOKUP(AN499,'ESO zone constants'!$D$3:$H$4953,5,FALSE),""),""),"")</f>
        <v/>
      </c>
      <c r="AO499" s="44"/>
      <c r="AP499" s="43" t="str">
        <f>IF(AO499&lt;&gt;"",IF(AO499&lt;&gt;"LIBSETS_DROP_MECHANIC_MONSTER_NAME",VLOOKUP(AO499,'LibSets constants'!$I$4:$L$1002,3,FALSE),""),"")</f>
        <v/>
      </c>
      <c r="AQ499" s="43" t="str">
        <f>IF(AO499&lt;&gt;"",IF(AO499&lt;&gt;"LIBSETS_DROP_MECHANIC_MONSTER_NAME",VLOOKUP(AO499,'LibSets constants'!$I$4:$L$1002,4,FALSE),""),"")</f>
        <v/>
      </c>
      <c r="AR499" s="3" t="str">
        <f>IF(G499&lt;&gt;"LIBSETS_SETTYPE_BATTLEGROUND",IF(G499&lt;&gt;"LIBSETS_SETTYPE_SPECIAL",IF(AS499&lt;&gt;"",VLOOKUP(AS499,'ESO zone constants'!$D$3:$H$4953,5,FALSE),""),""),"")</f>
        <v/>
      </c>
      <c r="AT499" s="44"/>
      <c r="AU499" s="43" t="str">
        <f>IF(AT499&lt;&gt;"",IF(AT499&lt;&gt;"LIBSETS_DROP_MECHANIC_MONSTER_NAME",VLOOKUP(AT499,'LibSets constants'!$I$4:$L$1002,3,FALSE),""),"")</f>
        <v/>
      </c>
      <c r="AV499" s="43" t="str">
        <f>IF(AT499&lt;&gt;"",IF(AT499&lt;&gt;"LIBSETS_DROP_MECHANIC_MONSTER_NAME",VLOOKUP(AT499,'LibSets constants'!$I$4:$L$1002,4,FALSE),""),"")</f>
        <v/>
      </c>
      <c r="AW499" s="21" t="str">
        <f t="shared" si="43"/>
        <v>[573] = {wayshrines={454,454,454,}, dlcId=DLC_FLAMES_OF_AMBITION</v>
      </c>
      <c r="AX499" s="21" t="str">
        <f t="shared" si="44"/>
        <v>, zoneIds={1229}, veteran=false</v>
      </c>
      <c r="AY499" s="21" t="str">
        <f t="shared" si="45"/>
        <v>, setType=LIBSETS_SETTYPE_DUNGEON</v>
      </c>
      <c r="AZ499" s="21" t="str">
        <f t="shared" si="46"/>
        <v>},</v>
      </c>
      <c r="BA499" s="21" t="str">
        <f t="shared" si="47"/>
        <v xml:space="preserve"> --Dagon’s Dominion / Dagons Herrschaft   [The Cauldron]</v>
      </c>
    </row>
    <row r="500" spans="1:53" ht="15.75" x14ac:dyDescent="0.25">
      <c r="A500" s="5">
        <v>574</v>
      </c>
      <c r="B500" t="s">
        <v>2581</v>
      </c>
      <c r="C500" s="67" t="s">
        <v>2559</v>
      </c>
      <c r="D500" s="3">
        <f t="shared" si="42"/>
        <v>574</v>
      </c>
      <c r="G500" s="3" t="s">
        <v>1595</v>
      </c>
      <c r="I500" t="s">
        <v>97</v>
      </c>
      <c r="J500" t="s">
        <v>97</v>
      </c>
      <c r="K500" s="37">
        <v>454</v>
      </c>
      <c r="L500" s="37">
        <v>454</v>
      </c>
      <c r="M500" s="37">
        <v>454</v>
      </c>
      <c r="N500">
        <v>0</v>
      </c>
      <c r="O500" s="66" t="s">
        <v>2562</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constants'!$B$4:$C$1002,2,FALSE),"")</f>
        <v>Flames of Ambition</v>
      </c>
      <c r="U500" s="3"/>
      <c r="V500" s="40" t="str">
        <f>IF(U500&lt;&gt;"",IF(U500&lt;&gt;"LIBSETS_DROP_MECHANIC_MONSTER_NAME",VLOOKUP(U500,'LibSets constants'!$I$4:$L$1002,3,FALSE),""),"")</f>
        <v/>
      </c>
      <c r="W500" s="40" t="str">
        <f>IF(U500&lt;&gt;"",IF(U500&lt;&gt;"LIBSETS_DROP_MECHANIC_MONSTER_NAME",VLOOKUP(U500,'LibSets constants'!$I$4:$L$1002,4,FALSE),""),"")</f>
        <v/>
      </c>
      <c r="X500" s="3" t="str">
        <f>IF(G500&lt;&gt;"LIBSETS_SETTYPE_BATTLEGROUND",IF(G500&lt;&gt;"LIBSETS_SETTYPE_SPECIAL",IF(Y500&lt;&gt;"",VLOOKUP(Y500,'ESO zone constants'!$D$3:$H$4953,5,FALSE),""),""),"")</f>
        <v/>
      </c>
      <c r="Y500" t="str">
        <f>IF(AND(O500&lt;&gt;"",NOT(ISERROR(O500))),"",IF(AND(L500&lt;&gt;"",L500&gt;0,NOT(ISERROR(L500))),VLOOKUP(L500,'ESO dumped WayshrineInfo'!$K$3:$N$9999,4,FALSE),""))</f>
        <v/>
      </c>
      <c r="Z500" s="44"/>
      <c r="AA500" s="43" t="str">
        <f>IF(Z500&lt;&gt;"",IF(Z500&lt;&gt;"LIBSETS_DROP_MECHANIC_MONSTER_NAME",VLOOKUP(Z500,'LibSets constants'!$I$4:$L$1002,3,FALSE),""),"")</f>
        <v/>
      </c>
      <c r="AB500" s="43" t="str">
        <f>IF(Z500&lt;&gt;"",IF(Z500&lt;&gt;"LIBSETS_DROP_MECHANIC_MONSTER_NAME",VLOOKUP(Z500,'LibSets constants'!$I$4:$L$1002,4,FALSE),""),"")</f>
        <v/>
      </c>
      <c r="AC500" s="3" t="str">
        <f>IF(G500&lt;&gt;"LIBSETS_SETTYPE_BATTLEGROUND",IF(G500&lt;&gt;"LIBSETS_SETTYPE_SPECIAL",IF(AD500&lt;&gt;"",VLOOKUP(AD500,'ESO zone constants'!$D$3:$H$4953,5,FALSE),""),""),"")</f>
        <v/>
      </c>
      <c r="AD500" t="str">
        <f>IF(AND(O500&lt;&gt;"",NOT(ISERROR(O500))),"",IF(AND(M500&lt;&gt;"",M500&gt;0,NOT(ISERROR(M500))),VLOOKUP(M500,'ESO dumped WayshrineInfo'!$K$3:$N$9999,4,FALSE),""))</f>
        <v/>
      </c>
      <c r="AE500" s="44"/>
      <c r="AF500" s="43" t="str">
        <f>IF(AE500&lt;&gt;"",IF(AE500&lt;&gt;"LIBSETS_DROP_MECHANIC_MONSTER_NAME",VLOOKUP(AE500,'LibSets constants'!$I$4:$L$1002,3,FALSE),""),"")</f>
        <v/>
      </c>
      <c r="AG500" s="43" t="str">
        <f>IF(AE500&lt;&gt;"",IF(AE500&lt;&gt;"LIBSETS_DROP_MECHANIC_MONSTER_NAME",VLOOKUP(AE500,'LibSets constants'!$I$4:$L$1002,4,FALSE),""),"")</f>
        <v/>
      </c>
      <c r="AH500" s="3" t="str">
        <f>IF(G500&lt;&gt;"LIBSETS_SETTYPE_BATTLEGROUND",IF(G500&lt;&gt;"LIBSETS_SETTYPE_SPECIAL",IF(AI500&lt;&gt;"",VLOOKUP(AI500,'ESO zone constants'!$D$3:$H$4953,5,FALSE),""),""),"")</f>
        <v/>
      </c>
      <c r="AJ500" s="44"/>
      <c r="AK500" s="43" t="str">
        <f>IF(AJ500&lt;&gt;"",IF(AJ500&lt;&gt;"LIBSETS_DROP_MECHANIC_MONSTER_NAME",VLOOKUP(AJ500,'LibSets constants'!$I$4:$L$1002,3,FALSE),""),"")</f>
        <v/>
      </c>
      <c r="AL500" s="43" t="str">
        <f>IF(AJ500&lt;&gt;"",IF(AJ500&lt;&gt;"LIBSETS_DROP_MECHANIC_MONSTER_NAME",VLOOKUP(AJ500,'LibSets constants'!$I$4:$L$1002,4,FALSE),""),"")</f>
        <v/>
      </c>
      <c r="AM500" s="3" t="str">
        <f>IF(G500&lt;&gt;"LIBSETS_SETTYPE_BATTLEGROUND",IF(G500&lt;&gt;"LIBSETS_SETTYPE_SPECIAL",IF(AN500&lt;&gt;"",VLOOKUP(AN500,'ESO zone constants'!$D$3:$H$4953,5,FALSE),""),""),"")</f>
        <v/>
      </c>
      <c r="AO500" s="44"/>
      <c r="AP500" s="43" t="str">
        <f>IF(AO500&lt;&gt;"",IF(AO500&lt;&gt;"LIBSETS_DROP_MECHANIC_MONSTER_NAME",VLOOKUP(AO500,'LibSets constants'!$I$4:$L$1002,3,FALSE),""),"")</f>
        <v/>
      </c>
      <c r="AQ500" s="43" t="str">
        <f>IF(AO500&lt;&gt;"",IF(AO500&lt;&gt;"LIBSETS_DROP_MECHANIC_MONSTER_NAME",VLOOKUP(AO500,'LibSets constants'!$I$4:$L$1002,4,FALSE),""),"")</f>
        <v/>
      </c>
      <c r="AR500" s="3" t="str">
        <f>IF(G500&lt;&gt;"LIBSETS_SETTYPE_BATTLEGROUND",IF(G500&lt;&gt;"LIBSETS_SETTYPE_SPECIAL",IF(AS500&lt;&gt;"",VLOOKUP(AS500,'ESO zone constants'!$D$3:$H$4953,5,FALSE),""),""),"")</f>
        <v/>
      </c>
      <c r="AT500" s="44"/>
      <c r="AU500" s="43" t="str">
        <f>IF(AT500&lt;&gt;"",IF(AT500&lt;&gt;"LIBSETS_DROP_MECHANIC_MONSTER_NAME",VLOOKUP(AT500,'LibSets constants'!$I$4:$L$1002,3,FALSE),""),"")</f>
        <v/>
      </c>
      <c r="AV500" s="43" t="str">
        <f>IF(AT500&lt;&gt;"",IF(AT500&lt;&gt;"LIBSETS_DROP_MECHANIC_MONSTER_NAME",VLOOKUP(AT500,'LibSets constants'!$I$4:$L$1002,4,FALSE),""),"")</f>
        <v/>
      </c>
      <c r="AW500" s="21" t="str">
        <f t="shared" si="43"/>
        <v>[574] = {wayshrines={454,454,454,}, dlcId=DLC_FLAMES_OF_AMBITION</v>
      </c>
      <c r="AX500" s="21" t="str">
        <f t="shared" si="44"/>
        <v>, zoneIds={1229}, veteran=false</v>
      </c>
      <c r="AY500" s="21" t="str">
        <f t="shared" si="45"/>
        <v>, setType=LIBSETS_SETTYPE_DUNGEON</v>
      </c>
      <c r="AZ500" s="21" t="str">
        <f t="shared" si="46"/>
        <v>},</v>
      </c>
      <c r="BA500" s="21" t="str">
        <f t="shared" si="47"/>
        <v xml:space="preserve"> --Foolkiller’s Ward / Schutz des Narrentöters   [The Cauldron]</v>
      </c>
    </row>
    <row r="501" spans="1:53" x14ac:dyDescent="0.25">
      <c r="A501" s="5">
        <v>575</v>
      </c>
      <c r="B501" t="s">
        <v>2403</v>
      </c>
      <c r="C501" t="s">
        <v>2385</v>
      </c>
      <c r="D501" s="3">
        <f t="shared" si="42"/>
        <v>575</v>
      </c>
      <c r="G501" s="3" t="s">
        <v>1816</v>
      </c>
      <c r="I501" t="s">
        <v>97</v>
      </c>
      <c r="J501" t="s">
        <v>97</v>
      </c>
      <c r="K501" s="37">
        <v>-1</v>
      </c>
      <c r="L501" s="37">
        <v>-1</v>
      </c>
      <c r="M501" s="37">
        <v>-1</v>
      </c>
      <c r="N501">
        <v>0</v>
      </c>
      <c r="O501" s="66" t="s">
        <v>1946</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2320</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constants'!$B$4:$C$1002,2,FALSE),"")</f>
        <v>Markarth</v>
      </c>
      <c r="U501" s="3" t="s">
        <v>1813</v>
      </c>
      <c r="V501" s="40" t="str">
        <f>IF(U501&lt;&gt;"",IF(U501&lt;&gt;"LIBSETS_DROP_MECHANIC_MONSTER_NAME",VLOOKUP(U501,'LibSets constants'!$I$4:$L$1002,3,FALSE),""),"")</f>
        <v>Antiquities (Mythic set items)</v>
      </c>
      <c r="W501" s="40" t="str">
        <f>IF(U501&lt;&gt;"",IF(U501&lt;&gt;"LIBSETS_DROP_MECHANIC_MONSTER_NAME",VLOOKUP(U501,'LibSets constants'!$I$4:$L$1002,4,FALSE),""),"")</f>
        <v>Antiquitäten (Mytische Set Gegenstände)</v>
      </c>
      <c r="X501" s="3" t="str">
        <f>IF(G501&lt;&gt;"LIBSETS_SETTYPE_BATTLEGROUND",IF(G501&lt;&gt;"LIBSETS_SETTYPE_SPECIAL",IF(Y501&lt;&gt;"",VLOOKUP(Y501,'ESO zone constants'!$D$3:$H$4953,5,FALSE),""),""),"")</f>
        <v/>
      </c>
      <c r="Y501" t="str">
        <f>IF(AND(O501&lt;&gt;"",NOT(ISERROR(O501))),"",IF(AND(L501&lt;&gt;"",L501&gt;0,NOT(ISERROR(L501))),VLOOKUP(L501,'ESO dumped WayshrineInfo'!$K$3:$N$9999,4,FALSE),""))</f>
        <v/>
      </c>
      <c r="Z501" s="44"/>
      <c r="AA501" s="43" t="str">
        <f>IF(Z501&lt;&gt;"",IF(Z501&lt;&gt;"LIBSETS_DROP_MECHANIC_MONSTER_NAME",VLOOKUP(Z501,'LibSets constants'!$I$4:$L$1002,3,FALSE),""),"")</f>
        <v/>
      </c>
      <c r="AB501" s="43" t="str">
        <f>IF(Z501&lt;&gt;"",IF(Z501&lt;&gt;"LIBSETS_DROP_MECHANIC_MONSTER_NAME",VLOOKUP(Z501,'LibSets constants'!$I$4:$L$1002,4,FALSE),""),"")</f>
        <v/>
      </c>
      <c r="AC501" s="3" t="str">
        <f>IF(G501&lt;&gt;"LIBSETS_SETTYPE_BATTLEGROUND",IF(G501&lt;&gt;"LIBSETS_SETTYPE_SPECIAL",IF(AD501&lt;&gt;"",VLOOKUP(AD501,'ESO zone constants'!$D$3:$H$4953,5,FALSE),""),""),"")</f>
        <v/>
      </c>
      <c r="AD501" t="str">
        <f>IF(AND(O501&lt;&gt;"",NOT(ISERROR(O501))),"",IF(AND(M501&lt;&gt;"",M501&gt;0,NOT(ISERROR(M501))),VLOOKUP(M501,'ESO dumped WayshrineInfo'!$K$3:$N$9999,4,FALSE),""))</f>
        <v/>
      </c>
      <c r="AE501" s="44"/>
      <c r="AF501" s="43" t="str">
        <f>IF(AE501&lt;&gt;"",IF(AE501&lt;&gt;"LIBSETS_DROP_MECHANIC_MONSTER_NAME",VLOOKUP(AE501,'LibSets constants'!$I$4:$L$1002,3,FALSE),""),"")</f>
        <v/>
      </c>
      <c r="AG501" s="43" t="str">
        <f>IF(AE501&lt;&gt;"",IF(AE501&lt;&gt;"LIBSETS_DROP_MECHANIC_MONSTER_NAME",VLOOKUP(AE501,'LibSets constants'!$I$4:$L$1002,4,FALSE),""),"")</f>
        <v/>
      </c>
      <c r="AH501" s="3" t="str">
        <f>IF(G501&lt;&gt;"LIBSETS_SETTYPE_BATTLEGROUND",IF(G501&lt;&gt;"LIBSETS_SETTYPE_SPECIAL",IF(AI501&lt;&gt;"",VLOOKUP(AI501,'ESO zone constants'!$D$3:$H$4953,5,FALSE),""),""),"")</f>
        <v/>
      </c>
      <c r="AJ501" s="44"/>
      <c r="AK501" s="43" t="str">
        <f>IF(AJ501&lt;&gt;"",IF(AJ501&lt;&gt;"LIBSETS_DROP_MECHANIC_MONSTER_NAME",VLOOKUP(AJ501,'LibSets constants'!$I$4:$L$1002,3,FALSE),""),"")</f>
        <v/>
      </c>
      <c r="AL501" s="43" t="str">
        <f>IF(AJ501&lt;&gt;"",IF(AJ501&lt;&gt;"LIBSETS_DROP_MECHANIC_MONSTER_NAME",VLOOKUP(AJ501,'LibSets constants'!$I$4:$L$1002,4,FALSE),""),"")</f>
        <v/>
      </c>
      <c r="AM501" s="3" t="str">
        <f>IF(G501&lt;&gt;"LIBSETS_SETTYPE_BATTLEGROUND",IF(G501&lt;&gt;"LIBSETS_SETTYPE_SPECIAL",IF(AN501&lt;&gt;"",VLOOKUP(AN501,'ESO zone constants'!$D$3:$H$4953,5,FALSE),""),""),"")</f>
        <v/>
      </c>
      <c r="AO501" s="44"/>
      <c r="AP501" s="43" t="str">
        <f>IF(AO501&lt;&gt;"",IF(AO501&lt;&gt;"LIBSETS_DROP_MECHANIC_MONSTER_NAME",VLOOKUP(AO501,'LibSets constants'!$I$4:$L$1002,3,FALSE),""),"")</f>
        <v/>
      </c>
      <c r="AQ501" s="43" t="str">
        <f>IF(AO501&lt;&gt;"",IF(AO501&lt;&gt;"LIBSETS_DROP_MECHANIC_MONSTER_NAME",VLOOKUP(AO501,'LibSets constants'!$I$4:$L$1002,4,FALSE),""),"")</f>
        <v/>
      </c>
      <c r="AR501" s="3" t="str">
        <f>IF(G501&lt;&gt;"LIBSETS_SETTYPE_BATTLEGROUND",IF(G501&lt;&gt;"LIBSETS_SETTYPE_SPECIAL",IF(AS501&lt;&gt;"",VLOOKUP(AS501,'ESO zone constants'!$D$3:$H$4953,5,FALSE),""),""),"")</f>
        <v/>
      </c>
      <c r="AT501" s="44"/>
      <c r="AU501" s="43" t="str">
        <f>IF(AT501&lt;&gt;"",IF(AT501&lt;&gt;"LIBSETS_DROP_MECHANIC_MONSTER_NAME",VLOOKUP(AT501,'LibSets constants'!$I$4:$L$1002,3,FALSE),""),"")</f>
        <v/>
      </c>
      <c r="AV501" s="43" t="str">
        <f>IF(AT501&lt;&gt;"",IF(AT501&lt;&gt;"LIBSETS_DROP_MECHANIC_MONSTER_NAME",VLOOKUP(AT501,'LibSets constants'!$I$4:$L$1002,4,FALSE),""),"")</f>
        <v/>
      </c>
      <c r="AW501" s="21" t="str">
        <f t="shared" si="43"/>
        <v>[575] = {wayshrines={-1,-1,-1,}, dlcId=DLC_MARKARTH</v>
      </c>
      <c r="AX501" s="21" t="str">
        <f t="shared" si="44"/>
        <v>, veteran=false</v>
      </c>
      <c r="AY501" s="21" t="str">
        <f t="shared" si="45"/>
        <v>, setType=LIBSETS_SETTYPE_MYTHIC</v>
      </c>
      <c r="AZ501" s="21" t="str">
        <f t="shared" si="46"/>
        <v>, dropMechanic={LIBSETS_DROP_MECHANIC_ANTIQUITIES}},</v>
      </c>
      <c r="BA501" s="21" t="str">
        <f t="shared" si="47"/>
        <v xml:space="preserve"> --Ring of the Pale Order / Ring des Fahlen Ordens   [Antiquities]</v>
      </c>
    </row>
    <row r="502" spans="1:53" x14ac:dyDescent="0.25">
      <c r="A502" s="5">
        <v>576</v>
      </c>
      <c r="B502" t="s">
        <v>2404</v>
      </c>
      <c r="C502" t="s">
        <v>2431</v>
      </c>
      <c r="D502" s="3">
        <f t="shared" si="42"/>
        <v>576</v>
      </c>
      <c r="G502" s="3" t="s">
        <v>1816</v>
      </c>
      <c r="I502" t="s">
        <v>97</v>
      </c>
      <c r="J502" t="s">
        <v>97</v>
      </c>
      <c r="K502" s="37">
        <v>-1</v>
      </c>
      <c r="L502" s="37">
        <v>-1</v>
      </c>
      <c r="M502" s="37">
        <v>-1</v>
      </c>
      <c r="N502">
        <v>0</v>
      </c>
      <c r="O502" s="66" t="s">
        <v>1946</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2320</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constants'!$B$4:$C$1002,2,FALSE),"")</f>
        <v>Markarth</v>
      </c>
      <c r="U502" s="3" t="s">
        <v>1813</v>
      </c>
      <c r="V502" s="40" t="str">
        <f>IF(U502&lt;&gt;"",IF(U502&lt;&gt;"LIBSETS_DROP_MECHANIC_MONSTER_NAME",VLOOKUP(U502,'LibSets constants'!$I$4:$L$1002,3,FALSE),""),"")</f>
        <v>Antiquities (Mythic set items)</v>
      </c>
      <c r="W502" s="40" t="str">
        <f>IF(U502&lt;&gt;"",IF(U502&lt;&gt;"LIBSETS_DROP_MECHANIC_MONSTER_NAME",VLOOKUP(U502,'LibSets constants'!$I$4:$L$1002,4,FALSE),""),"")</f>
        <v>Antiquitäten (Mytische Set Gegenstände)</v>
      </c>
      <c r="X502" s="3" t="str">
        <f>IF(G502&lt;&gt;"LIBSETS_SETTYPE_BATTLEGROUND",IF(G502&lt;&gt;"LIBSETS_SETTYPE_SPECIAL",IF(Y502&lt;&gt;"",VLOOKUP(Y502,'ESO zone constants'!$D$3:$H$4953,5,FALSE),""),""),"")</f>
        <v/>
      </c>
      <c r="Y502" t="str">
        <f>IF(AND(O502&lt;&gt;"",NOT(ISERROR(O502))),"",IF(AND(L502&lt;&gt;"",L502&gt;0,NOT(ISERROR(L502))),VLOOKUP(L502,'ESO dumped WayshrineInfo'!$K$3:$N$9999,4,FALSE),""))</f>
        <v/>
      </c>
      <c r="Z502" s="44"/>
      <c r="AA502" s="43" t="str">
        <f>IF(Z502&lt;&gt;"",IF(Z502&lt;&gt;"LIBSETS_DROP_MECHANIC_MONSTER_NAME",VLOOKUP(Z502,'LibSets constants'!$I$4:$L$1002,3,FALSE),""),"")</f>
        <v/>
      </c>
      <c r="AB502" s="43" t="str">
        <f>IF(Z502&lt;&gt;"",IF(Z502&lt;&gt;"LIBSETS_DROP_MECHANIC_MONSTER_NAME",VLOOKUP(Z502,'LibSets constants'!$I$4:$L$1002,4,FALSE),""),"")</f>
        <v/>
      </c>
      <c r="AC502" s="3" t="str">
        <f>IF(G502&lt;&gt;"LIBSETS_SETTYPE_BATTLEGROUND",IF(G502&lt;&gt;"LIBSETS_SETTYPE_SPECIAL",IF(AD502&lt;&gt;"",VLOOKUP(AD502,'ESO zone constants'!$D$3:$H$4953,5,FALSE),""),""),"")</f>
        <v/>
      </c>
      <c r="AD502" t="str">
        <f>IF(AND(O502&lt;&gt;"",NOT(ISERROR(O502))),"",IF(AND(M502&lt;&gt;"",M502&gt;0,NOT(ISERROR(M502))),VLOOKUP(M502,'ESO dumped WayshrineInfo'!$K$3:$N$9999,4,FALSE),""))</f>
        <v/>
      </c>
      <c r="AE502" s="44"/>
      <c r="AF502" s="43" t="str">
        <f>IF(AE502&lt;&gt;"",IF(AE502&lt;&gt;"LIBSETS_DROP_MECHANIC_MONSTER_NAME",VLOOKUP(AE502,'LibSets constants'!$I$4:$L$1002,3,FALSE),""),"")</f>
        <v/>
      </c>
      <c r="AG502" s="43" t="str">
        <f>IF(AE502&lt;&gt;"",IF(AE502&lt;&gt;"LIBSETS_DROP_MECHANIC_MONSTER_NAME",VLOOKUP(AE502,'LibSets constants'!$I$4:$L$1002,4,FALSE),""),"")</f>
        <v/>
      </c>
      <c r="AH502" s="3" t="str">
        <f>IF(G502&lt;&gt;"LIBSETS_SETTYPE_BATTLEGROUND",IF(G502&lt;&gt;"LIBSETS_SETTYPE_SPECIAL",IF(AI502&lt;&gt;"",VLOOKUP(AI502,'ESO zone constants'!$D$3:$H$4953,5,FALSE),""),""),"")</f>
        <v/>
      </c>
      <c r="AJ502" s="44"/>
      <c r="AK502" s="43" t="str">
        <f>IF(AJ502&lt;&gt;"",IF(AJ502&lt;&gt;"LIBSETS_DROP_MECHANIC_MONSTER_NAME",VLOOKUP(AJ502,'LibSets constants'!$I$4:$L$1002,3,FALSE),""),"")</f>
        <v/>
      </c>
      <c r="AL502" s="43" t="str">
        <f>IF(AJ502&lt;&gt;"",IF(AJ502&lt;&gt;"LIBSETS_DROP_MECHANIC_MONSTER_NAME",VLOOKUP(AJ502,'LibSets constants'!$I$4:$L$1002,4,FALSE),""),"")</f>
        <v/>
      </c>
      <c r="AM502" s="3" t="str">
        <f>IF(G502&lt;&gt;"LIBSETS_SETTYPE_BATTLEGROUND",IF(G502&lt;&gt;"LIBSETS_SETTYPE_SPECIAL",IF(AN502&lt;&gt;"",VLOOKUP(AN502,'ESO zone constants'!$D$3:$H$4953,5,FALSE),""),""),"")</f>
        <v/>
      </c>
      <c r="AO502" s="44"/>
      <c r="AP502" s="43" t="str">
        <f>IF(AO502&lt;&gt;"",IF(AO502&lt;&gt;"LIBSETS_DROP_MECHANIC_MONSTER_NAME",VLOOKUP(AO502,'LibSets constants'!$I$4:$L$1002,3,FALSE),""),"")</f>
        <v/>
      </c>
      <c r="AQ502" s="43" t="str">
        <f>IF(AO502&lt;&gt;"",IF(AO502&lt;&gt;"LIBSETS_DROP_MECHANIC_MONSTER_NAME",VLOOKUP(AO502,'LibSets constants'!$I$4:$L$1002,4,FALSE),""),"")</f>
        <v/>
      </c>
      <c r="AR502" s="3" t="str">
        <f>IF(G502&lt;&gt;"LIBSETS_SETTYPE_BATTLEGROUND",IF(G502&lt;&gt;"LIBSETS_SETTYPE_SPECIAL",IF(AS502&lt;&gt;"",VLOOKUP(AS502,'ESO zone constants'!$D$3:$H$4953,5,FALSE),""),""),"")</f>
        <v/>
      </c>
      <c r="AT502" s="44"/>
      <c r="AU502" s="43" t="str">
        <f>IF(AT502&lt;&gt;"",IF(AT502&lt;&gt;"LIBSETS_DROP_MECHANIC_MONSTER_NAME",VLOOKUP(AT502,'LibSets constants'!$I$4:$L$1002,3,FALSE),""),"")</f>
        <v/>
      </c>
      <c r="AV502" s="43" t="str">
        <f>IF(AT502&lt;&gt;"",IF(AT502&lt;&gt;"LIBSETS_DROP_MECHANIC_MONSTER_NAME",VLOOKUP(AT502,'LibSets constants'!$I$4:$L$1002,4,FALSE),""),"")</f>
        <v/>
      </c>
      <c r="AW502" s="21" t="str">
        <f t="shared" si="43"/>
        <v>[576] = {wayshrines={-1,-1,-1,}, dlcId=DLC_MARKARTH</v>
      </c>
      <c r="AX502" s="21" t="str">
        <f t="shared" si="44"/>
        <v>, veteran=false</v>
      </c>
      <c r="AY502" s="21" t="str">
        <f t="shared" si="45"/>
        <v>, setType=LIBSETS_SETTYPE_MYTHIC</v>
      </c>
      <c r="AZ502" s="21" t="str">
        <f t="shared" si="46"/>
        <v>, dropMechanic={LIBSETS_DROP_MECHANIC_ANTIQUITIES}},</v>
      </c>
      <c r="BA502" s="21" t="str">
        <f t="shared" si="47"/>
        <v xml:space="preserve"> --Pearls of Ehlnofey / Perlen der Ehlnofey   [Antiquities]</v>
      </c>
    </row>
    <row r="503" spans="1:53" ht="15.75" x14ac:dyDescent="0.25">
      <c r="A503" s="5">
        <v>577</v>
      </c>
      <c r="B503" t="s">
        <v>2584</v>
      </c>
      <c r="C503" s="67" t="s">
        <v>2585</v>
      </c>
      <c r="D503" s="3">
        <f t="shared" si="42"/>
        <v>577</v>
      </c>
      <c r="E503" s="42"/>
      <c r="G503" s="3" t="s">
        <v>1597</v>
      </c>
      <c r="H503">
        <v>3</v>
      </c>
      <c r="I503" t="s">
        <v>1584</v>
      </c>
      <c r="J503" t="s">
        <v>97</v>
      </c>
      <c r="K503" s="37">
        <v>437</v>
      </c>
      <c r="L503" s="37">
        <v>437</v>
      </c>
      <c r="M503" s="37">
        <v>437</v>
      </c>
      <c r="N503">
        <v>0</v>
      </c>
      <c r="O503" s="66" t="s">
        <v>2561</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constants'!$B$4:$C$1002,2,FALSE),"")</f>
        <v>Flames of Ambition</v>
      </c>
      <c r="U503" s="3" t="s">
        <v>1668</v>
      </c>
      <c r="V503" s="42" t="s">
        <v>2584</v>
      </c>
      <c r="W503" s="42" t="s">
        <v>2584</v>
      </c>
      <c r="X503" s="3" t="str">
        <f>IF(G503&lt;&gt;"LIBSETS_SETTYPE_BATTLEGROUND",IF(G503&lt;&gt;"LIBSETS_SETTYPE_SPECIAL",IF(Y503&lt;&gt;"",VLOOKUP(Y503,'ESO zone constants'!$D$3:$H$4953,5,FALSE),""),""),"")</f>
        <v/>
      </c>
      <c r="Y503" t="str">
        <f>IF(AND(O503&lt;&gt;"",NOT(ISERROR(O503))),"",IF(AND(L503&lt;&gt;"",L503&gt;0,NOT(ISERROR(L503))),VLOOKUP(L503,'ESO dumped WayshrineInfo'!$K$3:$N$9999,4,FALSE),""))</f>
        <v/>
      </c>
      <c r="Z503" s="44"/>
      <c r="AA503" s="43" t="str">
        <f>IF(Z503&lt;&gt;"",IF(Z503&lt;&gt;"LIBSETS_DROP_MECHANIC_MONSTER_NAME",VLOOKUP(Z503,'LibSets constants'!$I$4:$L$1002,3,FALSE),""),"")</f>
        <v/>
      </c>
      <c r="AB503" s="43" t="str">
        <f>IF(Z503&lt;&gt;"",IF(Z503&lt;&gt;"LIBSETS_DROP_MECHANIC_MONSTER_NAME",VLOOKUP(Z503,'LibSets constants'!$I$4:$L$1002,4,FALSE),""),"")</f>
        <v/>
      </c>
      <c r="AC503" s="3" t="str">
        <f>IF(G503&lt;&gt;"LIBSETS_SETTYPE_BATTLEGROUND",IF(G503&lt;&gt;"LIBSETS_SETTYPE_SPECIAL",IF(AD503&lt;&gt;"",VLOOKUP(AD503,'ESO zone constants'!$D$3:$H$4953,5,FALSE),""),""),"")</f>
        <v/>
      </c>
      <c r="AD503" t="str">
        <f>IF(AND(O503&lt;&gt;"",NOT(ISERROR(O503))),"",IF(AND(M503&lt;&gt;"",M503&gt;0,NOT(ISERROR(M503))),VLOOKUP(M503,'ESO dumped WayshrineInfo'!$K$3:$N$9999,4,FALSE),""))</f>
        <v/>
      </c>
      <c r="AE503" s="44"/>
      <c r="AF503" s="43" t="str">
        <f>IF(AE503&lt;&gt;"",IF(AE503&lt;&gt;"LIBSETS_DROP_MECHANIC_MONSTER_NAME",VLOOKUP(AE503,'LibSets constants'!$I$4:$L$1002,3,FALSE),""),"")</f>
        <v/>
      </c>
      <c r="AG503" s="43" t="str">
        <f>IF(AE503&lt;&gt;"",IF(AE503&lt;&gt;"LIBSETS_DROP_MECHANIC_MONSTER_NAME",VLOOKUP(AE503,'LibSets constants'!$I$4:$L$1002,4,FALSE),""),"")</f>
        <v/>
      </c>
      <c r="AH503" s="3" t="str">
        <f>IF(G503&lt;&gt;"LIBSETS_SETTYPE_BATTLEGROUND",IF(G503&lt;&gt;"LIBSETS_SETTYPE_SPECIAL",IF(AI503&lt;&gt;"",VLOOKUP(AI503,'ESO zone constants'!$D$3:$H$4953,5,FALSE),""),""),"")</f>
        <v/>
      </c>
      <c r="AJ503" s="44"/>
      <c r="AK503" s="43" t="str">
        <f>IF(AJ503&lt;&gt;"",IF(AJ503&lt;&gt;"LIBSETS_DROP_MECHANIC_MONSTER_NAME",VLOOKUP(AJ503,'LibSets constants'!$I$4:$L$1002,3,FALSE),""),"")</f>
        <v/>
      </c>
      <c r="AL503" s="43" t="str">
        <f>IF(AJ503&lt;&gt;"",IF(AJ503&lt;&gt;"LIBSETS_DROP_MECHANIC_MONSTER_NAME",VLOOKUP(AJ503,'LibSets constants'!$I$4:$L$1002,4,FALSE),""),"")</f>
        <v/>
      </c>
      <c r="AM503" s="3" t="str">
        <f>IF(G503&lt;&gt;"LIBSETS_SETTYPE_BATTLEGROUND",IF(G503&lt;&gt;"LIBSETS_SETTYPE_SPECIAL",IF(AN503&lt;&gt;"",VLOOKUP(AN503,'ESO zone constants'!$D$3:$H$4953,5,FALSE),""),""),"")</f>
        <v/>
      </c>
      <c r="AO503" s="44"/>
      <c r="AP503" s="43" t="str">
        <f>IF(AO503&lt;&gt;"",IF(AO503&lt;&gt;"LIBSETS_DROP_MECHANIC_MONSTER_NAME",VLOOKUP(AO503,'LibSets constants'!$I$4:$L$1002,3,FALSE),""),"")</f>
        <v/>
      </c>
      <c r="AQ503" s="43" t="str">
        <f>IF(AO503&lt;&gt;"",IF(AO503&lt;&gt;"LIBSETS_DROP_MECHANIC_MONSTER_NAME",VLOOKUP(AO503,'LibSets constants'!$I$4:$L$1002,4,FALSE),""),"")</f>
        <v/>
      </c>
      <c r="AR503" s="3" t="str">
        <f>IF(G503&lt;&gt;"LIBSETS_SETTYPE_BATTLEGROUND",IF(G503&lt;&gt;"LIBSETS_SETTYPE_SPECIAL",IF(AS503&lt;&gt;"",VLOOKUP(AS503,'ESO zone constants'!$D$3:$H$4953,5,FALSE),""),""),"")</f>
        <v/>
      </c>
      <c r="AT503" s="44"/>
      <c r="AU503" s="43" t="str">
        <f>IF(AT503&lt;&gt;"",IF(AT503&lt;&gt;"LIBSETS_DROP_MECHANIC_MONSTER_NAME",VLOOKUP(AT503,'LibSets constants'!$I$4:$L$1002,3,FALSE),""),"")</f>
        <v/>
      </c>
      <c r="AV503" s="43" t="str">
        <f>IF(AT503&lt;&gt;"",IF(AT503&lt;&gt;"LIBSETS_DROP_MECHANIC_MONSTER_NAME",VLOOKUP(AT503,'LibSets constants'!$I$4:$L$1002,4,FALSE),""),"")</f>
        <v/>
      </c>
      <c r="AW503" s="21" t="str">
        <f t="shared" si="43"/>
        <v>[577] = {wayshrines={437,437,437,}, dlcId=DLC_FLAMES_OF_AMBITION</v>
      </c>
      <c r="AX503" s="21" t="str">
        <f t="shared" si="44"/>
        <v>, zoneIds={1228}, veteran={[EQUIP_TYPE_HEAD]=true, [EQUIP_TYPE_SHOULDERS]=false}</v>
      </c>
      <c r="AY503" s="21" t="str">
        <f t="shared" si="45"/>
        <v>, setType=LIBSETS_SETTYPE_MONSTER</v>
      </c>
      <c r="AZ503" s="21" t="str">
        <f t="shared" si="46"/>
        <v>, dropMechanic={LIBSETS_DROP_MECHANIC_MONSTER_NAME}, dropMechanicNames={['en']='Encrati\'s Behemoth', ['de']='Encrati\'s Behemoth'}},</v>
      </c>
      <c r="BA503" s="21" t="str">
        <f t="shared" si="47"/>
        <v xml:space="preserve"> --Encrati\’s Behemoth / Encrati\'s Behemoth   [Black Drake Villa]</v>
      </c>
    </row>
    <row r="504" spans="1:53" ht="15.75" x14ac:dyDescent="0.25">
      <c r="A504" s="5">
        <v>578</v>
      </c>
      <c r="B504" t="s">
        <v>2560</v>
      </c>
      <c r="C504" s="67" t="s">
        <v>2560</v>
      </c>
      <c r="D504" s="3">
        <f t="shared" si="42"/>
        <v>578</v>
      </c>
      <c r="G504" s="3" t="s">
        <v>1597</v>
      </c>
      <c r="H504">
        <v>3</v>
      </c>
      <c r="I504" t="s">
        <v>1584</v>
      </c>
      <c r="J504" t="s">
        <v>97</v>
      </c>
      <c r="K504" s="37">
        <v>454</v>
      </c>
      <c r="L504" s="37">
        <v>454</v>
      </c>
      <c r="M504" s="37">
        <v>454</v>
      </c>
      <c r="N504">
        <v>0</v>
      </c>
      <c r="O504" s="66" t="s">
        <v>2562</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constants'!$B$4:$C$1002,2,FALSE),"")</f>
        <v>Flames of Ambition</v>
      </c>
      <c r="U504" s="3" t="s">
        <v>1668</v>
      </c>
      <c r="V504" s="42" t="s">
        <v>2560</v>
      </c>
      <c r="W504" s="42" t="s">
        <v>2560</v>
      </c>
      <c r="X504" s="3" t="str">
        <f>IF(G504&lt;&gt;"LIBSETS_SETTYPE_BATTLEGROUND",IF(G504&lt;&gt;"LIBSETS_SETTYPE_SPECIAL",IF(Y504&lt;&gt;"",VLOOKUP(Y504,'ESO zone constants'!$D$3:$H$4953,5,FALSE),""),""),"")</f>
        <v/>
      </c>
      <c r="Y504" t="str">
        <f>IF(AND(O504&lt;&gt;"",NOT(ISERROR(O504))),"",IF(AND(L504&lt;&gt;"",L504&gt;0,NOT(ISERROR(L504))),VLOOKUP(L504,'ESO dumped WayshrineInfo'!$K$3:$N$9999,4,FALSE),""))</f>
        <v/>
      </c>
      <c r="Z504" s="44"/>
      <c r="AA504" s="43" t="str">
        <f>IF(Z504&lt;&gt;"",IF(Z504&lt;&gt;"LIBSETS_DROP_MECHANIC_MONSTER_NAME",VLOOKUP(Z504,'LibSets constants'!$I$4:$L$1002,3,FALSE),""),"")</f>
        <v/>
      </c>
      <c r="AB504" s="43" t="str">
        <f>IF(Z504&lt;&gt;"",IF(Z504&lt;&gt;"LIBSETS_DROP_MECHANIC_MONSTER_NAME",VLOOKUP(Z504,'LibSets constants'!$I$4:$L$1002,4,FALSE),""),"")</f>
        <v/>
      </c>
      <c r="AC504" s="3" t="str">
        <f>IF(G504&lt;&gt;"LIBSETS_SETTYPE_BATTLEGROUND",IF(G504&lt;&gt;"LIBSETS_SETTYPE_SPECIAL",IF(AD504&lt;&gt;"",VLOOKUP(AD504,'ESO zone constants'!$D$3:$H$4953,5,FALSE),""),""),"")</f>
        <v/>
      </c>
      <c r="AD504" t="str">
        <f>IF(AND(O504&lt;&gt;"",NOT(ISERROR(O504))),"",IF(AND(M504&lt;&gt;"",M504&gt;0,NOT(ISERROR(M504))),VLOOKUP(M504,'ESO dumped WayshrineInfo'!$K$3:$N$9999,4,FALSE),""))</f>
        <v/>
      </c>
      <c r="AE504" s="44"/>
      <c r="AF504" s="43" t="str">
        <f>IF(AE504&lt;&gt;"",IF(AE504&lt;&gt;"LIBSETS_DROP_MECHANIC_MONSTER_NAME",VLOOKUP(AE504,'LibSets constants'!$I$4:$L$1002,3,FALSE),""),"")</f>
        <v/>
      </c>
      <c r="AG504" s="43" t="str">
        <f>IF(AE504&lt;&gt;"",IF(AE504&lt;&gt;"LIBSETS_DROP_MECHANIC_MONSTER_NAME",VLOOKUP(AE504,'LibSets constants'!$I$4:$L$1002,4,FALSE),""),"")</f>
        <v/>
      </c>
      <c r="AH504" s="3" t="str">
        <f>IF(G504&lt;&gt;"LIBSETS_SETTYPE_BATTLEGROUND",IF(G504&lt;&gt;"LIBSETS_SETTYPE_SPECIAL",IF(AI504&lt;&gt;"",VLOOKUP(AI504,'ESO zone constants'!$D$3:$H$4953,5,FALSE),""),""),"")</f>
        <v/>
      </c>
      <c r="AJ504" s="44"/>
      <c r="AK504" s="43" t="str">
        <f>IF(AJ504&lt;&gt;"",IF(AJ504&lt;&gt;"LIBSETS_DROP_MECHANIC_MONSTER_NAME",VLOOKUP(AJ504,'LibSets constants'!$I$4:$L$1002,3,FALSE),""),"")</f>
        <v/>
      </c>
      <c r="AL504" s="43" t="str">
        <f>IF(AJ504&lt;&gt;"",IF(AJ504&lt;&gt;"LIBSETS_DROP_MECHANIC_MONSTER_NAME",VLOOKUP(AJ504,'LibSets constants'!$I$4:$L$1002,4,FALSE),""),"")</f>
        <v/>
      </c>
      <c r="AM504" s="3" t="str">
        <f>IF(G504&lt;&gt;"LIBSETS_SETTYPE_BATTLEGROUND",IF(G504&lt;&gt;"LIBSETS_SETTYPE_SPECIAL",IF(AN504&lt;&gt;"",VLOOKUP(AN504,'ESO zone constants'!$D$3:$H$4953,5,FALSE),""),""),"")</f>
        <v/>
      </c>
      <c r="AO504" s="44"/>
      <c r="AP504" s="43" t="str">
        <f>IF(AO504&lt;&gt;"",IF(AO504&lt;&gt;"LIBSETS_DROP_MECHANIC_MONSTER_NAME",VLOOKUP(AO504,'LibSets constants'!$I$4:$L$1002,3,FALSE),""),"")</f>
        <v/>
      </c>
      <c r="AQ504" s="43" t="str">
        <f>IF(AO504&lt;&gt;"",IF(AO504&lt;&gt;"LIBSETS_DROP_MECHANIC_MONSTER_NAME",VLOOKUP(AO504,'LibSets constants'!$I$4:$L$1002,4,FALSE),""),"")</f>
        <v/>
      </c>
      <c r="AR504" s="3" t="str">
        <f>IF(G504&lt;&gt;"LIBSETS_SETTYPE_BATTLEGROUND",IF(G504&lt;&gt;"LIBSETS_SETTYPE_SPECIAL",IF(AS504&lt;&gt;"",VLOOKUP(AS504,'ESO zone constants'!$D$3:$H$4953,5,FALSE),""),""),"")</f>
        <v/>
      </c>
      <c r="AT504" s="44"/>
      <c r="AU504" s="43" t="str">
        <f>IF(AT504&lt;&gt;"",IF(AT504&lt;&gt;"LIBSETS_DROP_MECHANIC_MONSTER_NAME",VLOOKUP(AT504,'LibSets constants'!$I$4:$L$1002,3,FALSE),""),"")</f>
        <v/>
      </c>
      <c r="AV504" s="43" t="str">
        <f>IF(AT504&lt;&gt;"",IF(AT504&lt;&gt;"LIBSETS_DROP_MECHANIC_MONSTER_NAME",VLOOKUP(AT504,'LibSets constants'!$I$4:$L$1002,4,FALSE),""),"")</f>
        <v/>
      </c>
      <c r="AW504" s="21" t="str">
        <f t="shared" si="43"/>
        <v>[578] = {wayshrines={454,454,454,}, dlcId=DLC_FLAMES_OF_AMBITION</v>
      </c>
      <c r="AX504" s="21" t="str">
        <f t="shared" si="44"/>
        <v>, zoneIds={1229}, veteran={[EQUIP_TYPE_HEAD]=true, [EQUIP_TYPE_SHOULDERS]=false}</v>
      </c>
      <c r="AY504" s="21" t="str">
        <f t="shared" si="45"/>
        <v>, setType=LIBSETS_SETTYPE_MONSTER</v>
      </c>
      <c r="AZ504" s="21" t="str">
        <f t="shared" si="46"/>
        <v>, dropMechanic={LIBSETS_DROP_MECHANIC_MONSTER_NAME}, dropMechanicNames={['en']='Baron Zaudrus', ['de']='Baron Zaudrus'}},</v>
      </c>
      <c r="BA504" s="21" t="str">
        <f t="shared" si="47"/>
        <v xml:space="preserve"> --Baron Zaudrus / Baron Zaudrus   [The Cauldron]</v>
      </c>
    </row>
    <row r="505" spans="1:53" x14ac:dyDescent="0.25">
      <c r="A505" s="5">
        <v>579</v>
      </c>
      <c r="B505" s="86" t="s">
        <v>2637</v>
      </c>
      <c r="C505" s="86" t="s">
        <v>2636</v>
      </c>
      <c r="D505" s="3">
        <f t="shared" ref="D505:D537" si="48">A505</f>
        <v>579</v>
      </c>
      <c r="G505" s="3" t="s">
        <v>1598</v>
      </c>
      <c r="I505" t="s">
        <v>97</v>
      </c>
      <c r="J505" t="s">
        <v>97</v>
      </c>
      <c r="K505" s="37">
        <v>458</v>
      </c>
      <c r="L505" s="37">
        <v>458</v>
      </c>
      <c r="M505" s="37">
        <v>458</v>
      </c>
      <c r="N505">
        <v>0</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constants'!$B$4:$C$1002,2,FALSE),"")</f>
        <v>Blackwood</v>
      </c>
      <c r="U505" s="33" t="s">
        <v>1684</v>
      </c>
      <c r="V505" s="42"/>
      <c r="W505" s="42"/>
      <c r="X505" s="3">
        <f>IF(G505&lt;&gt;"LIBSETS_SETTYPE_BATTLEGROUND",IF(G505&lt;&gt;"LIBSETS_SETTYPE_SPECIAL",IF(Y505&lt;&gt;"",VLOOKUP(Y505,'ESO zone constants'!$D$3:$H$4953,5,FALSE),""),""),"")</f>
        <v>1261</v>
      </c>
      <c r="Y505" t="str">
        <f>IF(AND(O505&lt;&gt;"",NOT(ISERROR(O505))),"",IF(AND(L505&lt;&gt;"",L505&gt;0,NOT(ISERROR(L505))),VLOOKUP(L505,'ESO dumped WayshrineInfo'!$K$3:$N$9999,4,FALSE),""))</f>
        <v>Blackwood</v>
      </c>
      <c r="Z505" s="44"/>
      <c r="AA505" s="43" t="str">
        <f>IF(Z505&lt;&gt;"",IF(Z505&lt;&gt;"LIBSETS_DROP_MECHANIC_MONSTER_NAME",VLOOKUP(Z505,'LibSets constants'!$I$4:$L$1002,3,FALSE),""),"")</f>
        <v/>
      </c>
      <c r="AB505" s="43" t="str">
        <f>IF(Z505&lt;&gt;"",IF(Z505&lt;&gt;"LIBSETS_DROP_MECHANIC_MONSTER_NAME",VLOOKUP(Z505,'LibSets constants'!$I$4:$L$1002,4,FALSE),""),"")</f>
        <v/>
      </c>
      <c r="AC505" s="3">
        <f>IF(G505&lt;&gt;"LIBSETS_SETTYPE_BATTLEGROUND",IF(G505&lt;&gt;"LIBSETS_SETTYPE_SPECIAL",IF(AD505&lt;&gt;"",VLOOKUP(AD505,'ESO zone constants'!$D$3:$H$4953,5,FALSE),""),""),"")</f>
        <v>1261</v>
      </c>
      <c r="AD505" t="str">
        <f>IF(AND(O505&lt;&gt;"",NOT(ISERROR(O505))),"",IF(AND(M505&lt;&gt;"",M505&gt;0,NOT(ISERROR(M505))),VLOOKUP(M505,'ESO dumped WayshrineInfo'!$K$3:$N$9999,4,FALSE),""))</f>
        <v>Blackwood</v>
      </c>
      <c r="AE505" s="44"/>
      <c r="AF505" s="43" t="str">
        <f>IF(AE505&lt;&gt;"",IF(AE505&lt;&gt;"LIBSETS_DROP_MECHANIC_MONSTER_NAME",VLOOKUP(AE505,'LibSets constants'!$I$4:$L$1002,3,FALSE),""),"")</f>
        <v/>
      </c>
      <c r="AG505" s="43" t="str">
        <f>IF(AE505&lt;&gt;"",IF(AE505&lt;&gt;"LIBSETS_DROP_MECHANIC_MONSTER_NAME",VLOOKUP(AE505,'LibSets constants'!$I$4:$L$1002,4,FALSE),""),"")</f>
        <v/>
      </c>
      <c r="AH505" s="3" t="str">
        <f>IF(G505&lt;&gt;"LIBSETS_SETTYPE_BATTLEGROUND",IF(G505&lt;&gt;"LIBSETS_SETTYPE_SPECIAL",IF(AI505&lt;&gt;"",VLOOKUP(AI505,'ESO zone constants'!$D$3:$H$4953,5,FALSE),""),""),"")</f>
        <v/>
      </c>
      <c r="AJ505" s="44"/>
      <c r="AK505" s="43" t="str">
        <f>IF(AJ505&lt;&gt;"",IF(AJ505&lt;&gt;"LIBSETS_DROP_MECHANIC_MONSTER_NAME",VLOOKUP(AJ505,'LibSets constants'!$I$4:$L$1002,3,FALSE),""),"")</f>
        <v/>
      </c>
      <c r="AL505" s="43" t="str">
        <f>IF(AJ505&lt;&gt;"",IF(AJ505&lt;&gt;"LIBSETS_DROP_MECHANIC_MONSTER_NAME",VLOOKUP(AJ505,'LibSets constants'!$I$4:$L$1002,4,FALSE),""),"")</f>
        <v/>
      </c>
      <c r="AM505" s="3" t="str">
        <f>IF(G505&lt;&gt;"LIBSETS_SETTYPE_BATTLEGROUND",IF(G505&lt;&gt;"LIBSETS_SETTYPE_SPECIAL",IF(AN505&lt;&gt;"",VLOOKUP(AN505,'ESO zone constants'!$D$3:$H$4953,5,FALSE),""),""),"")</f>
        <v/>
      </c>
      <c r="AO505" s="44"/>
      <c r="AP505" s="43" t="str">
        <f>IF(AO505&lt;&gt;"",IF(AO505&lt;&gt;"LIBSETS_DROP_MECHANIC_MONSTER_NAME",VLOOKUP(AO505,'LibSets constants'!$I$4:$L$1002,3,FALSE),""),"")</f>
        <v/>
      </c>
      <c r="AQ505" s="43" t="str">
        <f>IF(AO505&lt;&gt;"",IF(AO505&lt;&gt;"LIBSETS_DROP_MECHANIC_MONSTER_NAME",VLOOKUP(AO505,'LibSets constants'!$I$4:$L$1002,4,FALSE),""),"")</f>
        <v/>
      </c>
      <c r="AR505" s="3" t="str">
        <f>IF(G505&lt;&gt;"LIBSETS_SETTYPE_BATTLEGROUND",IF(G505&lt;&gt;"LIBSETS_SETTYPE_SPECIAL",IF(AS505&lt;&gt;"",VLOOKUP(AS505,'ESO zone constants'!$D$3:$H$4953,5,FALSE),""),""),"")</f>
        <v/>
      </c>
      <c r="AT505" s="44"/>
      <c r="AU505" s="43" t="str">
        <f>IF(AT505&lt;&gt;"",IF(AT505&lt;&gt;"LIBSETS_DROP_MECHANIC_MONSTER_NAME",VLOOKUP(AT505,'LibSets constants'!$I$4:$L$1002,3,FALSE),""),"")</f>
        <v/>
      </c>
      <c r="AV505" s="43" t="str">
        <f>IF(AT505&lt;&gt;"",IF(AT505&lt;&gt;"LIBSETS_DROP_MECHANIC_MONSTER_NAME",VLOOKUP(AT505,'LibSets constants'!$I$4:$L$1002,4,FALSE),""),"")</f>
        <v/>
      </c>
      <c r="AW505" s="21" t="str">
        <f t="shared" ref="AW505:AW526" si="49">IF(A505="???","--","")&amp;IF(F505&lt;&gt;"Not in the game (anymore)",IF(A505&lt;&gt;"",CONCATENATE("[",A505,"] = {wayshrines={")&amp;IF(K505&lt;&gt;"",CONCATENATE(K505,","),"")&amp;IF(L505&lt;&gt;"",CONCATENATE(L505,","),"")&amp;IF(M505&lt;&gt;"",CONCATENATE(M505,","),"")&amp;CONCATENATE("}")&amp;IF(VALUE(N505)&gt;0,CONCATENATE(", traitsNeeded=",N505),"")&amp;CONCATENATE(", dlcId=",IF(S505&lt;&gt;"",S505,"DLC_BASE_GAME")),""),"")</f>
        <v>[579] = {wayshrines={458,458,458,}, dlcId=DLC_BLACKWOOD</v>
      </c>
      <c r="AX505" s="21" t="str">
        <f t="shared" ref="AX505:AX534" si="50">IF(F505&lt;&gt;"Not in the game (anymore)",IF(A505&lt;&gt;"",IF(P505&lt;&gt;"",CONCATENATE(", zoneIds={",P505),"")&amp;IF(X505&lt;&gt;"",CONCATENATE(",",X505),"")&amp;IF(AC505&lt;&gt;"",CONCATENATE(",",AC505),"")&amp;IF(AH505&lt;&gt;"",CONCATENATE(",",AH505),"")&amp;IF(AM505&lt;&gt;"",CONCATENATE(",",AM505),"")&amp;IF(AR505&lt;&gt;"",CONCATENATE(",",AR505),"")&amp;IF(P505&lt;&gt;"",CONCATENATE("}",""),"")&amp;IF(OR(I505="true",I505="false",I505&lt;&gt;""), CONCATENATE(", veteran=", I505), ""),""),"")</f>
        <v>, zoneIds={1261,1261,1261}, veteran=false</v>
      </c>
      <c r="AY505" s="21" t="str">
        <f t="shared" ref="AY505:AY526" si="51">IF(F505&lt;&gt;"Not in the game (anymore)",IF(A505&lt;&gt;"",", setType="&amp;G505,"")&amp;IF(J505="true",", multiTrialSet=true",""),"")</f>
        <v>, setType=LIBSETS_SETTYPE_OVERLAND</v>
      </c>
      <c r="AZ505" s="21" t="str">
        <f t="shared" ref="AZ505:AZ526" si="52">IF(F505&lt;&gt;"Not in the game (anymore)",IF(U505&lt;&gt;"",", dropMechanic={"&amp;U505&amp;IF(Z505&lt;&gt;"",","&amp;Z505,"")&amp;IF(AE505&lt;&gt;"",","&amp;AE505,"")&amp;IF(AJ505&lt;&gt;"",","&amp;AJ505,"")&amp;IF(AO505&lt;&gt;"",","&amp;AO505,"")&amp;IF(AT505&lt;&gt;"",","&amp;AT505,"")&amp;"}"&amp;IF(U505="LIBSETS_DROP_MECHANIC_MONSTER_NAME",", dropMechanicNames={" &amp; IF(V505&lt;&gt;"","['en']='"&amp;V505&amp;"'","") &amp; IF(W505&lt;&gt;"",", ['de']='" &amp; W505&amp;"'","") &amp; "}",""),"")&amp;"},","")</f>
        <v>, dropMechanic={LIBSETS_DROP_MECHANIC_OVERLAND_BOSS_DELVE}},</v>
      </c>
      <c r="BA505" s="21" t="str">
        <f t="shared" ref="BA505:BA526" si="53">IF(F505&lt;&gt;"Not in the game (anymore)",IF(C505&lt;&gt;"",CONCATENATE(" --",C505," / ",B505,"   [",IF(Q505&lt;&gt;"",Q505,""),IF(Y505&lt;&gt;"",", "&amp;Y505,""),IF(AD505&lt;&gt;"",", "&amp;AD505,""),IF(AI505&lt;&gt;"",", "&amp;AI505,""),IF(AN505&lt;&gt;"",", "&amp;AN505,""),IF(AS505&lt;&gt;"",", "&amp;AS505,""),"]")),"")</f>
        <v xml:space="preserve"> --Frostbite / Frostbiss   [Blackwood, Blackwood, Blackwood]</v>
      </c>
    </row>
    <row r="506" spans="1:53" x14ac:dyDescent="0.25">
      <c r="A506" s="5">
        <v>580</v>
      </c>
      <c r="B506" s="86" t="s">
        <v>2633</v>
      </c>
      <c r="C506" s="86" t="s">
        <v>2634</v>
      </c>
      <c r="D506" s="3">
        <f t="shared" si="48"/>
        <v>580</v>
      </c>
      <c r="G506" s="3" t="s">
        <v>1598</v>
      </c>
      <c r="I506" t="s">
        <v>97</v>
      </c>
      <c r="J506" t="s">
        <v>97</v>
      </c>
      <c r="K506" s="37">
        <v>458</v>
      </c>
      <c r="L506" s="37">
        <v>458</v>
      </c>
      <c r="M506" s="37">
        <v>458</v>
      </c>
      <c r="N506">
        <v>0</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constants'!$B$4:$C$1002,2,FALSE),"")</f>
        <v>Blackwood</v>
      </c>
      <c r="U506" s="33" t="s">
        <v>1684</v>
      </c>
      <c r="V506" s="42"/>
      <c r="W506" s="42"/>
      <c r="X506" s="3">
        <f>IF(G506&lt;&gt;"LIBSETS_SETTYPE_BATTLEGROUND",IF(G506&lt;&gt;"LIBSETS_SETTYPE_SPECIAL",IF(Y506&lt;&gt;"",VLOOKUP(Y506,'ESO zone constants'!$D$3:$H$4953,5,FALSE),""),""),"")</f>
        <v>1261</v>
      </c>
      <c r="Y506" t="str">
        <f>IF(AND(O506&lt;&gt;"",NOT(ISERROR(O506))),"",IF(AND(L506&lt;&gt;"",L506&gt;0,NOT(ISERROR(L506))),VLOOKUP(L506,'ESO dumped WayshrineInfo'!$K$3:$N$9999,4,FALSE),""))</f>
        <v>Blackwood</v>
      </c>
      <c r="Z506" s="44"/>
      <c r="AA506" s="43" t="str">
        <f>IF(Z506&lt;&gt;"",IF(Z506&lt;&gt;"LIBSETS_DROP_MECHANIC_MONSTER_NAME",VLOOKUP(Z506,'LibSets constants'!$I$4:$L$1002,3,FALSE),""),"")</f>
        <v/>
      </c>
      <c r="AB506" s="43" t="str">
        <f>IF(Z506&lt;&gt;"",IF(Z506&lt;&gt;"LIBSETS_DROP_MECHANIC_MONSTER_NAME",VLOOKUP(Z506,'LibSets constants'!$I$4:$L$1002,4,FALSE),""),"")</f>
        <v/>
      </c>
      <c r="AC506" s="3">
        <f>IF(G506&lt;&gt;"LIBSETS_SETTYPE_BATTLEGROUND",IF(G506&lt;&gt;"LIBSETS_SETTYPE_SPECIAL",IF(AD506&lt;&gt;"",VLOOKUP(AD506,'ESO zone constants'!$D$3:$H$4953,5,FALSE),""),""),"")</f>
        <v>1261</v>
      </c>
      <c r="AD506" t="str">
        <f>IF(AND(O506&lt;&gt;"",NOT(ISERROR(O506))),"",IF(AND(M506&lt;&gt;"",M506&gt;0,NOT(ISERROR(M506))),VLOOKUP(M506,'ESO dumped WayshrineInfo'!$K$3:$N$9999,4,FALSE),""))</f>
        <v>Blackwood</v>
      </c>
      <c r="AE506" s="44"/>
      <c r="AF506" s="43" t="str">
        <f>IF(AE506&lt;&gt;"",IF(AE506&lt;&gt;"LIBSETS_DROP_MECHANIC_MONSTER_NAME",VLOOKUP(AE506,'LibSets constants'!$I$4:$L$1002,3,FALSE),""),"")</f>
        <v/>
      </c>
      <c r="AG506" s="43" t="str">
        <f>IF(AE506&lt;&gt;"",IF(AE506&lt;&gt;"LIBSETS_DROP_MECHANIC_MONSTER_NAME",VLOOKUP(AE506,'LibSets constants'!$I$4:$L$1002,4,FALSE),""),"")</f>
        <v/>
      </c>
      <c r="AH506" s="3" t="str">
        <f>IF(G506&lt;&gt;"LIBSETS_SETTYPE_BATTLEGROUND",IF(G506&lt;&gt;"LIBSETS_SETTYPE_SPECIAL",IF(AI506&lt;&gt;"",VLOOKUP(AI506,'ESO zone constants'!$D$3:$H$4953,5,FALSE),""),""),"")</f>
        <v/>
      </c>
      <c r="AJ506" s="44"/>
      <c r="AK506" s="43" t="str">
        <f>IF(AJ506&lt;&gt;"",IF(AJ506&lt;&gt;"LIBSETS_DROP_MECHANIC_MONSTER_NAME",VLOOKUP(AJ506,'LibSets constants'!$I$4:$L$1002,3,FALSE),""),"")</f>
        <v/>
      </c>
      <c r="AL506" s="43" t="str">
        <f>IF(AJ506&lt;&gt;"",IF(AJ506&lt;&gt;"LIBSETS_DROP_MECHANIC_MONSTER_NAME",VLOOKUP(AJ506,'LibSets constants'!$I$4:$L$1002,4,FALSE),""),"")</f>
        <v/>
      </c>
      <c r="AM506" s="3" t="str">
        <f>IF(G506&lt;&gt;"LIBSETS_SETTYPE_BATTLEGROUND",IF(G506&lt;&gt;"LIBSETS_SETTYPE_SPECIAL",IF(AN506&lt;&gt;"",VLOOKUP(AN506,'ESO zone constants'!$D$3:$H$4953,5,FALSE),""),""),"")</f>
        <v/>
      </c>
      <c r="AO506" s="44"/>
      <c r="AP506" s="43" t="str">
        <f>IF(AO506&lt;&gt;"",IF(AO506&lt;&gt;"LIBSETS_DROP_MECHANIC_MONSTER_NAME",VLOOKUP(AO506,'LibSets constants'!$I$4:$L$1002,3,FALSE),""),"")</f>
        <v/>
      </c>
      <c r="AQ506" s="43" t="str">
        <f>IF(AO506&lt;&gt;"",IF(AO506&lt;&gt;"LIBSETS_DROP_MECHANIC_MONSTER_NAME",VLOOKUP(AO506,'LibSets constants'!$I$4:$L$1002,4,FALSE),""),"")</f>
        <v/>
      </c>
      <c r="AR506" s="3" t="str">
        <f>IF(G506&lt;&gt;"LIBSETS_SETTYPE_BATTLEGROUND",IF(G506&lt;&gt;"LIBSETS_SETTYPE_SPECIAL",IF(AS506&lt;&gt;"",VLOOKUP(AS506,'ESO zone constants'!$D$3:$H$4953,5,FALSE),""),""),"")</f>
        <v/>
      </c>
      <c r="AT506" s="44"/>
      <c r="AU506" s="43" t="str">
        <f>IF(AT506&lt;&gt;"",IF(AT506&lt;&gt;"LIBSETS_DROP_MECHANIC_MONSTER_NAME",VLOOKUP(AT506,'LibSets constants'!$I$4:$L$1002,3,FALSE),""),"")</f>
        <v/>
      </c>
      <c r="AV506" s="43" t="str">
        <f>IF(AT506&lt;&gt;"",IF(AT506&lt;&gt;"LIBSETS_DROP_MECHANIC_MONSTER_NAME",VLOOKUP(AT506,'LibSets constants'!$I$4:$L$1002,4,FALSE),""),"")</f>
        <v/>
      </c>
      <c r="AW506" s="21" t="str">
        <f t="shared" si="49"/>
        <v>[580] = {wayshrines={458,458,458,}, dlcId=DLC_BLACKWOOD</v>
      </c>
      <c r="AX506" s="21" t="str">
        <f t="shared" si="50"/>
        <v>, zoneIds={1261,1261,1261}, veteran=false</v>
      </c>
      <c r="AY506" s="21" t="str">
        <f t="shared" si="51"/>
        <v>, setType=LIBSETS_SETTYPE_OVERLAND</v>
      </c>
      <c r="AZ506" s="21" t="str">
        <f t="shared" si="52"/>
        <v>, dropMechanic={LIBSETS_DROP_MECHANIC_OVERLAND_BOSS_DELVE}},</v>
      </c>
      <c r="BA506" s="21" t="str">
        <f t="shared" si="53"/>
        <v xml:space="preserve"> --Deadlands Assassin / Totenländer-Assassine   [Blackwood, Blackwood, Blackwood]</v>
      </c>
    </row>
    <row r="507" spans="1:53" x14ac:dyDescent="0.25">
      <c r="A507" s="5">
        <v>581</v>
      </c>
      <c r="B507" s="86" t="s">
        <v>2631</v>
      </c>
      <c r="C507" s="86" t="s">
        <v>2632</v>
      </c>
      <c r="D507" s="3">
        <f t="shared" si="48"/>
        <v>581</v>
      </c>
      <c r="G507" s="3" t="s">
        <v>1598</v>
      </c>
      <c r="I507" t="s">
        <v>97</v>
      </c>
      <c r="J507" t="s">
        <v>97</v>
      </c>
      <c r="K507" s="37">
        <v>458</v>
      </c>
      <c r="L507" s="37">
        <v>458</v>
      </c>
      <c r="M507" s="37">
        <v>458</v>
      </c>
      <c r="N507">
        <v>0</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constants'!$B$4:$C$1002,2,FALSE),"")</f>
        <v>Blackwood</v>
      </c>
      <c r="U507" s="33" t="s">
        <v>1684</v>
      </c>
      <c r="V507" s="42"/>
      <c r="W507" s="42"/>
      <c r="X507" s="3">
        <f>IF(G507&lt;&gt;"LIBSETS_SETTYPE_BATTLEGROUND",IF(G507&lt;&gt;"LIBSETS_SETTYPE_SPECIAL",IF(Y507&lt;&gt;"",VLOOKUP(Y507,'ESO zone constants'!$D$3:$H$4953,5,FALSE),""),""),"")</f>
        <v>1261</v>
      </c>
      <c r="Y507" t="str">
        <f>IF(AND(O507&lt;&gt;"",NOT(ISERROR(O507))),"",IF(AND(L507&lt;&gt;"",L507&gt;0,NOT(ISERROR(L507))),VLOOKUP(L507,'ESO dumped WayshrineInfo'!$K$3:$N$9999,4,FALSE),""))</f>
        <v>Blackwood</v>
      </c>
      <c r="Z507" s="44"/>
      <c r="AA507" s="43" t="str">
        <f>IF(Z507&lt;&gt;"",IF(Z507&lt;&gt;"LIBSETS_DROP_MECHANIC_MONSTER_NAME",VLOOKUP(Z507,'LibSets constants'!$I$4:$L$1002,3,FALSE),""),"")</f>
        <v/>
      </c>
      <c r="AB507" s="43" t="str">
        <f>IF(Z507&lt;&gt;"",IF(Z507&lt;&gt;"LIBSETS_DROP_MECHANIC_MONSTER_NAME",VLOOKUP(Z507,'LibSets constants'!$I$4:$L$1002,4,FALSE),""),"")</f>
        <v/>
      </c>
      <c r="AC507" s="3">
        <f>IF(G507&lt;&gt;"LIBSETS_SETTYPE_BATTLEGROUND",IF(G507&lt;&gt;"LIBSETS_SETTYPE_SPECIAL",IF(AD507&lt;&gt;"",VLOOKUP(AD507,'ESO zone constants'!$D$3:$H$4953,5,FALSE),""),""),"")</f>
        <v>1261</v>
      </c>
      <c r="AD507" t="str">
        <f>IF(AND(O507&lt;&gt;"",NOT(ISERROR(O507))),"",IF(AND(M507&lt;&gt;"",M507&gt;0,NOT(ISERROR(M507))),VLOOKUP(M507,'ESO dumped WayshrineInfo'!$K$3:$N$9999,4,FALSE),""))</f>
        <v>Blackwood</v>
      </c>
      <c r="AE507" s="44"/>
      <c r="AF507" s="43" t="str">
        <f>IF(AE507&lt;&gt;"",IF(AE507&lt;&gt;"LIBSETS_DROP_MECHANIC_MONSTER_NAME",VLOOKUP(AE507,'LibSets constants'!$I$4:$L$1002,3,FALSE),""),"")</f>
        <v/>
      </c>
      <c r="AG507" s="43" t="str">
        <f>IF(AE507&lt;&gt;"",IF(AE507&lt;&gt;"LIBSETS_DROP_MECHANIC_MONSTER_NAME",VLOOKUP(AE507,'LibSets constants'!$I$4:$L$1002,4,FALSE),""),"")</f>
        <v/>
      </c>
      <c r="AH507" s="3" t="str">
        <f>IF(G507&lt;&gt;"LIBSETS_SETTYPE_BATTLEGROUND",IF(G507&lt;&gt;"LIBSETS_SETTYPE_SPECIAL",IF(AI507&lt;&gt;"",VLOOKUP(AI507,'ESO zone constants'!$D$3:$H$4953,5,FALSE),""),""),"")</f>
        <v/>
      </c>
      <c r="AJ507" s="44"/>
      <c r="AK507" s="43" t="str">
        <f>IF(AJ507&lt;&gt;"",IF(AJ507&lt;&gt;"LIBSETS_DROP_MECHANIC_MONSTER_NAME",VLOOKUP(AJ507,'LibSets constants'!$I$4:$L$1002,3,FALSE),""),"")</f>
        <v/>
      </c>
      <c r="AL507" s="43" t="str">
        <f>IF(AJ507&lt;&gt;"",IF(AJ507&lt;&gt;"LIBSETS_DROP_MECHANIC_MONSTER_NAME",VLOOKUP(AJ507,'LibSets constants'!$I$4:$L$1002,4,FALSE),""),"")</f>
        <v/>
      </c>
      <c r="AM507" s="3" t="str">
        <f>IF(G507&lt;&gt;"LIBSETS_SETTYPE_BATTLEGROUND",IF(G507&lt;&gt;"LIBSETS_SETTYPE_SPECIAL",IF(AN507&lt;&gt;"",VLOOKUP(AN507,'ESO zone constants'!$D$3:$H$4953,5,FALSE),""),""),"")</f>
        <v/>
      </c>
      <c r="AO507" s="44"/>
      <c r="AP507" s="43" t="str">
        <f>IF(AO507&lt;&gt;"",IF(AO507&lt;&gt;"LIBSETS_DROP_MECHANIC_MONSTER_NAME",VLOOKUP(AO507,'LibSets constants'!$I$4:$L$1002,3,FALSE),""),"")</f>
        <v/>
      </c>
      <c r="AQ507" s="43" t="str">
        <f>IF(AO507&lt;&gt;"",IF(AO507&lt;&gt;"LIBSETS_DROP_MECHANIC_MONSTER_NAME",VLOOKUP(AO507,'LibSets constants'!$I$4:$L$1002,4,FALSE),""),"")</f>
        <v/>
      </c>
      <c r="AR507" s="3" t="str">
        <f>IF(G507&lt;&gt;"LIBSETS_SETTYPE_BATTLEGROUND",IF(G507&lt;&gt;"LIBSETS_SETTYPE_SPECIAL",IF(AS507&lt;&gt;"",VLOOKUP(AS507,'ESO zone constants'!$D$3:$H$4953,5,FALSE),""),""),"")</f>
        <v/>
      </c>
      <c r="AT507" s="44"/>
      <c r="AU507" s="43" t="str">
        <f>IF(AT507&lt;&gt;"",IF(AT507&lt;&gt;"LIBSETS_DROP_MECHANIC_MONSTER_NAME",VLOOKUP(AT507,'LibSets constants'!$I$4:$L$1002,3,FALSE),""),"")</f>
        <v/>
      </c>
      <c r="AV507" s="43" t="str">
        <f>IF(AT507&lt;&gt;"",IF(AT507&lt;&gt;"LIBSETS_DROP_MECHANIC_MONSTER_NAME",VLOOKUP(AT507,'LibSets constants'!$I$4:$L$1002,4,FALSE),""),"")</f>
        <v/>
      </c>
      <c r="AW507" s="21" t="str">
        <f t="shared" si="49"/>
        <v>[581] = {wayshrines={458,458,458,}, dlcId=DLC_BLACKWOOD</v>
      </c>
      <c r="AX507" s="21" t="str">
        <f t="shared" si="50"/>
        <v>, zoneIds={1261,1261,1261}, veteran=false</v>
      </c>
      <c r="AY507" s="21" t="str">
        <f t="shared" si="51"/>
        <v>, setType=LIBSETS_SETTYPE_OVERLAND</v>
      </c>
      <c r="AZ507" s="21" t="str">
        <f t="shared" si="52"/>
        <v>, dropMechanic={LIBSETS_DROP_MECHANIC_OVERLAND_BOSS_DELVE}},</v>
      </c>
      <c r="BA507" s="21" t="str">
        <f t="shared" si="53"/>
        <v xml:space="preserve"> --Bog Raider / Moorräuber   [Blackwood, Blackwood, Blackwood]</v>
      </c>
    </row>
    <row r="508" spans="1:53" x14ac:dyDescent="0.25">
      <c r="A508" s="85">
        <v>582</v>
      </c>
      <c r="B508" s="86" t="s">
        <v>2630</v>
      </c>
      <c r="C508" s="86" t="s">
        <v>2627</v>
      </c>
      <c r="D508" s="3">
        <f t="shared" si="48"/>
        <v>582</v>
      </c>
      <c r="G508" s="3" t="s">
        <v>1592</v>
      </c>
      <c r="I508" t="s">
        <v>97</v>
      </c>
      <c r="J508" t="s">
        <v>97</v>
      </c>
      <c r="K508" s="88">
        <v>458</v>
      </c>
      <c r="L508" s="88">
        <v>458</v>
      </c>
      <c r="M508" s="88">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constants'!$B$4:$C$1002,2,FALSE),"")</f>
        <v>Blackwood</v>
      </c>
      <c r="U508" s="3"/>
      <c r="V508" s="42"/>
      <c r="W508" s="42"/>
      <c r="X508" s="3">
        <f>IF(G508&lt;&gt;"LIBSETS_SETTYPE_BATTLEGROUND",IF(G508&lt;&gt;"LIBSETS_SETTYPE_SPECIAL",IF(Y508&lt;&gt;"",VLOOKUP(Y508,'ESO zone constants'!$D$3:$H$4953,5,FALSE),""),""),"")</f>
        <v>1261</v>
      </c>
      <c r="Y508" t="str">
        <f>IF(AND(O508&lt;&gt;"",NOT(ISERROR(O508))),"",IF(AND(L508&lt;&gt;"",L508&gt;0,NOT(ISERROR(L508))),VLOOKUP(L508,'ESO dumped WayshrineInfo'!$K$3:$N$9999,4,FALSE),""))</f>
        <v>Blackwood</v>
      </c>
      <c r="Z508" s="44"/>
      <c r="AA508" s="43" t="str">
        <f>IF(Z508&lt;&gt;"",IF(Z508&lt;&gt;"LIBSETS_DROP_MECHANIC_MONSTER_NAME",VLOOKUP(Z508,'LibSets constants'!$I$4:$L$1002,3,FALSE),""),"")</f>
        <v/>
      </c>
      <c r="AB508" s="43" t="str">
        <f>IF(Z508&lt;&gt;"",IF(Z508&lt;&gt;"LIBSETS_DROP_MECHANIC_MONSTER_NAME",VLOOKUP(Z508,'LibSets constants'!$I$4:$L$1002,4,FALSE),""),"")</f>
        <v/>
      </c>
      <c r="AC508" s="3">
        <f>IF(G508&lt;&gt;"LIBSETS_SETTYPE_BATTLEGROUND",IF(G508&lt;&gt;"LIBSETS_SETTYPE_SPECIAL",IF(AD508&lt;&gt;"",VLOOKUP(AD508,'ESO zone constants'!$D$3:$H$4953,5,FALSE),""),""),"")</f>
        <v>1261</v>
      </c>
      <c r="AD508" t="str">
        <f>IF(AND(O508&lt;&gt;"",NOT(ISERROR(O508))),"",IF(AND(M508&lt;&gt;"",M508&gt;0,NOT(ISERROR(M508))),VLOOKUP(M508,'ESO dumped WayshrineInfo'!$K$3:$N$9999,4,FALSE),""))</f>
        <v>Blackwood</v>
      </c>
      <c r="AE508" s="44"/>
      <c r="AF508" s="43" t="str">
        <f>IF(AE508&lt;&gt;"",IF(AE508&lt;&gt;"LIBSETS_DROP_MECHANIC_MONSTER_NAME",VLOOKUP(AE508,'LibSets constants'!$I$4:$L$1002,3,FALSE),""),"")</f>
        <v/>
      </c>
      <c r="AG508" s="43" t="str">
        <f>IF(AE508&lt;&gt;"",IF(AE508&lt;&gt;"LIBSETS_DROP_MECHANIC_MONSTER_NAME",VLOOKUP(AE508,'LibSets constants'!$I$4:$L$1002,4,FALSE),""),"")</f>
        <v/>
      </c>
      <c r="AH508" s="3" t="str">
        <f>IF(G508&lt;&gt;"LIBSETS_SETTYPE_BATTLEGROUND",IF(G508&lt;&gt;"LIBSETS_SETTYPE_SPECIAL",IF(AI508&lt;&gt;"",VLOOKUP(AI508,'ESO zone constants'!$D$3:$H$4953,5,FALSE),""),""),"")</f>
        <v/>
      </c>
      <c r="AJ508" s="44"/>
      <c r="AK508" s="43" t="str">
        <f>IF(AJ508&lt;&gt;"",IF(AJ508&lt;&gt;"LIBSETS_DROP_MECHANIC_MONSTER_NAME",VLOOKUP(AJ508,'LibSets constants'!$I$4:$L$1002,3,FALSE),""),"")</f>
        <v/>
      </c>
      <c r="AL508" s="43" t="str">
        <f>IF(AJ508&lt;&gt;"",IF(AJ508&lt;&gt;"LIBSETS_DROP_MECHANIC_MONSTER_NAME",VLOOKUP(AJ508,'LibSets constants'!$I$4:$L$1002,4,FALSE),""),"")</f>
        <v/>
      </c>
      <c r="AM508" s="3" t="str">
        <f>IF(G508&lt;&gt;"LIBSETS_SETTYPE_BATTLEGROUND",IF(G508&lt;&gt;"LIBSETS_SETTYPE_SPECIAL",IF(AN508&lt;&gt;"",VLOOKUP(AN508,'ESO zone constants'!$D$3:$H$4953,5,FALSE),""),""),"")</f>
        <v/>
      </c>
      <c r="AO508" s="44"/>
      <c r="AP508" s="43" t="str">
        <f>IF(AO508&lt;&gt;"",IF(AO508&lt;&gt;"LIBSETS_DROP_MECHANIC_MONSTER_NAME",VLOOKUP(AO508,'LibSets constants'!$I$4:$L$1002,3,FALSE),""),"")</f>
        <v/>
      </c>
      <c r="AQ508" s="43" t="str">
        <f>IF(AO508&lt;&gt;"",IF(AO508&lt;&gt;"LIBSETS_DROP_MECHANIC_MONSTER_NAME",VLOOKUP(AO508,'LibSets constants'!$I$4:$L$1002,4,FALSE),""),"")</f>
        <v/>
      </c>
      <c r="AR508" s="3" t="str">
        <f>IF(G508&lt;&gt;"LIBSETS_SETTYPE_BATTLEGROUND",IF(G508&lt;&gt;"LIBSETS_SETTYPE_SPECIAL",IF(AS508&lt;&gt;"",VLOOKUP(AS508,'ESO zone constants'!$D$3:$H$4953,5,FALSE),""),""),"")</f>
        <v/>
      </c>
      <c r="AT508" s="44"/>
      <c r="AU508" s="43" t="str">
        <f>IF(AT508&lt;&gt;"",IF(AT508&lt;&gt;"LIBSETS_DROP_MECHANIC_MONSTER_NAME",VLOOKUP(AT508,'LibSets constants'!$I$4:$L$1002,3,FALSE),""),"")</f>
        <v/>
      </c>
      <c r="AV508" s="43" t="str">
        <f>IF(AT508&lt;&gt;"",IF(AT508&lt;&gt;"LIBSETS_DROP_MECHANIC_MONSTER_NAME",VLOOKUP(AT508,'LibSets constants'!$I$4:$L$1002,4,FALSE),""),"")</f>
        <v/>
      </c>
      <c r="AW508" s="21" t="str">
        <f t="shared" si="49"/>
        <v>[582] = {wayshrines={458,458,458,}, traitsNeeded=3, dlcId=DLC_BLACKWOOD</v>
      </c>
      <c r="AX508" s="21" t="str">
        <f t="shared" si="50"/>
        <v>, zoneIds={1261,1261,1261}, veteran=false</v>
      </c>
      <c r="AY508" s="21" t="str">
        <f t="shared" si="51"/>
        <v>, setType=LIBSETS_SETTYPE_CRAFTED</v>
      </c>
      <c r="AZ508" s="21" t="str">
        <f t="shared" si="52"/>
        <v>},</v>
      </c>
      <c r="BA508" s="21" t="str">
        <f t="shared" si="53"/>
        <v xml:space="preserve"> --Hist Whisperer / Histflüsterer   [Blackwood, Blackwood, Blackwood]</v>
      </c>
    </row>
    <row r="509" spans="1:53" x14ac:dyDescent="0.25">
      <c r="A509" s="85">
        <v>583</v>
      </c>
      <c r="B509" s="86" t="s">
        <v>2629</v>
      </c>
      <c r="C509" s="86" t="s">
        <v>2628</v>
      </c>
      <c r="D509" s="3">
        <f t="shared" si="48"/>
        <v>583</v>
      </c>
      <c r="G509" s="3" t="s">
        <v>1592</v>
      </c>
      <c r="I509" t="s">
        <v>97</v>
      </c>
      <c r="J509" t="s">
        <v>97</v>
      </c>
      <c r="K509" s="88">
        <v>458</v>
      </c>
      <c r="L509" s="88">
        <v>458</v>
      </c>
      <c r="M509" s="88">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constants'!$B$4:$C$1002,2,FALSE),"")</f>
        <v>Blackwood</v>
      </c>
      <c r="U509" s="3"/>
      <c r="V509" s="42"/>
      <c r="W509" s="42"/>
      <c r="X509" s="3">
        <f>IF(G509&lt;&gt;"LIBSETS_SETTYPE_BATTLEGROUND",IF(G509&lt;&gt;"LIBSETS_SETTYPE_SPECIAL",IF(Y509&lt;&gt;"",VLOOKUP(Y509,'ESO zone constants'!$D$3:$H$4953,5,FALSE),""),""),"")</f>
        <v>1261</v>
      </c>
      <c r="Y509" t="str">
        <f>IF(AND(O509&lt;&gt;"",NOT(ISERROR(O509))),"",IF(AND(L509&lt;&gt;"",L509&gt;0,NOT(ISERROR(L509))),VLOOKUP(L509,'ESO dumped WayshrineInfo'!$K$3:$N$9999,4,FALSE),""))</f>
        <v>Blackwood</v>
      </c>
      <c r="Z509" s="44"/>
      <c r="AA509" s="43" t="str">
        <f>IF(Z509&lt;&gt;"",IF(Z509&lt;&gt;"LIBSETS_DROP_MECHANIC_MONSTER_NAME",VLOOKUP(Z509,'LibSets constants'!$I$4:$L$1002,3,FALSE),""),"")</f>
        <v/>
      </c>
      <c r="AB509" s="43" t="str">
        <f>IF(Z509&lt;&gt;"",IF(Z509&lt;&gt;"LIBSETS_DROP_MECHANIC_MONSTER_NAME",VLOOKUP(Z509,'LibSets constants'!$I$4:$L$1002,4,FALSE),""),"")</f>
        <v/>
      </c>
      <c r="AC509" s="3">
        <f>IF(G509&lt;&gt;"LIBSETS_SETTYPE_BATTLEGROUND",IF(G509&lt;&gt;"LIBSETS_SETTYPE_SPECIAL",IF(AD509&lt;&gt;"",VLOOKUP(AD509,'ESO zone constants'!$D$3:$H$4953,5,FALSE),""),""),"")</f>
        <v>1261</v>
      </c>
      <c r="AD509" t="str">
        <f>IF(AND(O509&lt;&gt;"",NOT(ISERROR(O509))),"",IF(AND(M509&lt;&gt;"",M509&gt;0,NOT(ISERROR(M509))),VLOOKUP(M509,'ESO dumped WayshrineInfo'!$K$3:$N$9999,4,FALSE),""))</f>
        <v>Blackwood</v>
      </c>
      <c r="AE509" s="44"/>
      <c r="AF509" s="43" t="str">
        <f>IF(AE509&lt;&gt;"",IF(AE509&lt;&gt;"LIBSETS_DROP_MECHANIC_MONSTER_NAME",VLOOKUP(AE509,'LibSets constants'!$I$4:$L$1002,3,FALSE),""),"")</f>
        <v/>
      </c>
      <c r="AG509" s="43" t="str">
        <f>IF(AE509&lt;&gt;"",IF(AE509&lt;&gt;"LIBSETS_DROP_MECHANIC_MONSTER_NAME",VLOOKUP(AE509,'LibSets constants'!$I$4:$L$1002,4,FALSE),""),"")</f>
        <v/>
      </c>
      <c r="AH509" s="3" t="str">
        <f>IF(G509&lt;&gt;"LIBSETS_SETTYPE_BATTLEGROUND",IF(G509&lt;&gt;"LIBSETS_SETTYPE_SPECIAL",IF(AI509&lt;&gt;"",VLOOKUP(AI509,'ESO zone constants'!$D$3:$H$4953,5,FALSE),""),""),"")</f>
        <v/>
      </c>
      <c r="AJ509" s="44"/>
      <c r="AK509" s="43" t="str">
        <f>IF(AJ509&lt;&gt;"",IF(AJ509&lt;&gt;"LIBSETS_DROP_MECHANIC_MONSTER_NAME",VLOOKUP(AJ509,'LibSets constants'!$I$4:$L$1002,3,FALSE),""),"")</f>
        <v/>
      </c>
      <c r="AL509" s="43" t="str">
        <f>IF(AJ509&lt;&gt;"",IF(AJ509&lt;&gt;"LIBSETS_DROP_MECHANIC_MONSTER_NAME",VLOOKUP(AJ509,'LibSets constants'!$I$4:$L$1002,4,FALSE),""),"")</f>
        <v/>
      </c>
      <c r="AM509" s="3" t="str">
        <f>IF(G509&lt;&gt;"LIBSETS_SETTYPE_BATTLEGROUND",IF(G509&lt;&gt;"LIBSETS_SETTYPE_SPECIAL",IF(AN509&lt;&gt;"",VLOOKUP(AN509,'ESO zone constants'!$D$3:$H$4953,5,FALSE),""),""),"")</f>
        <v/>
      </c>
      <c r="AO509" s="44"/>
      <c r="AP509" s="43" t="str">
        <f>IF(AO509&lt;&gt;"",IF(AO509&lt;&gt;"LIBSETS_DROP_MECHANIC_MONSTER_NAME",VLOOKUP(AO509,'LibSets constants'!$I$4:$L$1002,3,FALSE),""),"")</f>
        <v/>
      </c>
      <c r="AQ509" s="43" t="str">
        <f>IF(AO509&lt;&gt;"",IF(AO509&lt;&gt;"LIBSETS_DROP_MECHANIC_MONSTER_NAME",VLOOKUP(AO509,'LibSets constants'!$I$4:$L$1002,4,FALSE),""),"")</f>
        <v/>
      </c>
      <c r="AR509" s="3" t="str">
        <f>IF(G509&lt;&gt;"LIBSETS_SETTYPE_BATTLEGROUND",IF(G509&lt;&gt;"LIBSETS_SETTYPE_SPECIAL",IF(AS509&lt;&gt;"",VLOOKUP(AS509,'ESO zone constants'!$D$3:$H$4953,5,FALSE),""),""),"")</f>
        <v/>
      </c>
      <c r="AT509" s="44"/>
      <c r="AU509" s="43" t="str">
        <f>IF(AT509&lt;&gt;"",IF(AT509&lt;&gt;"LIBSETS_DROP_MECHANIC_MONSTER_NAME",VLOOKUP(AT509,'LibSets constants'!$I$4:$L$1002,3,FALSE),""),"")</f>
        <v/>
      </c>
      <c r="AV509" s="43" t="str">
        <f>IF(AT509&lt;&gt;"",IF(AT509&lt;&gt;"LIBSETS_DROP_MECHANIC_MONSTER_NAME",VLOOKUP(AT509,'LibSets constants'!$I$4:$L$1002,4,FALSE),""),"")</f>
        <v/>
      </c>
      <c r="AW509" s="21" t="str">
        <f t="shared" si="49"/>
        <v>[583] = {wayshrines={458,458,458,}, traitsNeeded=7, dlcId=DLC_BLACKWOOD</v>
      </c>
      <c r="AX509" s="21" t="str">
        <f t="shared" si="50"/>
        <v>, zoneIds={1261,1261,1261}, veteran=false</v>
      </c>
      <c r="AY509" s="21" t="str">
        <f t="shared" si="51"/>
        <v>, setType=LIBSETS_SETTYPE_CRAFTED</v>
      </c>
      <c r="AZ509" s="21" t="str">
        <f t="shared" si="52"/>
        <v>},</v>
      </c>
      <c r="BA509" s="21" t="str">
        <f t="shared" si="53"/>
        <v xml:space="preserve"> --Heartland Conqueror / Herzlanderoberer   [Blackwood, Blackwood, Blackwood]</v>
      </c>
    </row>
    <row r="510" spans="1:53" x14ac:dyDescent="0.25">
      <c r="A510" s="85">
        <v>584</v>
      </c>
      <c r="B510" s="86" t="s">
        <v>2635</v>
      </c>
      <c r="C510" s="86" t="s">
        <v>2657</v>
      </c>
      <c r="D510" s="3">
        <f t="shared" si="48"/>
        <v>584</v>
      </c>
      <c r="G510" s="3" t="s">
        <v>1592</v>
      </c>
      <c r="I510" t="s">
        <v>97</v>
      </c>
      <c r="J510" t="s">
        <v>97</v>
      </c>
      <c r="K510" s="88">
        <v>458</v>
      </c>
      <c r="L510" s="88">
        <v>458</v>
      </c>
      <c r="M510" s="88">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constants'!$B$4:$C$1002,2,FALSE),"")</f>
        <v>Blackwood</v>
      </c>
      <c r="U510" s="3"/>
      <c r="V510" s="42"/>
      <c r="W510" s="42"/>
      <c r="X510" s="3">
        <f>IF(G510&lt;&gt;"LIBSETS_SETTYPE_BATTLEGROUND",IF(G510&lt;&gt;"LIBSETS_SETTYPE_SPECIAL",IF(Y510&lt;&gt;"",VLOOKUP(Y510,'ESO zone constants'!$D$3:$H$4953,5,FALSE),""),""),"")</f>
        <v>1261</v>
      </c>
      <c r="Y510" t="str">
        <f>IF(AND(O510&lt;&gt;"",NOT(ISERROR(O510))),"",IF(AND(L510&lt;&gt;"",L510&gt;0,NOT(ISERROR(L510))),VLOOKUP(L510,'ESO dumped WayshrineInfo'!$K$3:$N$9999,4,FALSE),""))</f>
        <v>Blackwood</v>
      </c>
      <c r="Z510" s="44"/>
      <c r="AA510" s="43" t="str">
        <f>IF(Z510&lt;&gt;"",IF(Z510&lt;&gt;"LIBSETS_DROP_MECHANIC_MONSTER_NAME",VLOOKUP(Z510,'LibSets constants'!$I$4:$L$1002,3,FALSE),""),"")</f>
        <v/>
      </c>
      <c r="AB510" s="43" t="str">
        <f>IF(Z510&lt;&gt;"",IF(Z510&lt;&gt;"LIBSETS_DROP_MECHANIC_MONSTER_NAME",VLOOKUP(Z510,'LibSets constants'!$I$4:$L$1002,4,FALSE),""),"")</f>
        <v/>
      </c>
      <c r="AC510" s="3">
        <f>IF(G510&lt;&gt;"LIBSETS_SETTYPE_BATTLEGROUND",IF(G510&lt;&gt;"LIBSETS_SETTYPE_SPECIAL",IF(AD510&lt;&gt;"",VLOOKUP(AD510,'ESO zone constants'!$D$3:$H$4953,5,FALSE),""),""),"")</f>
        <v>1261</v>
      </c>
      <c r="AD510" t="str">
        <f>IF(AND(O510&lt;&gt;"",NOT(ISERROR(O510))),"",IF(AND(M510&lt;&gt;"",M510&gt;0,NOT(ISERROR(M510))),VLOOKUP(M510,'ESO dumped WayshrineInfo'!$K$3:$N$9999,4,FALSE),""))</f>
        <v>Blackwood</v>
      </c>
      <c r="AE510" s="44"/>
      <c r="AF510" s="43" t="str">
        <f>IF(AE510&lt;&gt;"",IF(AE510&lt;&gt;"LIBSETS_DROP_MECHANIC_MONSTER_NAME",VLOOKUP(AE510,'LibSets constants'!$I$4:$L$1002,3,FALSE),""),"")</f>
        <v/>
      </c>
      <c r="AG510" s="43" t="str">
        <f>IF(AE510&lt;&gt;"",IF(AE510&lt;&gt;"LIBSETS_DROP_MECHANIC_MONSTER_NAME",VLOOKUP(AE510,'LibSets constants'!$I$4:$L$1002,4,FALSE),""),"")</f>
        <v/>
      </c>
      <c r="AH510" s="3" t="str">
        <f>IF(G510&lt;&gt;"LIBSETS_SETTYPE_BATTLEGROUND",IF(G510&lt;&gt;"LIBSETS_SETTYPE_SPECIAL",IF(AI510&lt;&gt;"",VLOOKUP(AI510,'ESO zone constants'!$D$3:$H$4953,5,FALSE),""),""),"")</f>
        <v/>
      </c>
      <c r="AJ510" s="44"/>
      <c r="AK510" s="43" t="str">
        <f>IF(AJ510&lt;&gt;"",IF(AJ510&lt;&gt;"LIBSETS_DROP_MECHANIC_MONSTER_NAME",VLOOKUP(AJ510,'LibSets constants'!$I$4:$L$1002,3,FALSE),""),"")</f>
        <v/>
      </c>
      <c r="AL510" s="43" t="str">
        <f>IF(AJ510&lt;&gt;"",IF(AJ510&lt;&gt;"LIBSETS_DROP_MECHANIC_MONSTER_NAME",VLOOKUP(AJ510,'LibSets constants'!$I$4:$L$1002,4,FALSE),""),"")</f>
        <v/>
      </c>
      <c r="AM510" s="3" t="str">
        <f>IF(G510&lt;&gt;"LIBSETS_SETTYPE_BATTLEGROUND",IF(G510&lt;&gt;"LIBSETS_SETTYPE_SPECIAL",IF(AN510&lt;&gt;"",VLOOKUP(AN510,'ESO zone constants'!$D$3:$H$4953,5,FALSE),""),""),"")</f>
        <v/>
      </c>
      <c r="AO510" s="44"/>
      <c r="AP510" s="43" t="str">
        <f>IF(AO510&lt;&gt;"",IF(AO510&lt;&gt;"LIBSETS_DROP_MECHANIC_MONSTER_NAME",VLOOKUP(AO510,'LibSets constants'!$I$4:$L$1002,3,FALSE),""),"")</f>
        <v/>
      </c>
      <c r="AQ510" s="43" t="str">
        <f>IF(AO510&lt;&gt;"",IF(AO510&lt;&gt;"LIBSETS_DROP_MECHANIC_MONSTER_NAME",VLOOKUP(AO510,'LibSets constants'!$I$4:$L$1002,4,FALSE),""),"")</f>
        <v/>
      </c>
      <c r="AR510" s="3" t="str">
        <f>IF(G510&lt;&gt;"LIBSETS_SETTYPE_BATTLEGROUND",IF(G510&lt;&gt;"LIBSETS_SETTYPE_SPECIAL",IF(AS510&lt;&gt;"",VLOOKUP(AS510,'ESO zone constants'!$D$3:$H$4953,5,FALSE),""),""),"")</f>
        <v/>
      </c>
      <c r="AT510" s="44"/>
      <c r="AU510" s="43" t="str">
        <f>IF(AT510&lt;&gt;"",IF(AT510&lt;&gt;"LIBSETS_DROP_MECHANIC_MONSTER_NAME",VLOOKUP(AT510,'LibSets constants'!$I$4:$L$1002,3,FALSE),""),"")</f>
        <v/>
      </c>
      <c r="AV510" s="43" t="str">
        <f>IF(AT510&lt;&gt;"",IF(AT510&lt;&gt;"LIBSETS_DROP_MECHANIC_MONSTER_NAME",VLOOKUP(AT510,'LibSets constants'!$I$4:$L$1002,4,FALSE),""),"")</f>
        <v/>
      </c>
      <c r="AW510" s="21" t="str">
        <f t="shared" si="49"/>
        <v>[584] = {wayshrines={458,458,458,}, traitsNeeded=5, dlcId=DLC_BLACKWOOD</v>
      </c>
      <c r="AX510" s="21" t="str">
        <f t="shared" si="50"/>
        <v>, zoneIds={1261,1261,1261}, veteran=false</v>
      </c>
      <c r="AY510" s="21" t="str">
        <f t="shared" si="51"/>
        <v>, setType=LIBSETS_SETTYPE_CRAFTED</v>
      </c>
      <c r="AZ510" s="21" t="str">
        <f t="shared" si="52"/>
        <v>},</v>
      </c>
      <c r="BA510" s="21" t="str">
        <f t="shared" si="53"/>
        <v xml:space="preserve"> --Diamond\'s Victory / Sieg des Diamanten   [Blackwood, Blackwood, Blackwood]</v>
      </c>
    </row>
    <row r="511" spans="1:53" x14ac:dyDescent="0.25">
      <c r="A511" s="5">
        <v>585</v>
      </c>
      <c r="B511" s="86" t="s">
        <v>2646</v>
      </c>
      <c r="C511" s="86" t="s">
        <v>2647</v>
      </c>
      <c r="D511" s="3">
        <f t="shared" si="48"/>
        <v>585</v>
      </c>
      <c r="G511" s="3" t="s">
        <v>1599</v>
      </c>
      <c r="I511" t="s">
        <v>97</v>
      </c>
      <c r="J511" t="s">
        <v>97</v>
      </c>
      <c r="K511" s="37">
        <v>468</v>
      </c>
      <c r="L511" s="37">
        <v>468</v>
      </c>
      <c r="M511" s="37">
        <v>468</v>
      </c>
      <c r="N511">
        <v>0</v>
      </c>
      <c r="O511" s="66" t="s">
        <v>2614</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constants'!$B$4:$C$1002,2,FALSE),"")</f>
        <v>Blackwood</v>
      </c>
      <c r="U511" s="33" t="s">
        <v>1668</v>
      </c>
      <c r="V511" s="42"/>
      <c r="W511" s="42"/>
      <c r="X511" s="3" t="str">
        <f>IF(G511&lt;&gt;"LIBSETS_SETTYPE_BATTLEGROUND",IF(G511&lt;&gt;"LIBSETS_SETTYPE_SPECIAL",IF(Y511&lt;&gt;"",VLOOKUP(Y511,'ESO zone constants'!$D$3:$H$4953,5,FALSE),""),""),"")</f>
        <v/>
      </c>
      <c r="Y511" t="str">
        <f>IF(AND(O511&lt;&gt;"",NOT(ISERROR(O511))),"",IF(AND(L511&lt;&gt;"",L511&gt;0,NOT(ISERROR(L511))),VLOOKUP(L511,'ESO dumped WayshrineInfo'!$K$3:$N$9999,4,FALSE),""))</f>
        <v/>
      </c>
      <c r="Z511" s="44"/>
      <c r="AA511" s="43" t="str">
        <f>IF(Z511&lt;&gt;"",IF(Z511&lt;&gt;"LIBSETS_DROP_MECHANIC_MONSTER_NAME",VLOOKUP(Z511,'LibSets constants'!$I$4:$L$1002,3,FALSE),""),"")</f>
        <v/>
      </c>
      <c r="AB511" s="43" t="str">
        <f>IF(Z511&lt;&gt;"",IF(Z511&lt;&gt;"LIBSETS_DROP_MECHANIC_MONSTER_NAME",VLOOKUP(Z511,'LibSets constants'!$I$4:$L$1002,4,FALSE),""),"")</f>
        <v/>
      </c>
      <c r="AC511" s="3" t="str">
        <f>IF(G511&lt;&gt;"LIBSETS_SETTYPE_BATTLEGROUND",IF(G511&lt;&gt;"LIBSETS_SETTYPE_SPECIAL",IF(AD511&lt;&gt;"",VLOOKUP(AD511,'ESO zone constants'!$D$3:$H$4953,5,FALSE),""),""),"")</f>
        <v/>
      </c>
      <c r="AD511" t="str">
        <f>IF(AND(O511&lt;&gt;"",NOT(ISERROR(O511))),"",IF(AND(M511&lt;&gt;"",M511&gt;0,NOT(ISERROR(M511))),VLOOKUP(M511,'ESO dumped WayshrineInfo'!$K$3:$N$9999,4,FALSE),""))</f>
        <v/>
      </c>
      <c r="AE511" s="44"/>
      <c r="AF511" s="43" t="str">
        <f>IF(AE511&lt;&gt;"",IF(AE511&lt;&gt;"LIBSETS_DROP_MECHANIC_MONSTER_NAME",VLOOKUP(AE511,'LibSets constants'!$I$4:$L$1002,3,FALSE),""),"")</f>
        <v/>
      </c>
      <c r="AG511" s="43" t="str">
        <f>IF(AE511&lt;&gt;"",IF(AE511&lt;&gt;"LIBSETS_DROP_MECHANIC_MONSTER_NAME",VLOOKUP(AE511,'LibSets constants'!$I$4:$L$1002,4,FALSE),""),"")</f>
        <v/>
      </c>
      <c r="AH511" s="3" t="str">
        <f>IF(G511&lt;&gt;"LIBSETS_SETTYPE_BATTLEGROUND",IF(G511&lt;&gt;"LIBSETS_SETTYPE_SPECIAL",IF(AI511&lt;&gt;"",VLOOKUP(AI511,'ESO zone constants'!$D$3:$H$4953,5,FALSE),""),""),"")</f>
        <v/>
      </c>
      <c r="AJ511" s="44"/>
      <c r="AK511" s="43" t="str">
        <f>IF(AJ511&lt;&gt;"",IF(AJ511&lt;&gt;"LIBSETS_DROP_MECHANIC_MONSTER_NAME",VLOOKUP(AJ511,'LibSets constants'!$I$4:$L$1002,3,FALSE),""),"")</f>
        <v/>
      </c>
      <c r="AL511" s="43" t="str">
        <f>IF(AJ511&lt;&gt;"",IF(AJ511&lt;&gt;"LIBSETS_DROP_MECHANIC_MONSTER_NAME",VLOOKUP(AJ511,'LibSets constants'!$I$4:$L$1002,4,FALSE),""),"")</f>
        <v/>
      </c>
      <c r="AM511" s="3" t="str">
        <f>IF(G511&lt;&gt;"LIBSETS_SETTYPE_BATTLEGROUND",IF(G511&lt;&gt;"LIBSETS_SETTYPE_SPECIAL",IF(AN511&lt;&gt;"",VLOOKUP(AN511,'ESO zone constants'!$D$3:$H$4953,5,FALSE),""),""),"")</f>
        <v/>
      </c>
      <c r="AO511" s="44"/>
      <c r="AP511" s="43" t="str">
        <f>IF(AO511&lt;&gt;"",IF(AO511&lt;&gt;"LIBSETS_DROP_MECHANIC_MONSTER_NAME",VLOOKUP(AO511,'LibSets constants'!$I$4:$L$1002,3,FALSE),""),"")</f>
        <v/>
      </c>
      <c r="AQ511" s="43" t="str">
        <f>IF(AO511&lt;&gt;"",IF(AO511&lt;&gt;"LIBSETS_DROP_MECHANIC_MONSTER_NAME",VLOOKUP(AO511,'LibSets constants'!$I$4:$L$1002,4,FALSE),""),"")</f>
        <v/>
      </c>
      <c r="AR511" s="3" t="str">
        <f>IF(G511&lt;&gt;"LIBSETS_SETTYPE_BATTLEGROUND",IF(G511&lt;&gt;"LIBSETS_SETTYPE_SPECIAL",IF(AS511&lt;&gt;"",VLOOKUP(AS511,'ESO zone constants'!$D$3:$H$4953,5,FALSE),""),""),"")</f>
        <v/>
      </c>
      <c r="AT511" s="44"/>
      <c r="AU511" s="43" t="str">
        <f>IF(AT511&lt;&gt;"",IF(AT511&lt;&gt;"LIBSETS_DROP_MECHANIC_MONSTER_NAME",VLOOKUP(AT511,'LibSets constants'!$I$4:$L$1002,3,FALSE),""),"")</f>
        <v/>
      </c>
      <c r="AV511" s="43" t="str">
        <f>IF(AT511&lt;&gt;"",IF(AT511&lt;&gt;"LIBSETS_DROP_MECHANIC_MONSTER_NAME",VLOOKUP(AT511,'LibSets constants'!$I$4:$L$1002,4,FALSE),""),"")</f>
        <v/>
      </c>
      <c r="AW511" s="21" t="str">
        <f t="shared" si="49"/>
        <v>[585] = {wayshrines={468,468,468,}, dlcId=DLC_BLACKWOOD</v>
      </c>
      <c r="AX511" s="21" t="str">
        <f t="shared" si="50"/>
        <v>, zoneIds={1263}, veteran=false</v>
      </c>
      <c r="AY511" s="21" t="str">
        <f t="shared" si="51"/>
        <v>, setType=LIBSETS_SETTYPE_TRIAL</v>
      </c>
      <c r="AZ511" s="21" t="str">
        <f t="shared" si="52"/>
        <v>, dropMechanic={LIBSETS_DROP_MECHANIC_MONSTER_NAME}, dropMechanicNames={}},</v>
      </c>
      <c r="BA511" s="21" t="str">
        <f t="shared" si="53"/>
        <v xml:space="preserve"> --Saxhleel Champion / Saxhleel-Champion   [Rockgrove]</v>
      </c>
    </row>
    <row r="512" spans="1:53" x14ac:dyDescent="0.25">
      <c r="A512" s="5">
        <v>586</v>
      </c>
      <c r="B512" s="86" t="s">
        <v>2648</v>
      </c>
      <c r="C512" s="86" t="s">
        <v>2658</v>
      </c>
      <c r="D512" s="3">
        <f t="shared" si="48"/>
        <v>586</v>
      </c>
      <c r="G512" s="3" t="s">
        <v>1599</v>
      </c>
      <c r="I512" t="s">
        <v>97</v>
      </c>
      <c r="J512" t="s">
        <v>97</v>
      </c>
      <c r="K512" s="37">
        <v>468</v>
      </c>
      <c r="L512" s="37">
        <v>468</v>
      </c>
      <c r="M512" s="37">
        <v>468</v>
      </c>
      <c r="N512">
        <v>0</v>
      </c>
      <c r="O512" s="66" t="s">
        <v>2614</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constants'!$B$4:$C$1002,2,FALSE),"")</f>
        <v>Blackwood</v>
      </c>
      <c r="U512" s="33" t="s">
        <v>1668</v>
      </c>
      <c r="V512" s="42"/>
      <c r="W512" s="42"/>
      <c r="X512" s="3" t="str">
        <f>IF(G512&lt;&gt;"LIBSETS_SETTYPE_BATTLEGROUND",IF(G512&lt;&gt;"LIBSETS_SETTYPE_SPECIAL",IF(Y512&lt;&gt;"",VLOOKUP(Y512,'ESO zone constants'!$D$3:$H$4953,5,FALSE),""),""),"")</f>
        <v/>
      </c>
      <c r="Y512" t="str">
        <f>IF(AND(O512&lt;&gt;"",NOT(ISERROR(O512))),"",IF(AND(L512&lt;&gt;"",L512&gt;0,NOT(ISERROR(L512))),VLOOKUP(L512,'ESO dumped WayshrineInfo'!$K$3:$N$9999,4,FALSE),""))</f>
        <v/>
      </c>
      <c r="Z512" s="44"/>
      <c r="AA512" s="43" t="str">
        <f>IF(Z512&lt;&gt;"",IF(Z512&lt;&gt;"LIBSETS_DROP_MECHANIC_MONSTER_NAME",VLOOKUP(Z512,'LibSets constants'!$I$4:$L$1002,3,FALSE),""),"")</f>
        <v/>
      </c>
      <c r="AB512" s="43" t="str">
        <f>IF(Z512&lt;&gt;"",IF(Z512&lt;&gt;"LIBSETS_DROP_MECHANIC_MONSTER_NAME",VLOOKUP(Z512,'LibSets constants'!$I$4:$L$1002,4,FALSE),""),"")</f>
        <v/>
      </c>
      <c r="AC512" s="3" t="str">
        <f>IF(G512&lt;&gt;"LIBSETS_SETTYPE_BATTLEGROUND",IF(G512&lt;&gt;"LIBSETS_SETTYPE_SPECIAL",IF(AD512&lt;&gt;"",VLOOKUP(AD512,'ESO zone constants'!$D$3:$H$4953,5,FALSE),""),""),"")</f>
        <v/>
      </c>
      <c r="AD512" t="str">
        <f>IF(AND(O512&lt;&gt;"",NOT(ISERROR(O512))),"",IF(AND(M512&lt;&gt;"",M512&gt;0,NOT(ISERROR(M512))),VLOOKUP(M512,'ESO dumped WayshrineInfo'!$K$3:$N$9999,4,FALSE),""))</f>
        <v/>
      </c>
      <c r="AE512" s="44"/>
      <c r="AF512" s="43" t="str">
        <f>IF(AE512&lt;&gt;"",IF(AE512&lt;&gt;"LIBSETS_DROP_MECHANIC_MONSTER_NAME",VLOOKUP(AE512,'LibSets constants'!$I$4:$L$1002,3,FALSE),""),"")</f>
        <v/>
      </c>
      <c r="AG512" s="43" t="str">
        <f>IF(AE512&lt;&gt;"",IF(AE512&lt;&gt;"LIBSETS_DROP_MECHANIC_MONSTER_NAME",VLOOKUP(AE512,'LibSets constants'!$I$4:$L$1002,4,FALSE),""),"")</f>
        <v/>
      </c>
      <c r="AH512" s="3" t="str">
        <f>IF(G512&lt;&gt;"LIBSETS_SETTYPE_BATTLEGROUND",IF(G512&lt;&gt;"LIBSETS_SETTYPE_SPECIAL",IF(AI512&lt;&gt;"",VLOOKUP(AI512,'ESO zone constants'!$D$3:$H$4953,5,FALSE),""),""),"")</f>
        <v/>
      </c>
      <c r="AJ512" s="44"/>
      <c r="AK512" s="43" t="str">
        <f>IF(AJ512&lt;&gt;"",IF(AJ512&lt;&gt;"LIBSETS_DROP_MECHANIC_MONSTER_NAME",VLOOKUP(AJ512,'LibSets constants'!$I$4:$L$1002,3,FALSE),""),"")</f>
        <v/>
      </c>
      <c r="AL512" s="43" t="str">
        <f>IF(AJ512&lt;&gt;"",IF(AJ512&lt;&gt;"LIBSETS_DROP_MECHANIC_MONSTER_NAME",VLOOKUP(AJ512,'LibSets constants'!$I$4:$L$1002,4,FALSE),""),"")</f>
        <v/>
      </c>
      <c r="AM512" s="3" t="str">
        <f>IF(G512&lt;&gt;"LIBSETS_SETTYPE_BATTLEGROUND",IF(G512&lt;&gt;"LIBSETS_SETTYPE_SPECIAL",IF(AN512&lt;&gt;"",VLOOKUP(AN512,'ESO zone constants'!$D$3:$H$4953,5,FALSE),""),""),"")</f>
        <v/>
      </c>
      <c r="AO512" s="44"/>
      <c r="AP512" s="43" t="str">
        <f>IF(AO512&lt;&gt;"",IF(AO512&lt;&gt;"LIBSETS_DROP_MECHANIC_MONSTER_NAME",VLOOKUP(AO512,'LibSets constants'!$I$4:$L$1002,3,FALSE),""),"")</f>
        <v/>
      </c>
      <c r="AQ512" s="43" t="str">
        <f>IF(AO512&lt;&gt;"",IF(AO512&lt;&gt;"LIBSETS_DROP_MECHANIC_MONSTER_NAME",VLOOKUP(AO512,'LibSets constants'!$I$4:$L$1002,4,FALSE),""),"")</f>
        <v/>
      </c>
      <c r="AR512" s="3" t="str">
        <f>IF(G512&lt;&gt;"LIBSETS_SETTYPE_BATTLEGROUND",IF(G512&lt;&gt;"LIBSETS_SETTYPE_SPECIAL",IF(AS512&lt;&gt;"",VLOOKUP(AS512,'ESO zone constants'!$D$3:$H$4953,5,FALSE),""),""),"")</f>
        <v/>
      </c>
      <c r="AT512" s="44"/>
      <c r="AU512" s="43" t="str">
        <f>IF(AT512&lt;&gt;"",IF(AT512&lt;&gt;"LIBSETS_DROP_MECHANIC_MONSTER_NAME",VLOOKUP(AT512,'LibSets constants'!$I$4:$L$1002,3,FALSE),""),"")</f>
        <v/>
      </c>
      <c r="AV512" s="43" t="str">
        <f>IF(AT512&lt;&gt;"",IF(AT512&lt;&gt;"LIBSETS_DROP_MECHANIC_MONSTER_NAME",VLOOKUP(AT512,'LibSets constants'!$I$4:$L$1002,4,FALSE),""),"")</f>
        <v/>
      </c>
      <c r="AW512" s="21" t="str">
        <f t="shared" si="49"/>
        <v>[586] = {wayshrines={468,468,468,}, dlcId=DLC_BLACKWOOD</v>
      </c>
      <c r="AX512" s="21" t="str">
        <f t="shared" si="50"/>
        <v>, zoneIds={1263}, veteran=false</v>
      </c>
      <c r="AY512" s="21" t="str">
        <f t="shared" si="51"/>
        <v>, setType=LIBSETS_SETTYPE_TRIAL</v>
      </c>
      <c r="AZ512" s="21" t="str">
        <f t="shared" si="52"/>
        <v>, dropMechanic={LIBSETS_DROP_MECHANIC_MONSTER_NAME}, dropMechanicNames={}},</v>
      </c>
      <c r="BA512" s="21" t="str">
        <f t="shared" si="53"/>
        <v xml:space="preserve"> --Sul-Xan\'s Torment / Sul-Xans Folter   [Rockgrove]</v>
      </c>
    </row>
    <row r="513" spans="1:53" x14ac:dyDescent="0.25">
      <c r="A513" s="5">
        <v>587</v>
      </c>
      <c r="B513" s="86" t="s">
        <v>2645</v>
      </c>
      <c r="C513" s="86" t="s">
        <v>2659</v>
      </c>
      <c r="D513" s="3">
        <f t="shared" si="48"/>
        <v>587</v>
      </c>
      <c r="G513" s="3" t="s">
        <v>1599</v>
      </c>
      <c r="I513" t="s">
        <v>97</v>
      </c>
      <c r="J513" t="s">
        <v>97</v>
      </c>
      <c r="K513" s="37">
        <v>468</v>
      </c>
      <c r="L513" s="37">
        <v>468</v>
      </c>
      <c r="M513" s="37">
        <v>468</v>
      </c>
      <c r="N513">
        <v>0</v>
      </c>
      <c r="O513" s="66" t="s">
        <v>2614</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constants'!$B$4:$C$1002,2,FALSE),"")</f>
        <v>Blackwood</v>
      </c>
      <c r="U513" s="33" t="s">
        <v>1668</v>
      </c>
      <c r="V513" s="42"/>
      <c r="W513" s="42"/>
      <c r="X513" s="3" t="str">
        <f>IF(G513&lt;&gt;"LIBSETS_SETTYPE_BATTLEGROUND",IF(G513&lt;&gt;"LIBSETS_SETTYPE_SPECIAL",IF(Y513&lt;&gt;"",VLOOKUP(Y513,'ESO zone constants'!$D$3:$H$4953,5,FALSE),""),""),"")</f>
        <v/>
      </c>
      <c r="Y513" t="str">
        <f>IF(AND(O513&lt;&gt;"",NOT(ISERROR(O513))),"",IF(AND(L513&lt;&gt;"",L513&gt;0,NOT(ISERROR(L513))),VLOOKUP(L513,'ESO dumped WayshrineInfo'!$K$3:$N$9999,4,FALSE),""))</f>
        <v/>
      </c>
      <c r="Z513" s="44"/>
      <c r="AA513" s="43" t="str">
        <f>IF(Z513&lt;&gt;"",IF(Z513&lt;&gt;"LIBSETS_DROP_MECHANIC_MONSTER_NAME",VLOOKUP(Z513,'LibSets constants'!$I$4:$L$1002,3,FALSE),""),"")</f>
        <v/>
      </c>
      <c r="AB513" s="43" t="str">
        <f>IF(Z513&lt;&gt;"",IF(Z513&lt;&gt;"LIBSETS_DROP_MECHANIC_MONSTER_NAME",VLOOKUP(Z513,'LibSets constants'!$I$4:$L$1002,4,FALSE),""),"")</f>
        <v/>
      </c>
      <c r="AC513" s="3" t="str">
        <f>IF(G513&lt;&gt;"LIBSETS_SETTYPE_BATTLEGROUND",IF(G513&lt;&gt;"LIBSETS_SETTYPE_SPECIAL",IF(AD513&lt;&gt;"",VLOOKUP(AD513,'ESO zone constants'!$D$3:$H$4953,5,FALSE),""),""),"")</f>
        <v/>
      </c>
      <c r="AD513" t="str">
        <f>IF(AND(O513&lt;&gt;"",NOT(ISERROR(O513))),"",IF(AND(M513&lt;&gt;"",M513&gt;0,NOT(ISERROR(M513))),VLOOKUP(M513,'ESO dumped WayshrineInfo'!$K$3:$N$9999,4,FALSE),""))</f>
        <v/>
      </c>
      <c r="AE513" s="44"/>
      <c r="AF513" s="43" t="str">
        <f>IF(AE513&lt;&gt;"",IF(AE513&lt;&gt;"LIBSETS_DROP_MECHANIC_MONSTER_NAME",VLOOKUP(AE513,'LibSets constants'!$I$4:$L$1002,3,FALSE),""),"")</f>
        <v/>
      </c>
      <c r="AG513" s="43" t="str">
        <f>IF(AE513&lt;&gt;"",IF(AE513&lt;&gt;"LIBSETS_DROP_MECHANIC_MONSTER_NAME",VLOOKUP(AE513,'LibSets constants'!$I$4:$L$1002,4,FALSE),""),"")</f>
        <v/>
      </c>
      <c r="AH513" s="3" t="str">
        <f>IF(G513&lt;&gt;"LIBSETS_SETTYPE_BATTLEGROUND",IF(G513&lt;&gt;"LIBSETS_SETTYPE_SPECIAL",IF(AI513&lt;&gt;"",VLOOKUP(AI513,'ESO zone constants'!$D$3:$H$4953,5,FALSE),""),""),"")</f>
        <v/>
      </c>
      <c r="AJ513" s="44"/>
      <c r="AK513" s="43" t="str">
        <f>IF(AJ513&lt;&gt;"",IF(AJ513&lt;&gt;"LIBSETS_DROP_MECHANIC_MONSTER_NAME",VLOOKUP(AJ513,'LibSets constants'!$I$4:$L$1002,3,FALSE),""),"")</f>
        <v/>
      </c>
      <c r="AL513" s="43" t="str">
        <f>IF(AJ513&lt;&gt;"",IF(AJ513&lt;&gt;"LIBSETS_DROP_MECHANIC_MONSTER_NAME",VLOOKUP(AJ513,'LibSets constants'!$I$4:$L$1002,4,FALSE),""),"")</f>
        <v/>
      </c>
      <c r="AM513" s="3" t="str">
        <f>IF(G513&lt;&gt;"LIBSETS_SETTYPE_BATTLEGROUND",IF(G513&lt;&gt;"LIBSETS_SETTYPE_SPECIAL",IF(AN513&lt;&gt;"",VLOOKUP(AN513,'ESO zone constants'!$D$3:$H$4953,5,FALSE),""),""),"")</f>
        <v/>
      </c>
      <c r="AO513" s="44"/>
      <c r="AP513" s="43" t="str">
        <f>IF(AO513&lt;&gt;"",IF(AO513&lt;&gt;"LIBSETS_DROP_MECHANIC_MONSTER_NAME",VLOOKUP(AO513,'LibSets constants'!$I$4:$L$1002,3,FALSE),""),"")</f>
        <v/>
      </c>
      <c r="AQ513" s="43" t="str">
        <f>IF(AO513&lt;&gt;"",IF(AO513&lt;&gt;"LIBSETS_DROP_MECHANIC_MONSTER_NAME",VLOOKUP(AO513,'LibSets constants'!$I$4:$L$1002,4,FALSE),""),"")</f>
        <v/>
      </c>
      <c r="AR513" s="3" t="str">
        <f>IF(G513&lt;&gt;"LIBSETS_SETTYPE_BATTLEGROUND",IF(G513&lt;&gt;"LIBSETS_SETTYPE_SPECIAL",IF(AS513&lt;&gt;"",VLOOKUP(AS513,'ESO zone constants'!$D$3:$H$4953,5,FALSE),""),""),"")</f>
        <v/>
      </c>
      <c r="AT513" s="44"/>
      <c r="AU513" s="43" t="str">
        <f>IF(AT513&lt;&gt;"",IF(AT513&lt;&gt;"LIBSETS_DROP_MECHANIC_MONSTER_NAME",VLOOKUP(AT513,'LibSets constants'!$I$4:$L$1002,3,FALSE),""),"")</f>
        <v/>
      </c>
      <c r="AV513" s="43" t="str">
        <f>IF(AT513&lt;&gt;"",IF(AT513&lt;&gt;"LIBSETS_DROP_MECHANIC_MONSTER_NAME",VLOOKUP(AT513,'LibSets constants'!$I$4:$L$1002,4,FALSE),""),"")</f>
        <v/>
      </c>
      <c r="AW513" s="21" t="str">
        <f t="shared" si="49"/>
        <v>[587] = {wayshrines={468,468,468,}, dlcId=DLC_BLACKWOOD</v>
      </c>
      <c r="AX513" s="21" t="str">
        <f t="shared" si="50"/>
        <v>, zoneIds={1263}, veteran=false</v>
      </c>
      <c r="AY513" s="21" t="str">
        <f t="shared" si="51"/>
        <v>, setType=LIBSETS_SETTYPE_TRIAL</v>
      </c>
      <c r="AZ513" s="21" t="str">
        <f t="shared" si="52"/>
        <v>, dropMechanic={LIBSETS_DROP_MECHANIC_MONSTER_NAME}, dropMechanicNames={}},</v>
      </c>
      <c r="BA513" s="21" t="str">
        <f t="shared" si="53"/>
        <v xml:space="preserve"> --Bahsei\'s Mania / Bahseis Manie   [Rockgrove]</v>
      </c>
    </row>
    <row r="514" spans="1:53" x14ac:dyDescent="0.25">
      <c r="A514" s="5">
        <v>588</v>
      </c>
      <c r="B514" s="86" t="s">
        <v>2641</v>
      </c>
      <c r="C514" s="86" t="s">
        <v>2660</v>
      </c>
      <c r="D514" s="3">
        <f t="shared" si="48"/>
        <v>588</v>
      </c>
      <c r="G514" s="3" t="s">
        <v>1599</v>
      </c>
      <c r="I514" t="s">
        <v>97</v>
      </c>
      <c r="J514" t="s">
        <v>97</v>
      </c>
      <c r="K514" s="37">
        <v>468</v>
      </c>
      <c r="L514" s="37">
        <v>468</v>
      </c>
      <c r="M514" s="37">
        <v>468</v>
      </c>
      <c r="N514">
        <v>0</v>
      </c>
      <c r="O514" s="66" t="s">
        <v>2614</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constants'!$B$4:$C$1002,2,FALSE),"")</f>
        <v>Blackwood</v>
      </c>
      <c r="U514" s="33" t="s">
        <v>1668</v>
      </c>
      <c r="V514" s="42"/>
      <c r="W514" s="42"/>
      <c r="X514" s="3" t="str">
        <f>IF(G514&lt;&gt;"LIBSETS_SETTYPE_BATTLEGROUND",IF(G514&lt;&gt;"LIBSETS_SETTYPE_SPECIAL",IF(Y514&lt;&gt;"",VLOOKUP(Y514,'ESO zone constants'!$D$3:$H$4953,5,FALSE),""),""),"")</f>
        <v/>
      </c>
      <c r="Y514" t="str">
        <f>IF(AND(O514&lt;&gt;"",NOT(ISERROR(O514))),"",IF(AND(L514&lt;&gt;"",L514&gt;0,NOT(ISERROR(L514))),VLOOKUP(L514,'ESO dumped WayshrineInfo'!$K$3:$N$9999,4,FALSE),""))</f>
        <v/>
      </c>
      <c r="Z514" s="44"/>
      <c r="AA514" s="43" t="str">
        <f>IF(Z514&lt;&gt;"",IF(Z514&lt;&gt;"LIBSETS_DROP_MECHANIC_MONSTER_NAME",VLOOKUP(Z514,'LibSets constants'!$I$4:$L$1002,3,FALSE),""),"")</f>
        <v/>
      </c>
      <c r="AB514" s="43" t="str">
        <f>IF(Z514&lt;&gt;"",IF(Z514&lt;&gt;"LIBSETS_DROP_MECHANIC_MONSTER_NAME",VLOOKUP(Z514,'LibSets constants'!$I$4:$L$1002,4,FALSE),""),"")</f>
        <v/>
      </c>
      <c r="AC514" s="3" t="str">
        <f>IF(G514&lt;&gt;"LIBSETS_SETTYPE_BATTLEGROUND",IF(G514&lt;&gt;"LIBSETS_SETTYPE_SPECIAL",IF(AD514&lt;&gt;"",VLOOKUP(AD514,'ESO zone constants'!$D$3:$H$4953,5,FALSE),""),""),"")</f>
        <v/>
      </c>
      <c r="AD514" t="str">
        <f>IF(AND(O514&lt;&gt;"",NOT(ISERROR(O514))),"",IF(AND(M514&lt;&gt;"",M514&gt;0,NOT(ISERROR(M514))),VLOOKUP(M514,'ESO dumped WayshrineInfo'!$K$3:$N$9999,4,FALSE),""))</f>
        <v/>
      </c>
      <c r="AE514" s="44"/>
      <c r="AF514" s="43" t="str">
        <f>IF(AE514&lt;&gt;"",IF(AE514&lt;&gt;"LIBSETS_DROP_MECHANIC_MONSTER_NAME",VLOOKUP(AE514,'LibSets constants'!$I$4:$L$1002,3,FALSE),""),"")</f>
        <v/>
      </c>
      <c r="AG514" s="43" t="str">
        <f>IF(AE514&lt;&gt;"",IF(AE514&lt;&gt;"LIBSETS_DROP_MECHANIC_MONSTER_NAME",VLOOKUP(AE514,'LibSets constants'!$I$4:$L$1002,4,FALSE),""),"")</f>
        <v/>
      </c>
      <c r="AH514" s="3" t="str">
        <f>IF(G514&lt;&gt;"LIBSETS_SETTYPE_BATTLEGROUND",IF(G514&lt;&gt;"LIBSETS_SETTYPE_SPECIAL",IF(AI514&lt;&gt;"",VLOOKUP(AI514,'ESO zone constants'!$D$3:$H$4953,5,FALSE),""),""),"")</f>
        <v/>
      </c>
      <c r="AJ514" s="44"/>
      <c r="AK514" s="43" t="str">
        <f>IF(AJ514&lt;&gt;"",IF(AJ514&lt;&gt;"LIBSETS_DROP_MECHANIC_MONSTER_NAME",VLOOKUP(AJ514,'LibSets constants'!$I$4:$L$1002,3,FALSE),""),"")</f>
        <v/>
      </c>
      <c r="AL514" s="43" t="str">
        <f>IF(AJ514&lt;&gt;"",IF(AJ514&lt;&gt;"LIBSETS_DROP_MECHANIC_MONSTER_NAME",VLOOKUP(AJ514,'LibSets constants'!$I$4:$L$1002,4,FALSE),""),"")</f>
        <v/>
      </c>
      <c r="AM514" s="3" t="str">
        <f>IF(G514&lt;&gt;"LIBSETS_SETTYPE_BATTLEGROUND",IF(G514&lt;&gt;"LIBSETS_SETTYPE_SPECIAL",IF(AN514&lt;&gt;"",VLOOKUP(AN514,'ESO zone constants'!$D$3:$H$4953,5,FALSE),""),""),"")</f>
        <v/>
      </c>
      <c r="AO514" s="44"/>
      <c r="AP514" s="43" t="str">
        <f>IF(AO514&lt;&gt;"",IF(AO514&lt;&gt;"LIBSETS_DROP_MECHANIC_MONSTER_NAME",VLOOKUP(AO514,'LibSets constants'!$I$4:$L$1002,3,FALSE),""),"")</f>
        <v/>
      </c>
      <c r="AQ514" s="43" t="str">
        <f>IF(AO514&lt;&gt;"",IF(AO514&lt;&gt;"LIBSETS_DROP_MECHANIC_MONSTER_NAME",VLOOKUP(AO514,'LibSets constants'!$I$4:$L$1002,4,FALSE),""),"")</f>
        <v/>
      </c>
      <c r="AR514" s="3" t="str">
        <f>IF(G514&lt;&gt;"LIBSETS_SETTYPE_BATTLEGROUND",IF(G514&lt;&gt;"LIBSETS_SETTYPE_SPECIAL",IF(AS514&lt;&gt;"",VLOOKUP(AS514,'ESO zone constants'!$D$3:$H$4953,5,FALSE),""),""),"")</f>
        <v/>
      </c>
      <c r="AT514" s="44"/>
      <c r="AU514" s="43" t="str">
        <f>IF(AT514&lt;&gt;"",IF(AT514&lt;&gt;"LIBSETS_DROP_MECHANIC_MONSTER_NAME",VLOOKUP(AT514,'LibSets constants'!$I$4:$L$1002,3,FALSE),""),"")</f>
        <v/>
      </c>
      <c r="AV514" s="43" t="str">
        <f>IF(AT514&lt;&gt;"",IF(AT514&lt;&gt;"LIBSETS_DROP_MECHANIC_MONSTER_NAME",VLOOKUP(AT514,'LibSets constants'!$I$4:$L$1002,4,FALSE),""),"")</f>
        <v/>
      </c>
      <c r="AW514" s="21" t="str">
        <f t="shared" si="49"/>
        <v>[588] = {wayshrines={468,468,468,}, dlcId=DLC_BLACKWOOD</v>
      </c>
      <c r="AX514" s="21" t="str">
        <f t="shared" si="50"/>
        <v>, zoneIds={1263}, veteran=false</v>
      </c>
      <c r="AY514" s="21" t="str">
        <f t="shared" si="51"/>
        <v>, setType=LIBSETS_SETTYPE_TRIAL</v>
      </c>
      <c r="AZ514" s="21" t="str">
        <f t="shared" si="52"/>
        <v>, dropMechanic={LIBSETS_DROP_MECHANIC_MONSTER_NAME}, dropMechanicNames={}},</v>
      </c>
      <c r="BA514" s="21" t="str">
        <f t="shared" si="53"/>
        <v xml:space="preserve"> --Stone-Talker\'s Oath / Eid des Steinsprechers   [Rockgrove]</v>
      </c>
    </row>
    <row r="515" spans="1:53" x14ac:dyDescent="0.25">
      <c r="A515" s="5">
        <v>589</v>
      </c>
      <c r="B515" s="86" t="s">
        <v>2639</v>
      </c>
      <c r="C515" s="86" t="s">
        <v>2640</v>
      </c>
      <c r="D515" s="3">
        <f t="shared" si="48"/>
        <v>589</v>
      </c>
      <c r="G515" s="3" t="s">
        <v>1599</v>
      </c>
      <c r="I515" t="s">
        <v>98</v>
      </c>
      <c r="J515" t="s">
        <v>97</v>
      </c>
      <c r="K515" s="37">
        <v>468</v>
      </c>
      <c r="L515" s="37">
        <v>468</v>
      </c>
      <c r="M515" s="37">
        <v>468</v>
      </c>
      <c r="N515">
        <v>0</v>
      </c>
      <c r="O515" s="66" t="s">
        <v>2614</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constants'!$B$4:$C$1002,2,FALSE),"")</f>
        <v>Blackwood</v>
      </c>
      <c r="U515" s="33" t="s">
        <v>1668</v>
      </c>
      <c r="V515" s="42"/>
      <c r="W515" s="42"/>
      <c r="X515" s="3" t="str">
        <f>IF(G515&lt;&gt;"LIBSETS_SETTYPE_BATTLEGROUND",IF(G515&lt;&gt;"LIBSETS_SETTYPE_SPECIAL",IF(Y515&lt;&gt;"",VLOOKUP(Y515,'ESO zone constants'!$D$3:$H$4953,5,FALSE),""),""),"")</f>
        <v/>
      </c>
      <c r="Y515" t="str">
        <f>IF(AND(O515&lt;&gt;"",NOT(ISERROR(O515))),"",IF(AND(L515&lt;&gt;"",L515&gt;0,NOT(ISERROR(L515))),VLOOKUP(L515,'ESO dumped WayshrineInfo'!$K$3:$N$9999,4,FALSE),""))</f>
        <v/>
      </c>
      <c r="Z515" s="44"/>
      <c r="AA515" s="43" t="str">
        <f>IF(Z515&lt;&gt;"",IF(Z515&lt;&gt;"LIBSETS_DROP_MECHANIC_MONSTER_NAME",VLOOKUP(Z515,'LibSets constants'!$I$4:$L$1002,3,FALSE),""),"")</f>
        <v/>
      </c>
      <c r="AB515" s="43" t="str">
        <f>IF(Z515&lt;&gt;"",IF(Z515&lt;&gt;"LIBSETS_DROP_MECHANIC_MONSTER_NAME",VLOOKUP(Z515,'LibSets constants'!$I$4:$L$1002,4,FALSE),""),"")</f>
        <v/>
      </c>
      <c r="AC515" s="3" t="str">
        <f>IF(G515&lt;&gt;"LIBSETS_SETTYPE_BATTLEGROUND",IF(G515&lt;&gt;"LIBSETS_SETTYPE_SPECIAL",IF(AD515&lt;&gt;"",VLOOKUP(AD515,'ESO zone constants'!$D$3:$H$4953,5,FALSE),""),""),"")</f>
        <v/>
      </c>
      <c r="AD515" t="str">
        <f>IF(AND(O515&lt;&gt;"",NOT(ISERROR(O515))),"",IF(AND(M515&lt;&gt;"",M515&gt;0,NOT(ISERROR(M515))),VLOOKUP(M515,'ESO dumped WayshrineInfo'!$K$3:$N$9999,4,FALSE),""))</f>
        <v/>
      </c>
      <c r="AE515" s="44"/>
      <c r="AF515" s="43" t="str">
        <f>IF(AE515&lt;&gt;"",IF(AE515&lt;&gt;"LIBSETS_DROP_MECHANIC_MONSTER_NAME",VLOOKUP(AE515,'LibSets constants'!$I$4:$L$1002,3,FALSE),""),"")</f>
        <v/>
      </c>
      <c r="AG515" s="43" t="str">
        <f>IF(AE515&lt;&gt;"",IF(AE515&lt;&gt;"LIBSETS_DROP_MECHANIC_MONSTER_NAME",VLOOKUP(AE515,'LibSets constants'!$I$4:$L$1002,4,FALSE),""),"")</f>
        <v/>
      </c>
      <c r="AH515" s="3" t="str">
        <f>IF(G515&lt;&gt;"LIBSETS_SETTYPE_BATTLEGROUND",IF(G515&lt;&gt;"LIBSETS_SETTYPE_SPECIAL",IF(AI515&lt;&gt;"",VLOOKUP(AI515,'ESO zone constants'!$D$3:$H$4953,5,FALSE),""),""),"")</f>
        <v/>
      </c>
      <c r="AJ515" s="44"/>
      <c r="AK515" s="43" t="str">
        <f>IF(AJ515&lt;&gt;"",IF(AJ515&lt;&gt;"LIBSETS_DROP_MECHANIC_MONSTER_NAME",VLOOKUP(AJ515,'LibSets constants'!$I$4:$L$1002,3,FALSE),""),"")</f>
        <v/>
      </c>
      <c r="AL515" s="43" t="str">
        <f>IF(AJ515&lt;&gt;"",IF(AJ515&lt;&gt;"LIBSETS_DROP_MECHANIC_MONSTER_NAME",VLOOKUP(AJ515,'LibSets constants'!$I$4:$L$1002,4,FALSE),""),"")</f>
        <v/>
      </c>
      <c r="AM515" s="3" t="str">
        <f>IF(G515&lt;&gt;"LIBSETS_SETTYPE_BATTLEGROUND",IF(G515&lt;&gt;"LIBSETS_SETTYPE_SPECIAL",IF(AN515&lt;&gt;"",VLOOKUP(AN515,'ESO zone constants'!$D$3:$H$4953,5,FALSE),""),""),"")</f>
        <v/>
      </c>
      <c r="AO515" s="44"/>
      <c r="AP515" s="43" t="str">
        <f>IF(AO515&lt;&gt;"",IF(AO515&lt;&gt;"LIBSETS_DROP_MECHANIC_MONSTER_NAME",VLOOKUP(AO515,'LibSets constants'!$I$4:$L$1002,3,FALSE),""),"")</f>
        <v/>
      </c>
      <c r="AQ515" s="43" t="str">
        <f>IF(AO515&lt;&gt;"",IF(AO515&lt;&gt;"LIBSETS_DROP_MECHANIC_MONSTER_NAME",VLOOKUP(AO515,'LibSets constants'!$I$4:$L$1002,4,FALSE),""),"")</f>
        <v/>
      </c>
      <c r="AR515" s="3" t="str">
        <f>IF(G515&lt;&gt;"LIBSETS_SETTYPE_BATTLEGROUND",IF(G515&lt;&gt;"LIBSETS_SETTYPE_SPECIAL",IF(AS515&lt;&gt;"",VLOOKUP(AS515,'ESO zone constants'!$D$3:$H$4953,5,FALSE),""),""),"")</f>
        <v/>
      </c>
      <c r="AT515" s="44"/>
      <c r="AU515" s="43" t="str">
        <f>IF(AT515&lt;&gt;"",IF(AT515&lt;&gt;"LIBSETS_DROP_MECHANIC_MONSTER_NAME",VLOOKUP(AT515,'LibSets constants'!$I$4:$L$1002,3,FALSE),""),"")</f>
        <v/>
      </c>
      <c r="AV515" s="43" t="str">
        <f>IF(AT515&lt;&gt;"",IF(AT515&lt;&gt;"LIBSETS_DROP_MECHANIC_MONSTER_NAME",VLOOKUP(AT515,'LibSets constants'!$I$4:$L$1002,4,FALSE),""),"")</f>
        <v/>
      </c>
      <c r="AW515" s="21" t="str">
        <f t="shared" si="49"/>
        <v>[589] = {wayshrines={468,468,468,}, dlcId=DLC_BLACKWOOD</v>
      </c>
      <c r="AX515" s="21" t="str">
        <f t="shared" si="50"/>
        <v>, zoneIds={1263}, veteran=true</v>
      </c>
      <c r="AY515" s="21" t="str">
        <f t="shared" si="51"/>
        <v>, setType=LIBSETS_SETTYPE_TRIAL</v>
      </c>
      <c r="AZ515" s="21" t="str">
        <f t="shared" si="52"/>
        <v>, dropMechanic={LIBSETS_DROP_MECHANIC_MONSTER_NAME}, dropMechanicNames={}},</v>
      </c>
      <c r="BA515" s="21" t="str">
        <f t="shared" si="53"/>
        <v xml:space="preserve"> --Perfected Saxhleel Champion / Perfektionierter Saxhleel-Champion   [Rockgrove]</v>
      </c>
    </row>
    <row r="516" spans="1:53" x14ac:dyDescent="0.25">
      <c r="A516" s="5">
        <v>590</v>
      </c>
      <c r="B516" s="86" t="s">
        <v>2656</v>
      </c>
      <c r="C516" s="86" t="s">
        <v>2656</v>
      </c>
      <c r="D516" s="3">
        <f t="shared" si="48"/>
        <v>590</v>
      </c>
      <c r="G516" s="3" t="s">
        <v>1599</v>
      </c>
      <c r="I516" t="s">
        <v>98</v>
      </c>
      <c r="J516" t="s">
        <v>97</v>
      </c>
      <c r="K516" s="37">
        <v>468</v>
      </c>
      <c r="L516" s="37">
        <v>468</v>
      </c>
      <c r="M516" s="37">
        <v>468</v>
      </c>
      <c r="N516">
        <v>0</v>
      </c>
      <c r="O516" s="66" t="s">
        <v>2614</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constants'!$B$4:$C$1002,2,FALSE),"")</f>
        <v>Blackwood</v>
      </c>
      <c r="U516" s="33" t="s">
        <v>1668</v>
      </c>
      <c r="V516" s="42"/>
      <c r="W516" s="42"/>
      <c r="X516" s="3" t="str">
        <f>IF(G516&lt;&gt;"LIBSETS_SETTYPE_BATTLEGROUND",IF(G516&lt;&gt;"LIBSETS_SETTYPE_SPECIAL",IF(Y516&lt;&gt;"",VLOOKUP(Y516,'ESO zone constants'!$D$3:$H$4953,5,FALSE),""),""),"")</f>
        <v/>
      </c>
      <c r="Y516" t="str">
        <f>IF(AND(O516&lt;&gt;"",NOT(ISERROR(O516))),"",IF(AND(L516&lt;&gt;"",L516&gt;0,NOT(ISERROR(L516))),VLOOKUP(L516,'ESO dumped WayshrineInfo'!$K$3:$N$9999,4,FALSE),""))</f>
        <v/>
      </c>
      <c r="Z516" s="44"/>
      <c r="AA516" s="43" t="str">
        <f>IF(Z516&lt;&gt;"",IF(Z516&lt;&gt;"LIBSETS_DROP_MECHANIC_MONSTER_NAME",VLOOKUP(Z516,'LibSets constants'!$I$4:$L$1002,3,FALSE),""),"")</f>
        <v/>
      </c>
      <c r="AB516" s="43" t="str">
        <f>IF(Z516&lt;&gt;"",IF(Z516&lt;&gt;"LIBSETS_DROP_MECHANIC_MONSTER_NAME",VLOOKUP(Z516,'LibSets constants'!$I$4:$L$1002,4,FALSE),""),"")</f>
        <v/>
      </c>
      <c r="AC516" s="3" t="str">
        <f>IF(G516&lt;&gt;"LIBSETS_SETTYPE_BATTLEGROUND",IF(G516&lt;&gt;"LIBSETS_SETTYPE_SPECIAL",IF(AD516&lt;&gt;"",VLOOKUP(AD516,'ESO zone constants'!$D$3:$H$4953,5,FALSE),""),""),"")</f>
        <v/>
      </c>
      <c r="AD516" t="str">
        <f>IF(AND(O516&lt;&gt;"",NOT(ISERROR(O516))),"",IF(AND(M516&lt;&gt;"",M516&gt;0,NOT(ISERROR(M516))),VLOOKUP(M516,'ESO dumped WayshrineInfo'!$K$3:$N$9999,4,FALSE),""))</f>
        <v/>
      </c>
      <c r="AE516" s="44"/>
      <c r="AF516" s="43" t="str">
        <f>IF(AE516&lt;&gt;"",IF(AE516&lt;&gt;"LIBSETS_DROP_MECHANIC_MONSTER_NAME",VLOOKUP(AE516,'LibSets constants'!$I$4:$L$1002,3,FALSE),""),"")</f>
        <v/>
      </c>
      <c r="AG516" s="43" t="str">
        <f>IF(AE516&lt;&gt;"",IF(AE516&lt;&gt;"LIBSETS_DROP_MECHANIC_MONSTER_NAME",VLOOKUP(AE516,'LibSets constants'!$I$4:$L$1002,4,FALSE),""),"")</f>
        <v/>
      </c>
      <c r="AH516" s="3" t="str">
        <f>IF(G516&lt;&gt;"LIBSETS_SETTYPE_BATTLEGROUND",IF(G516&lt;&gt;"LIBSETS_SETTYPE_SPECIAL",IF(AI516&lt;&gt;"",VLOOKUP(AI516,'ESO zone constants'!$D$3:$H$4953,5,FALSE),""),""),"")</f>
        <v/>
      </c>
      <c r="AJ516" s="44"/>
      <c r="AK516" s="43" t="str">
        <f>IF(AJ516&lt;&gt;"",IF(AJ516&lt;&gt;"LIBSETS_DROP_MECHANIC_MONSTER_NAME",VLOOKUP(AJ516,'LibSets constants'!$I$4:$L$1002,3,FALSE),""),"")</f>
        <v/>
      </c>
      <c r="AL516" s="43" t="str">
        <f>IF(AJ516&lt;&gt;"",IF(AJ516&lt;&gt;"LIBSETS_DROP_MECHANIC_MONSTER_NAME",VLOOKUP(AJ516,'LibSets constants'!$I$4:$L$1002,4,FALSE),""),"")</f>
        <v/>
      </c>
      <c r="AM516" s="3" t="str">
        <f>IF(G516&lt;&gt;"LIBSETS_SETTYPE_BATTLEGROUND",IF(G516&lt;&gt;"LIBSETS_SETTYPE_SPECIAL",IF(AN516&lt;&gt;"",VLOOKUP(AN516,'ESO zone constants'!$D$3:$H$4953,5,FALSE),""),""),"")</f>
        <v/>
      </c>
      <c r="AO516" s="44"/>
      <c r="AP516" s="43" t="str">
        <f>IF(AO516&lt;&gt;"",IF(AO516&lt;&gt;"LIBSETS_DROP_MECHANIC_MONSTER_NAME",VLOOKUP(AO516,'LibSets constants'!$I$4:$L$1002,3,FALSE),""),"")</f>
        <v/>
      </c>
      <c r="AQ516" s="43" t="str">
        <f>IF(AO516&lt;&gt;"",IF(AO516&lt;&gt;"LIBSETS_DROP_MECHANIC_MONSTER_NAME",VLOOKUP(AO516,'LibSets constants'!$I$4:$L$1002,4,FALSE),""),"")</f>
        <v/>
      </c>
      <c r="AR516" s="3" t="str">
        <f>IF(G516&lt;&gt;"LIBSETS_SETTYPE_BATTLEGROUND",IF(G516&lt;&gt;"LIBSETS_SETTYPE_SPECIAL",IF(AS516&lt;&gt;"",VLOOKUP(AS516,'ESO zone constants'!$D$3:$H$4953,5,FALSE),""),""),"")</f>
        <v/>
      </c>
      <c r="AT516" s="44"/>
      <c r="AU516" s="43" t="str">
        <f>IF(AT516&lt;&gt;"",IF(AT516&lt;&gt;"LIBSETS_DROP_MECHANIC_MONSTER_NAME",VLOOKUP(AT516,'LibSets constants'!$I$4:$L$1002,3,FALSE),""),"")</f>
        <v/>
      </c>
      <c r="AV516" s="43" t="str">
        <f>IF(AT516&lt;&gt;"",IF(AT516&lt;&gt;"LIBSETS_DROP_MECHANIC_MONSTER_NAME",VLOOKUP(AT516,'LibSets constants'!$I$4:$L$1002,4,FALSE),""),"")</f>
        <v/>
      </c>
      <c r="AW516" s="21" t="str">
        <f t="shared" si="49"/>
        <v>[590] = {wayshrines={468,468,468,}, dlcId=DLC_BLACKWOOD</v>
      </c>
      <c r="AX516" s="21" t="str">
        <f t="shared" si="50"/>
        <v>, zoneIds={1263}, veteran=true</v>
      </c>
      <c r="AY516" s="21" t="str">
        <f t="shared" si="51"/>
        <v>, setType=LIBSETS_SETTYPE_TRIAL</v>
      </c>
      <c r="AZ516" s="21" t="str">
        <f t="shared" si="52"/>
        <v>, dropMechanic={LIBSETS_DROP_MECHANIC_MONSTER_NAME}, dropMechanicNames={}},</v>
      </c>
      <c r="BA516" s="21" t="str">
        <f t="shared" si="53"/>
        <v xml:space="preserve"> --Perfected Sul-Xan\'s Torment / Perfected Sul-Xan\'s Torment   [Rockgrove]</v>
      </c>
    </row>
    <row r="517" spans="1:53" x14ac:dyDescent="0.25">
      <c r="A517" s="5">
        <v>591</v>
      </c>
      <c r="B517" s="86" t="s">
        <v>2638</v>
      </c>
      <c r="C517" s="86" t="s">
        <v>2661</v>
      </c>
      <c r="D517" s="3">
        <f t="shared" si="48"/>
        <v>591</v>
      </c>
      <c r="G517" s="3" t="s">
        <v>1599</v>
      </c>
      <c r="I517" t="s">
        <v>98</v>
      </c>
      <c r="J517" t="s">
        <v>97</v>
      </c>
      <c r="K517" s="37">
        <v>468</v>
      </c>
      <c r="L517" s="37">
        <v>468</v>
      </c>
      <c r="M517" s="37">
        <v>468</v>
      </c>
      <c r="N517">
        <v>0</v>
      </c>
      <c r="O517" s="66" t="s">
        <v>2614</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constants'!$B$4:$C$1002,2,FALSE),"")</f>
        <v>Blackwood</v>
      </c>
      <c r="U517" s="33" t="s">
        <v>1668</v>
      </c>
      <c r="V517" s="42"/>
      <c r="W517" s="42"/>
      <c r="X517" s="3" t="str">
        <f>IF(G517&lt;&gt;"LIBSETS_SETTYPE_BATTLEGROUND",IF(G517&lt;&gt;"LIBSETS_SETTYPE_SPECIAL",IF(Y517&lt;&gt;"",VLOOKUP(Y517,'ESO zone constants'!$D$3:$H$4953,5,FALSE),""),""),"")</f>
        <v/>
      </c>
      <c r="Y517" t="str">
        <f>IF(AND(O517&lt;&gt;"",NOT(ISERROR(O517))),"",IF(AND(L517&lt;&gt;"",L517&gt;0,NOT(ISERROR(L517))),VLOOKUP(L517,'ESO dumped WayshrineInfo'!$K$3:$N$9999,4,FALSE),""))</f>
        <v/>
      </c>
      <c r="Z517" s="44"/>
      <c r="AA517" s="43" t="str">
        <f>IF(Z517&lt;&gt;"",IF(Z517&lt;&gt;"LIBSETS_DROP_MECHANIC_MONSTER_NAME",VLOOKUP(Z517,'LibSets constants'!$I$4:$L$1002,3,FALSE),""),"")</f>
        <v/>
      </c>
      <c r="AB517" s="43" t="str">
        <f>IF(Z517&lt;&gt;"",IF(Z517&lt;&gt;"LIBSETS_DROP_MECHANIC_MONSTER_NAME",VLOOKUP(Z517,'LibSets constants'!$I$4:$L$1002,4,FALSE),""),"")</f>
        <v/>
      </c>
      <c r="AC517" s="3" t="str">
        <f>IF(G517&lt;&gt;"LIBSETS_SETTYPE_BATTLEGROUND",IF(G517&lt;&gt;"LIBSETS_SETTYPE_SPECIAL",IF(AD517&lt;&gt;"",VLOOKUP(AD517,'ESO zone constants'!$D$3:$H$4953,5,FALSE),""),""),"")</f>
        <v/>
      </c>
      <c r="AD517" t="str">
        <f>IF(AND(O517&lt;&gt;"",NOT(ISERROR(O517))),"",IF(AND(M517&lt;&gt;"",M517&gt;0,NOT(ISERROR(M517))),VLOOKUP(M517,'ESO dumped WayshrineInfo'!$K$3:$N$9999,4,FALSE),""))</f>
        <v/>
      </c>
      <c r="AE517" s="44"/>
      <c r="AF517" s="43" t="str">
        <f>IF(AE517&lt;&gt;"",IF(AE517&lt;&gt;"LIBSETS_DROP_MECHANIC_MONSTER_NAME",VLOOKUP(AE517,'LibSets constants'!$I$4:$L$1002,3,FALSE),""),"")</f>
        <v/>
      </c>
      <c r="AG517" s="43" t="str">
        <f>IF(AE517&lt;&gt;"",IF(AE517&lt;&gt;"LIBSETS_DROP_MECHANIC_MONSTER_NAME",VLOOKUP(AE517,'LibSets constants'!$I$4:$L$1002,4,FALSE),""),"")</f>
        <v/>
      </c>
      <c r="AH517" s="3" t="str">
        <f>IF(G517&lt;&gt;"LIBSETS_SETTYPE_BATTLEGROUND",IF(G517&lt;&gt;"LIBSETS_SETTYPE_SPECIAL",IF(AI517&lt;&gt;"",VLOOKUP(AI517,'ESO zone constants'!$D$3:$H$4953,5,FALSE),""),""),"")</f>
        <v/>
      </c>
      <c r="AJ517" s="44"/>
      <c r="AK517" s="43" t="str">
        <f>IF(AJ517&lt;&gt;"",IF(AJ517&lt;&gt;"LIBSETS_DROP_MECHANIC_MONSTER_NAME",VLOOKUP(AJ517,'LibSets constants'!$I$4:$L$1002,3,FALSE),""),"")</f>
        <v/>
      </c>
      <c r="AL517" s="43" t="str">
        <f>IF(AJ517&lt;&gt;"",IF(AJ517&lt;&gt;"LIBSETS_DROP_MECHANIC_MONSTER_NAME",VLOOKUP(AJ517,'LibSets constants'!$I$4:$L$1002,4,FALSE),""),"")</f>
        <v/>
      </c>
      <c r="AM517" s="3" t="str">
        <f>IF(G517&lt;&gt;"LIBSETS_SETTYPE_BATTLEGROUND",IF(G517&lt;&gt;"LIBSETS_SETTYPE_SPECIAL",IF(AN517&lt;&gt;"",VLOOKUP(AN517,'ESO zone constants'!$D$3:$H$4953,5,FALSE),""),""),"")</f>
        <v/>
      </c>
      <c r="AO517" s="44"/>
      <c r="AP517" s="43" t="str">
        <f>IF(AO517&lt;&gt;"",IF(AO517&lt;&gt;"LIBSETS_DROP_MECHANIC_MONSTER_NAME",VLOOKUP(AO517,'LibSets constants'!$I$4:$L$1002,3,FALSE),""),"")</f>
        <v/>
      </c>
      <c r="AQ517" s="43" t="str">
        <f>IF(AO517&lt;&gt;"",IF(AO517&lt;&gt;"LIBSETS_DROP_MECHANIC_MONSTER_NAME",VLOOKUP(AO517,'LibSets constants'!$I$4:$L$1002,4,FALSE),""),"")</f>
        <v/>
      </c>
      <c r="AR517" s="3" t="str">
        <f>IF(G517&lt;&gt;"LIBSETS_SETTYPE_BATTLEGROUND",IF(G517&lt;&gt;"LIBSETS_SETTYPE_SPECIAL",IF(AS517&lt;&gt;"",VLOOKUP(AS517,'ESO zone constants'!$D$3:$H$4953,5,FALSE),""),""),"")</f>
        <v/>
      </c>
      <c r="AT517" s="44"/>
      <c r="AU517" s="43" t="str">
        <f>IF(AT517&lt;&gt;"",IF(AT517&lt;&gt;"LIBSETS_DROP_MECHANIC_MONSTER_NAME",VLOOKUP(AT517,'LibSets constants'!$I$4:$L$1002,3,FALSE),""),"")</f>
        <v/>
      </c>
      <c r="AV517" s="43" t="str">
        <f>IF(AT517&lt;&gt;"",IF(AT517&lt;&gt;"LIBSETS_DROP_MECHANIC_MONSTER_NAME",VLOOKUP(AT517,'LibSets constants'!$I$4:$L$1002,4,FALSE),""),"")</f>
        <v/>
      </c>
      <c r="AW517" s="21" t="str">
        <f t="shared" si="49"/>
        <v>[591] = {wayshrines={468,468,468,}, dlcId=DLC_BLACKWOOD</v>
      </c>
      <c r="AX517" s="21" t="str">
        <f t="shared" si="50"/>
        <v>, zoneIds={1263}, veteran=true</v>
      </c>
      <c r="AY517" s="21" t="str">
        <f t="shared" si="51"/>
        <v>, setType=LIBSETS_SETTYPE_TRIAL</v>
      </c>
      <c r="AZ517" s="21" t="str">
        <f t="shared" si="52"/>
        <v>, dropMechanic={LIBSETS_DROP_MECHANIC_MONSTER_NAME}, dropMechanicNames={}},</v>
      </c>
      <c r="BA517" s="21" t="str">
        <f t="shared" si="53"/>
        <v xml:space="preserve"> --Perfected Bahsei\'s Mania / Bahseis perfektionierte Manie   [Rockgrove]</v>
      </c>
    </row>
    <row r="518" spans="1:53" x14ac:dyDescent="0.25">
      <c r="A518" s="5">
        <v>592</v>
      </c>
      <c r="B518" s="86" t="s">
        <v>2649</v>
      </c>
      <c r="C518" s="86" t="s">
        <v>2662</v>
      </c>
      <c r="D518" s="3">
        <f t="shared" si="48"/>
        <v>592</v>
      </c>
      <c r="G518" s="3" t="s">
        <v>1599</v>
      </c>
      <c r="I518" t="s">
        <v>98</v>
      </c>
      <c r="J518" t="s">
        <v>97</v>
      </c>
      <c r="K518" s="37">
        <v>468</v>
      </c>
      <c r="L518" s="37">
        <v>468</v>
      </c>
      <c r="M518" s="37">
        <v>468</v>
      </c>
      <c r="N518">
        <v>0</v>
      </c>
      <c r="O518" s="66" t="s">
        <v>2614</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constants'!$B$4:$C$1002,2,FALSE),"")</f>
        <v>Blackwood</v>
      </c>
      <c r="U518" s="33" t="s">
        <v>1668</v>
      </c>
      <c r="V518" s="42"/>
      <c r="W518" s="42"/>
      <c r="X518" s="3" t="str">
        <f>IF(G518&lt;&gt;"LIBSETS_SETTYPE_BATTLEGROUND",IF(G518&lt;&gt;"LIBSETS_SETTYPE_SPECIAL",IF(Y518&lt;&gt;"",VLOOKUP(Y518,'ESO zone constants'!$D$3:$H$4953,5,FALSE),""),""),"")</f>
        <v/>
      </c>
      <c r="Y518" t="str">
        <f>IF(AND(O518&lt;&gt;"",NOT(ISERROR(O518))),"",IF(AND(L518&lt;&gt;"",L518&gt;0,NOT(ISERROR(L518))),VLOOKUP(L518,'ESO dumped WayshrineInfo'!$K$3:$N$9999,4,FALSE),""))</f>
        <v/>
      </c>
      <c r="Z518" s="44"/>
      <c r="AA518" s="43" t="str">
        <f>IF(Z518&lt;&gt;"",IF(Z518&lt;&gt;"LIBSETS_DROP_MECHANIC_MONSTER_NAME",VLOOKUP(Z518,'LibSets constants'!$I$4:$L$1002,3,FALSE),""),"")</f>
        <v/>
      </c>
      <c r="AB518" s="43" t="str">
        <f>IF(Z518&lt;&gt;"",IF(Z518&lt;&gt;"LIBSETS_DROP_MECHANIC_MONSTER_NAME",VLOOKUP(Z518,'LibSets constants'!$I$4:$L$1002,4,FALSE),""),"")</f>
        <v/>
      </c>
      <c r="AC518" s="3" t="str">
        <f>IF(G518&lt;&gt;"LIBSETS_SETTYPE_BATTLEGROUND",IF(G518&lt;&gt;"LIBSETS_SETTYPE_SPECIAL",IF(AD518&lt;&gt;"",VLOOKUP(AD518,'ESO zone constants'!$D$3:$H$4953,5,FALSE),""),""),"")</f>
        <v/>
      </c>
      <c r="AD518" t="str">
        <f>IF(AND(O518&lt;&gt;"",NOT(ISERROR(O518))),"",IF(AND(M518&lt;&gt;"",M518&gt;0,NOT(ISERROR(M518))),VLOOKUP(M518,'ESO dumped WayshrineInfo'!$K$3:$N$9999,4,FALSE),""))</f>
        <v/>
      </c>
      <c r="AE518" s="44"/>
      <c r="AF518" s="43" t="str">
        <f>IF(AE518&lt;&gt;"",IF(AE518&lt;&gt;"LIBSETS_DROP_MECHANIC_MONSTER_NAME",VLOOKUP(AE518,'LibSets constants'!$I$4:$L$1002,3,FALSE),""),"")</f>
        <v/>
      </c>
      <c r="AG518" s="43" t="str">
        <f>IF(AE518&lt;&gt;"",IF(AE518&lt;&gt;"LIBSETS_DROP_MECHANIC_MONSTER_NAME",VLOOKUP(AE518,'LibSets constants'!$I$4:$L$1002,4,FALSE),""),"")</f>
        <v/>
      </c>
      <c r="AH518" s="3" t="str">
        <f>IF(G518&lt;&gt;"LIBSETS_SETTYPE_BATTLEGROUND",IF(G518&lt;&gt;"LIBSETS_SETTYPE_SPECIAL",IF(AI518&lt;&gt;"",VLOOKUP(AI518,'ESO zone constants'!$D$3:$H$4953,5,FALSE),""),""),"")</f>
        <v/>
      </c>
      <c r="AJ518" s="44"/>
      <c r="AK518" s="43" t="str">
        <f>IF(AJ518&lt;&gt;"",IF(AJ518&lt;&gt;"LIBSETS_DROP_MECHANIC_MONSTER_NAME",VLOOKUP(AJ518,'LibSets constants'!$I$4:$L$1002,3,FALSE),""),"")</f>
        <v/>
      </c>
      <c r="AL518" s="43" t="str">
        <f>IF(AJ518&lt;&gt;"",IF(AJ518&lt;&gt;"LIBSETS_DROP_MECHANIC_MONSTER_NAME",VLOOKUP(AJ518,'LibSets constants'!$I$4:$L$1002,4,FALSE),""),"")</f>
        <v/>
      </c>
      <c r="AM518" s="3" t="str">
        <f>IF(G518&lt;&gt;"LIBSETS_SETTYPE_BATTLEGROUND",IF(G518&lt;&gt;"LIBSETS_SETTYPE_SPECIAL",IF(AN518&lt;&gt;"",VLOOKUP(AN518,'ESO zone constants'!$D$3:$H$4953,5,FALSE),""),""),"")</f>
        <v/>
      </c>
      <c r="AO518" s="44"/>
      <c r="AP518" s="43" t="str">
        <f>IF(AO518&lt;&gt;"",IF(AO518&lt;&gt;"LIBSETS_DROP_MECHANIC_MONSTER_NAME",VLOOKUP(AO518,'LibSets constants'!$I$4:$L$1002,3,FALSE),""),"")</f>
        <v/>
      </c>
      <c r="AQ518" s="43" t="str">
        <f>IF(AO518&lt;&gt;"",IF(AO518&lt;&gt;"LIBSETS_DROP_MECHANIC_MONSTER_NAME",VLOOKUP(AO518,'LibSets constants'!$I$4:$L$1002,4,FALSE),""),"")</f>
        <v/>
      </c>
      <c r="AR518" s="3" t="str">
        <f>IF(G518&lt;&gt;"LIBSETS_SETTYPE_BATTLEGROUND",IF(G518&lt;&gt;"LIBSETS_SETTYPE_SPECIAL",IF(AS518&lt;&gt;"",VLOOKUP(AS518,'ESO zone constants'!$D$3:$H$4953,5,FALSE),""),""),"")</f>
        <v/>
      </c>
      <c r="AT518" s="44"/>
      <c r="AU518" s="43" t="str">
        <f>IF(AT518&lt;&gt;"",IF(AT518&lt;&gt;"LIBSETS_DROP_MECHANIC_MONSTER_NAME",VLOOKUP(AT518,'LibSets constants'!$I$4:$L$1002,3,FALSE),""),"")</f>
        <v/>
      </c>
      <c r="AV518" s="43" t="str">
        <f>IF(AT518&lt;&gt;"",IF(AT518&lt;&gt;"LIBSETS_DROP_MECHANIC_MONSTER_NAME",VLOOKUP(AT518,'LibSets constants'!$I$4:$L$1002,4,FALSE),""),"")</f>
        <v/>
      </c>
      <c r="AW518" s="21" t="str">
        <f t="shared" si="49"/>
        <v>[592] = {wayshrines={468,468,468,}, dlcId=DLC_BLACKWOOD</v>
      </c>
      <c r="AX518" s="21" t="str">
        <f t="shared" si="50"/>
        <v>, zoneIds={1263}, veteran=true</v>
      </c>
      <c r="AY518" s="21" t="str">
        <f t="shared" si="51"/>
        <v>, setType=LIBSETS_SETTYPE_TRIAL</v>
      </c>
      <c r="AZ518" s="21" t="str">
        <f t="shared" si="52"/>
        <v>, dropMechanic={LIBSETS_DROP_MECHANIC_MONSTER_NAME}, dropMechanicNames={}},</v>
      </c>
      <c r="BA518" s="21" t="str">
        <f t="shared" si="53"/>
        <v xml:space="preserve"> --Perfected Stone-Talker\'s Oath / Perfektionierter Eid des Steinsprechers   [Rockgrove]</v>
      </c>
    </row>
    <row r="519" spans="1:53" x14ac:dyDescent="0.25">
      <c r="A519" s="5">
        <v>593</v>
      </c>
      <c r="B519" s="86" t="s">
        <v>2650</v>
      </c>
      <c r="C519" s="86" t="s">
        <v>2650</v>
      </c>
      <c r="D519" s="3">
        <f t="shared" si="48"/>
        <v>593</v>
      </c>
      <c r="G519" s="3" t="s">
        <v>1816</v>
      </c>
      <c r="I519" t="s">
        <v>97</v>
      </c>
      <c r="J519" t="s">
        <v>97</v>
      </c>
      <c r="K519" s="37">
        <v>-1</v>
      </c>
      <c r="L519" s="37">
        <v>-1</v>
      </c>
      <c r="M519" s="37">
        <v>-1</v>
      </c>
      <c r="N519">
        <v>0</v>
      </c>
      <c r="O519" s="66" t="s">
        <v>1946</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2550</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constants'!$B$4:$C$1002,2,FALSE),"")</f>
        <v>Blackwood</v>
      </c>
      <c r="U519" s="3" t="s">
        <v>1813</v>
      </c>
      <c r="V519" s="42"/>
      <c r="W519" s="42"/>
      <c r="X519" s="3" t="str">
        <f>IF(G519&lt;&gt;"LIBSETS_SETTYPE_BATTLEGROUND",IF(G519&lt;&gt;"LIBSETS_SETTYPE_SPECIAL",IF(Y519&lt;&gt;"",VLOOKUP(Y519,'ESO zone constants'!$D$3:$H$4953,5,FALSE),""),""),"")</f>
        <v/>
      </c>
      <c r="Y519" t="str">
        <f>IF(AND(O519&lt;&gt;"",NOT(ISERROR(O519))),"",IF(AND(L519&lt;&gt;"",L519&gt;0,NOT(ISERROR(L519))),VLOOKUP(L519,'ESO dumped WayshrineInfo'!$K$3:$N$9999,4,FALSE),""))</f>
        <v/>
      </c>
      <c r="Z519" s="44"/>
      <c r="AA519" s="43" t="str">
        <f>IF(Z519&lt;&gt;"",IF(Z519&lt;&gt;"LIBSETS_DROP_MECHANIC_MONSTER_NAME",VLOOKUP(Z519,'LibSets constants'!$I$4:$L$1002,3,FALSE),""),"")</f>
        <v/>
      </c>
      <c r="AB519" s="43" t="str">
        <f>IF(Z519&lt;&gt;"",IF(Z519&lt;&gt;"LIBSETS_DROP_MECHANIC_MONSTER_NAME",VLOOKUP(Z519,'LibSets constants'!$I$4:$L$1002,4,FALSE),""),"")</f>
        <v/>
      </c>
      <c r="AC519" s="3" t="str">
        <f>IF(G519&lt;&gt;"LIBSETS_SETTYPE_BATTLEGROUND",IF(G519&lt;&gt;"LIBSETS_SETTYPE_SPECIAL",IF(AD519&lt;&gt;"",VLOOKUP(AD519,'ESO zone constants'!$D$3:$H$4953,5,FALSE),""),""),"")</f>
        <v/>
      </c>
      <c r="AD519" t="str">
        <f>IF(AND(O519&lt;&gt;"",NOT(ISERROR(O519))),"",IF(AND(M519&lt;&gt;"",M519&gt;0,NOT(ISERROR(M519))),VLOOKUP(M519,'ESO dumped WayshrineInfo'!$K$3:$N$9999,4,FALSE),""))</f>
        <v/>
      </c>
      <c r="AE519" s="44"/>
      <c r="AF519" s="43" t="str">
        <f>IF(AE519&lt;&gt;"",IF(AE519&lt;&gt;"LIBSETS_DROP_MECHANIC_MONSTER_NAME",VLOOKUP(AE519,'LibSets constants'!$I$4:$L$1002,3,FALSE),""),"")</f>
        <v/>
      </c>
      <c r="AG519" s="43" t="str">
        <f>IF(AE519&lt;&gt;"",IF(AE519&lt;&gt;"LIBSETS_DROP_MECHANIC_MONSTER_NAME",VLOOKUP(AE519,'LibSets constants'!$I$4:$L$1002,4,FALSE),""),"")</f>
        <v/>
      </c>
      <c r="AH519" s="3" t="str">
        <f>IF(G519&lt;&gt;"LIBSETS_SETTYPE_BATTLEGROUND",IF(G519&lt;&gt;"LIBSETS_SETTYPE_SPECIAL",IF(AI519&lt;&gt;"",VLOOKUP(AI519,'ESO zone constants'!$D$3:$H$4953,5,FALSE),""),""),"")</f>
        <v/>
      </c>
      <c r="AJ519" s="44"/>
      <c r="AK519" s="43" t="str">
        <f>IF(AJ519&lt;&gt;"",IF(AJ519&lt;&gt;"LIBSETS_DROP_MECHANIC_MONSTER_NAME",VLOOKUP(AJ519,'LibSets constants'!$I$4:$L$1002,3,FALSE),""),"")</f>
        <v/>
      </c>
      <c r="AL519" s="43" t="str">
        <f>IF(AJ519&lt;&gt;"",IF(AJ519&lt;&gt;"LIBSETS_DROP_MECHANIC_MONSTER_NAME",VLOOKUP(AJ519,'LibSets constants'!$I$4:$L$1002,4,FALSE),""),"")</f>
        <v/>
      </c>
      <c r="AM519" s="3" t="str">
        <f>IF(G519&lt;&gt;"LIBSETS_SETTYPE_BATTLEGROUND",IF(G519&lt;&gt;"LIBSETS_SETTYPE_SPECIAL",IF(AN519&lt;&gt;"",VLOOKUP(AN519,'ESO zone constants'!$D$3:$H$4953,5,FALSE),""),""),"")</f>
        <v/>
      </c>
      <c r="AO519" s="44"/>
      <c r="AP519" s="43" t="str">
        <f>IF(AO519&lt;&gt;"",IF(AO519&lt;&gt;"LIBSETS_DROP_MECHANIC_MONSTER_NAME",VLOOKUP(AO519,'LibSets constants'!$I$4:$L$1002,3,FALSE),""),"")</f>
        <v/>
      </c>
      <c r="AQ519" s="43" t="str">
        <f>IF(AO519&lt;&gt;"",IF(AO519&lt;&gt;"LIBSETS_DROP_MECHANIC_MONSTER_NAME",VLOOKUP(AO519,'LibSets constants'!$I$4:$L$1002,4,FALSE),""),"")</f>
        <v/>
      </c>
      <c r="AR519" s="3" t="str">
        <f>IF(G519&lt;&gt;"LIBSETS_SETTYPE_BATTLEGROUND",IF(G519&lt;&gt;"LIBSETS_SETTYPE_SPECIAL",IF(AS519&lt;&gt;"",VLOOKUP(AS519,'ESO zone constants'!$D$3:$H$4953,5,FALSE),""),""),"")</f>
        <v/>
      </c>
      <c r="AT519" s="44"/>
      <c r="AU519" s="43" t="str">
        <f>IF(AT519&lt;&gt;"",IF(AT519&lt;&gt;"LIBSETS_DROP_MECHANIC_MONSTER_NAME",VLOOKUP(AT519,'LibSets constants'!$I$4:$L$1002,3,FALSE),""),"")</f>
        <v/>
      </c>
      <c r="AV519" s="43" t="str">
        <f>IF(AT519&lt;&gt;"",IF(AT519&lt;&gt;"LIBSETS_DROP_MECHANIC_MONSTER_NAME",VLOOKUP(AT519,'LibSets constants'!$I$4:$L$1002,4,FALSE),""),"")</f>
        <v/>
      </c>
      <c r="AW519" s="21" t="str">
        <f t="shared" si="49"/>
        <v>[593] = {wayshrines={-1,-1,-1,}, dlcId=DLC_BLACKWOOD</v>
      </c>
      <c r="AX519" s="21" t="str">
        <f t="shared" si="50"/>
        <v>, veteran=false</v>
      </c>
      <c r="AY519" s="21" t="str">
        <f t="shared" si="51"/>
        <v>, setType=LIBSETS_SETTYPE_MYTHIC</v>
      </c>
      <c r="AZ519" s="21" t="str">
        <f t="shared" si="52"/>
        <v>, dropMechanic={LIBSETS_DROP_MECHANIC_ANTIQUITIES}},</v>
      </c>
      <c r="BA519" s="21" t="str">
        <f t="shared" si="53"/>
        <v xml:space="preserve"> --Gaze of Sithis / Gaze of Sithis   [Antiquities]</v>
      </c>
    </row>
    <row r="520" spans="1:53" x14ac:dyDescent="0.25">
      <c r="A520" s="5">
        <v>594</v>
      </c>
      <c r="B520" s="86" t="s">
        <v>2655</v>
      </c>
      <c r="C520" s="86" t="s">
        <v>2655</v>
      </c>
      <c r="D520" s="3">
        <f t="shared" si="48"/>
        <v>594</v>
      </c>
      <c r="G520" s="3" t="s">
        <v>1816</v>
      </c>
      <c r="I520" t="s">
        <v>97</v>
      </c>
      <c r="J520" t="s">
        <v>97</v>
      </c>
      <c r="K520" s="37">
        <v>-1</v>
      </c>
      <c r="L520" s="37">
        <v>-1</v>
      </c>
      <c r="M520" s="37">
        <v>-1</v>
      </c>
      <c r="N520">
        <v>0</v>
      </c>
      <c r="O520" s="66" t="s">
        <v>1946</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2550</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constants'!$B$4:$C$1002,2,FALSE),"")</f>
        <v>Blackwood</v>
      </c>
      <c r="U520" s="3" t="s">
        <v>1813</v>
      </c>
      <c r="V520" s="42"/>
      <c r="W520" s="42"/>
      <c r="X520" s="3" t="str">
        <f>IF(G520&lt;&gt;"LIBSETS_SETTYPE_BATTLEGROUND",IF(G520&lt;&gt;"LIBSETS_SETTYPE_SPECIAL",IF(Y520&lt;&gt;"",VLOOKUP(Y520,'ESO zone constants'!$D$3:$H$4953,5,FALSE),""),""),"")</f>
        <v/>
      </c>
      <c r="Y520" t="str">
        <f>IF(AND(O520&lt;&gt;"",NOT(ISERROR(O520))),"",IF(AND(L520&lt;&gt;"",L520&gt;0,NOT(ISERROR(L520))),VLOOKUP(L520,'ESO dumped WayshrineInfo'!$K$3:$N$9999,4,FALSE),""))</f>
        <v/>
      </c>
      <c r="Z520" s="44"/>
      <c r="AA520" s="43" t="str">
        <f>IF(Z520&lt;&gt;"",IF(Z520&lt;&gt;"LIBSETS_DROP_MECHANIC_MONSTER_NAME",VLOOKUP(Z520,'LibSets constants'!$I$4:$L$1002,3,FALSE),""),"")</f>
        <v/>
      </c>
      <c r="AB520" s="43" t="str">
        <f>IF(Z520&lt;&gt;"",IF(Z520&lt;&gt;"LIBSETS_DROP_MECHANIC_MONSTER_NAME",VLOOKUP(Z520,'LibSets constants'!$I$4:$L$1002,4,FALSE),""),"")</f>
        <v/>
      </c>
      <c r="AC520" s="3" t="str">
        <f>IF(G520&lt;&gt;"LIBSETS_SETTYPE_BATTLEGROUND",IF(G520&lt;&gt;"LIBSETS_SETTYPE_SPECIAL",IF(AD520&lt;&gt;"",VLOOKUP(AD520,'ESO zone constants'!$D$3:$H$4953,5,FALSE),""),""),"")</f>
        <v/>
      </c>
      <c r="AD520" t="str">
        <f>IF(AND(O520&lt;&gt;"",NOT(ISERROR(O520))),"",IF(AND(M520&lt;&gt;"",M520&gt;0,NOT(ISERROR(M520))),VLOOKUP(M520,'ESO dumped WayshrineInfo'!$K$3:$N$9999,4,FALSE),""))</f>
        <v/>
      </c>
      <c r="AE520" s="44"/>
      <c r="AF520" s="43" t="str">
        <f>IF(AE520&lt;&gt;"",IF(AE520&lt;&gt;"LIBSETS_DROP_MECHANIC_MONSTER_NAME",VLOOKUP(AE520,'LibSets constants'!$I$4:$L$1002,3,FALSE),""),"")</f>
        <v/>
      </c>
      <c r="AG520" s="43" t="str">
        <f>IF(AE520&lt;&gt;"",IF(AE520&lt;&gt;"LIBSETS_DROP_MECHANIC_MONSTER_NAME",VLOOKUP(AE520,'LibSets constants'!$I$4:$L$1002,4,FALSE),""),"")</f>
        <v/>
      </c>
      <c r="AH520" s="3" t="str">
        <f>IF(G520&lt;&gt;"LIBSETS_SETTYPE_BATTLEGROUND",IF(G520&lt;&gt;"LIBSETS_SETTYPE_SPECIAL",IF(AI520&lt;&gt;"",VLOOKUP(AI520,'ESO zone constants'!$D$3:$H$4953,5,FALSE),""),""),"")</f>
        <v/>
      </c>
      <c r="AJ520" s="44"/>
      <c r="AK520" s="43" t="str">
        <f>IF(AJ520&lt;&gt;"",IF(AJ520&lt;&gt;"LIBSETS_DROP_MECHANIC_MONSTER_NAME",VLOOKUP(AJ520,'LibSets constants'!$I$4:$L$1002,3,FALSE),""),"")</f>
        <v/>
      </c>
      <c r="AL520" s="43" t="str">
        <f>IF(AJ520&lt;&gt;"",IF(AJ520&lt;&gt;"LIBSETS_DROP_MECHANIC_MONSTER_NAME",VLOOKUP(AJ520,'LibSets constants'!$I$4:$L$1002,4,FALSE),""),"")</f>
        <v/>
      </c>
      <c r="AM520" s="3" t="str">
        <f>IF(G520&lt;&gt;"LIBSETS_SETTYPE_BATTLEGROUND",IF(G520&lt;&gt;"LIBSETS_SETTYPE_SPECIAL",IF(AN520&lt;&gt;"",VLOOKUP(AN520,'ESO zone constants'!$D$3:$H$4953,5,FALSE),""),""),"")</f>
        <v/>
      </c>
      <c r="AO520" s="44"/>
      <c r="AP520" s="43" t="str">
        <f>IF(AO520&lt;&gt;"",IF(AO520&lt;&gt;"LIBSETS_DROP_MECHANIC_MONSTER_NAME",VLOOKUP(AO520,'LibSets constants'!$I$4:$L$1002,3,FALSE),""),"")</f>
        <v/>
      </c>
      <c r="AQ520" s="43" t="str">
        <f>IF(AO520&lt;&gt;"",IF(AO520&lt;&gt;"LIBSETS_DROP_MECHANIC_MONSTER_NAME",VLOOKUP(AO520,'LibSets constants'!$I$4:$L$1002,4,FALSE),""),"")</f>
        <v/>
      </c>
      <c r="AR520" s="3" t="str">
        <f>IF(G520&lt;&gt;"LIBSETS_SETTYPE_BATTLEGROUND",IF(G520&lt;&gt;"LIBSETS_SETTYPE_SPECIAL",IF(AS520&lt;&gt;"",VLOOKUP(AS520,'ESO zone constants'!$D$3:$H$4953,5,FALSE),""),""),"")</f>
        <v/>
      </c>
      <c r="AT520" s="44"/>
      <c r="AU520" s="43" t="str">
        <f>IF(AT520&lt;&gt;"",IF(AT520&lt;&gt;"LIBSETS_DROP_MECHANIC_MONSTER_NAME",VLOOKUP(AT520,'LibSets constants'!$I$4:$L$1002,3,FALSE),""),"")</f>
        <v/>
      </c>
      <c r="AV520" s="43" t="str">
        <f>IF(AT520&lt;&gt;"",IF(AT520&lt;&gt;"LIBSETS_DROP_MECHANIC_MONSTER_NAME",VLOOKUP(AT520,'LibSets constants'!$I$4:$L$1002,4,FALSE),""),"")</f>
        <v/>
      </c>
      <c r="AW520" s="21" t="str">
        <f t="shared" si="49"/>
        <v>[594] = {wayshrines={-1,-1,-1,}, dlcId=DLC_BLACKWOOD</v>
      </c>
      <c r="AX520" s="21" t="str">
        <f t="shared" si="50"/>
        <v>, veteran=false</v>
      </c>
      <c r="AY520" s="21" t="str">
        <f t="shared" si="51"/>
        <v>, setType=LIBSETS_SETTYPE_MYTHIC</v>
      </c>
      <c r="AZ520" s="21" t="str">
        <f t="shared" si="52"/>
        <v>, dropMechanic={LIBSETS_DROP_MECHANIC_ANTIQUITIES}},</v>
      </c>
      <c r="BA520" s="21" t="str">
        <f t="shared" si="53"/>
        <v xml:space="preserve"> --Harpooner\'s Wading Kilt / Harpooner\'s Wading Kilt   [Antiquities]</v>
      </c>
    </row>
    <row r="521" spans="1:53" x14ac:dyDescent="0.25">
      <c r="A521" s="85" t="s">
        <v>1445</v>
      </c>
      <c r="B521" s="87" t="s">
        <v>2664</v>
      </c>
      <c r="C521" s="87" t="s">
        <v>2663</v>
      </c>
      <c r="D521" s="3" t="str">
        <f t="shared" si="48"/>
        <v>???</v>
      </c>
      <c r="I521" t="s">
        <v>97</v>
      </c>
      <c r="J521" t="s">
        <v>97</v>
      </c>
      <c r="K521" s="37"/>
      <c r="L521" s="37"/>
      <c r="M521" s="37"/>
      <c r="N521">
        <v>0</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
      </c>
      <c r="S521" s="19" t="str">
        <f>IF(AND(R521&lt;&gt;"",NOT(ISERROR(R521))),R521,IF(P521&lt;&gt;"",IF(NOT(ISERROR(VLOOKUP(P521,'ESO Dungeon constants'!$D$3:$H$9999,5,FALSE))),VLOOKUP(P521,'ESO Dungeon constants'!$D$3:$I$9999,6,FALSE),VLOOKUP(P521,'ESO zone constants'!$H$3:$K$9987,4,FALSE)),""))</f>
        <v/>
      </c>
      <c r="T521" s="3" t="str">
        <f>IF(S521&lt;&gt;"",VLOOKUP(S521,'LibSets constants'!$B$4:$C$1002,2,FALSE),"")</f>
        <v/>
      </c>
      <c r="U521" s="3"/>
      <c r="V521" s="42"/>
      <c r="W521" s="42"/>
      <c r="X521" s="3" t="str">
        <f>IF(G521&lt;&gt;"LIBSETS_SETTYPE_BATTLEGROUND",IF(G521&lt;&gt;"LIBSETS_SETTYPE_SPECIAL",IF(Y521&lt;&gt;"",VLOOKUP(Y521,'ESO zone constants'!$D$3:$H$4953,5,FALSE),""),""),"")</f>
        <v/>
      </c>
      <c r="Y521" t="str">
        <f>IF(AND(O521&lt;&gt;"",NOT(ISERROR(O521))),"",IF(AND(L521&lt;&gt;"",L521&gt;0,NOT(ISERROR(L521))),VLOOKUP(L521,'ESO dumped WayshrineInfo'!$K$3:$N$9999,4,FALSE),""))</f>
        <v/>
      </c>
      <c r="Z521" s="44"/>
      <c r="AA521" s="43" t="str">
        <f>IF(Z521&lt;&gt;"",IF(Z521&lt;&gt;"LIBSETS_DROP_MECHANIC_MONSTER_NAME",VLOOKUP(Z521,'LibSets constants'!$I$4:$L$1002,3,FALSE),""),"")</f>
        <v/>
      </c>
      <c r="AB521" s="43" t="str">
        <f>IF(Z521&lt;&gt;"",IF(Z521&lt;&gt;"LIBSETS_DROP_MECHANIC_MONSTER_NAME",VLOOKUP(Z521,'LibSets constants'!$I$4:$L$1002,4,FALSE),""),"")</f>
        <v/>
      </c>
      <c r="AC521" s="3" t="str">
        <f>IF(G521&lt;&gt;"LIBSETS_SETTYPE_BATTLEGROUND",IF(G521&lt;&gt;"LIBSETS_SETTYPE_SPECIAL",IF(AD521&lt;&gt;"",VLOOKUP(AD521,'ESO zone constants'!$D$3:$H$4953,5,FALSE),""),""),"")</f>
        <v/>
      </c>
      <c r="AD521" t="str">
        <f>IF(AND(O521&lt;&gt;"",NOT(ISERROR(O521))),"",IF(AND(M521&lt;&gt;"",M521&gt;0,NOT(ISERROR(M521))),VLOOKUP(M521,'ESO dumped WayshrineInfo'!$K$3:$N$9999,4,FALSE),""))</f>
        <v/>
      </c>
      <c r="AE521" s="44"/>
      <c r="AF521" s="43" t="str">
        <f>IF(AE521&lt;&gt;"",IF(AE521&lt;&gt;"LIBSETS_DROP_MECHANIC_MONSTER_NAME",VLOOKUP(AE521,'LibSets constants'!$I$4:$L$1002,3,FALSE),""),"")</f>
        <v/>
      </c>
      <c r="AG521" s="43" t="str">
        <f>IF(AE521&lt;&gt;"",IF(AE521&lt;&gt;"LIBSETS_DROP_MECHANIC_MONSTER_NAME",VLOOKUP(AE521,'LibSets constants'!$I$4:$L$1002,4,FALSE),""),"")</f>
        <v/>
      </c>
      <c r="AH521" s="3" t="str">
        <f>IF(G521&lt;&gt;"LIBSETS_SETTYPE_BATTLEGROUND",IF(G521&lt;&gt;"LIBSETS_SETTYPE_SPECIAL",IF(AI521&lt;&gt;"",VLOOKUP(AI521,'ESO zone constants'!$D$3:$H$4953,5,FALSE),""),""),"")</f>
        <v/>
      </c>
      <c r="AJ521" s="44"/>
      <c r="AK521" s="43" t="str">
        <f>IF(AJ521&lt;&gt;"",IF(AJ521&lt;&gt;"LIBSETS_DROP_MECHANIC_MONSTER_NAME",VLOOKUP(AJ521,'LibSets constants'!$I$4:$L$1002,3,FALSE),""),"")</f>
        <v/>
      </c>
      <c r="AL521" s="43" t="str">
        <f>IF(AJ521&lt;&gt;"",IF(AJ521&lt;&gt;"LIBSETS_DROP_MECHANIC_MONSTER_NAME",VLOOKUP(AJ521,'LibSets constants'!$I$4:$L$1002,4,FALSE),""),"")</f>
        <v/>
      </c>
      <c r="AM521" s="3" t="str">
        <f>IF(G521&lt;&gt;"LIBSETS_SETTYPE_BATTLEGROUND",IF(G521&lt;&gt;"LIBSETS_SETTYPE_SPECIAL",IF(AN521&lt;&gt;"",VLOOKUP(AN521,'ESO zone constants'!$D$3:$H$4953,5,FALSE),""),""),"")</f>
        <v/>
      </c>
      <c r="AO521" s="44"/>
      <c r="AP521" s="43" t="str">
        <f>IF(AO521&lt;&gt;"",IF(AO521&lt;&gt;"LIBSETS_DROP_MECHANIC_MONSTER_NAME",VLOOKUP(AO521,'LibSets constants'!$I$4:$L$1002,3,FALSE),""),"")</f>
        <v/>
      </c>
      <c r="AQ521" s="43" t="str">
        <f>IF(AO521&lt;&gt;"",IF(AO521&lt;&gt;"LIBSETS_DROP_MECHANIC_MONSTER_NAME",VLOOKUP(AO521,'LibSets constants'!$I$4:$L$1002,4,FALSE),""),"")</f>
        <v/>
      </c>
      <c r="AR521" s="3" t="str">
        <f>IF(G521&lt;&gt;"LIBSETS_SETTYPE_BATTLEGROUND",IF(G521&lt;&gt;"LIBSETS_SETTYPE_SPECIAL",IF(AS521&lt;&gt;"",VLOOKUP(AS521,'ESO zone constants'!$D$3:$H$4953,5,FALSE),""),""),"")</f>
        <v/>
      </c>
      <c r="AT521" s="44"/>
      <c r="AU521" s="43" t="str">
        <f>IF(AT521&lt;&gt;"",IF(AT521&lt;&gt;"LIBSETS_DROP_MECHANIC_MONSTER_NAME",VLOOKUP(AT521,'LibSets constants'!$I$4:$L$1002,3,FALSE),""),"")</f>
        <v/>
      </c>
      <c r="AV521" s="43" t="str">
        <f>IF(AT521&lt;&gt;"",IF(AT521&lt;&gt;"LIBSETS_DROP_MECHANIC_MONSTER_NAME",VLOOKUP(AT521,'LibSets constants'!$I$4:$L$1002,4,FALSE),""),"")</f>
        <v/>
      </c>
      <c r="AW521" s="21" t="str">
        <f t="shared" si="49"/>
        <v>--[???] = {wayshrines={}, dlcId=DLC_BASE_GAME</v>
      </c>
      <c r="AX521" s="21" t="str">
        <f t="shared" si="50"/>
        <v>, veteran=false</v>
      </c>
      <c r="AY521" s="21" t="str">
        <f t="shared" si="51"/>
        <v>, setType=</v>
      </c>
      <c r="AZ521" s="21" t="str">
        <f t="shared" si="52"/>
        <v>},</v>
      </c>
      <c r="BA521" s="21" t="str">
        <f t="shared" si="53"/>
        <v xml:space="preserve"> --Harvester\'s Hope-Ring / 595 Harvester\'s Hope-Ring   []</v>
      </c>
    </row>
    <row r="522" spans="1:53" x14ac:dyDescent="0.25">
      <c r="A522" s="5">
        <v>596</v>
      </c>
      <c r="B522" s="86" t="s">
        <v>2654</v>
      </c>
      <c r="C522" s="86" t="s">
        <v>2654</v>
      </c>
      <c r="D522" s="3">
        <f t="shared" si="48"/>
        <v>596</v>
      </c>
      <c r="G522" s="3" t="s">
        <v>1816</v>
      </c>
      <c r="I522" t="s">
        <v>97</v>
      </c>
      <c r="J522" t="s">
        <v>97</v>
      </c>
      <c r="K522" s="37">
        <v>-1</v>
      </c>
      <c r="L522" s="37">
        <v>-1</v>
      </c>
      <c r="M522" s="37">
        <v>-1</v>
      </c>
      <c r="N522">
        <v>0</v>
      </c>
      <c r="O522" s="66" t="s">
        <v>1946</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2550</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constants'!$B$4:$C$1002,2,FALSE),"")</f>
        <v>Blackwood</v>
      </c>
      <c r="U522" s="3" t="s">
        <v>1813</v>
      </c>
      <c r="V522" s="42"/>
      <c r="W522" s="42"/>
      <c r="X522" s="3" t="str">
        <f>IF(G522&lt;&gt;"LIBSETS_SETTYPE_BATTLEGROUND",IF(G522&lt;&gt;"LIBSETS_SETTYPE_SPECIAL",IF(Y522&lt;&gt;"",VLOOKUP(Y522,'ESO zone constants'!$D$3:$H$4953,5,FALSE),""),""),"")</f>
        <v/>
      </c>
      <c r="Y522" t="str">
        <f>IF(AND(O522&lt;&gt;"",NOT(ISERROR(O522))),"",IF(AND(L522&lt;&gt;"",L522&gt;0,NOT(ISERROR(L522))),VLOOKUP(L522,'ESO dumped WayshrineInfo'!$K$3:$N$9999,4,FALSE),""))</f>
        <v/>
      </c>
      <c r="Z522" s="44"/>
      <c r="AA522" s="43" t="str">
        <f>IF(Z522&lt;&gt;"",IF(Z522&lt;&gt;"LIBSETS_DROP_MECHANIC_MONSTER_NAME",VLOOKUP(Z522,'LibSets constants'!$I$4:$L$1002,3,FALSE),""),"")</f>
        <v/>
      </c>
      <c r="AB522" s="43" t="str">
        <f>IF(Z522&lt;&gt;"",IF(Z522&lt;&gt;"LIBSETS_DROP_MECHANIC_MONSTER_NAME",VLOOKUP(Z522,'LibSets constants'!$I$4:$L$1002,4,FALSE),""),"")</f>
        <v/>
      </c>
      <c r="AC522" s="3" t="str">
        <f>IF(G522&lt;&gt;"LIBSETS_SETTYPE_BATTLEGROUND",IF(G522&lt;&gt;"LIBSETS_SETTYPE_SPECIAL",IF(AD522&lt;&gt;"",VLOOKUP(AD522,'ESO zone constants'!$D$3:$H$4953,5,FALSE),""),""),"")</f>
        <v/>
      </c>
      <c r="AD522" t="str">
        <f>IF(AND(O522&lt;&gt;"",NOT(ISERROR(O522))),"",IF(AND(M522&lt;&gt;"",M522&gt;0,NOT(ISERROR(M522))),VLOOKUP(M522,'ESO dumped WayshrineInfo'!$K$3:$N$9999,4,FALSE),""))</f>
        <v/>
      </c>
      <c r="AE522" s="44"/>
      <c r="AF522" s="43" t="str">
        <f>IF(AE522&lt;&gt;"",IF(AE522&lt;&gt;"LIBSETS_DROP_MECHANIC_MONSTER_NAME",VLOOKUP(AE522,'LibSets constants'!$I$4:$L$1002,3,FALSE),""),"")</f>
        <v/>
      </c>
      <c r="AG522" s="43" t="str">
        <f>IF(AE522&lt;&gt;"",IF(AE522&lt;&gt;"LIBSETS_DROP_MECHANIC_MONSTER_NAME",VLOOKUP(AE522,'LibSets constants'!$I$4:$L$1002,4,FALSE),""),"")</f>
        <v/>
      </c>
      <c r="AH522" s="3" t="str">
        <f>IF(G522&lt;&gt;"LIBSETS_SETTYPE_BATTLEGROUND",IF(G522&lt;&gt;"LIBSETS_SETTYPE_SPECIAL",IF(AI522&lt;&gt;"",VLOOKUP(AI522,'ESO zone constants'!$D$3:$H$4953,5,FALSE),""),""),"")</f>
        <v/>
      </c>
      <c r="AJ522" s="44"/>
      <c r="AK522" s="43" t="str">
        <f>IF(AJ522&lt;&gt;"",IF(AJ522&lt;&gt;"LIBSETS_DROP_MECHANIC_MONSTER_NAME",VLOOKUP(AJ522,'LibSets constants'!$I$4:$L$1002,3,FALSE),""),"")</f>
        <v/>
      </c>
      <c r="AL522" s="43" t="str">
        <f>IF(AJ522&lt;&gt;"",IF(AJ522&lt;&gt;"LIBSETS_DROP_MECHANIC_MONSTER_NAME",VLOOKUP(AJ522,'LibSets constants'!$I$4:$L$1002,4,FALSE),""),"")</f>
        <v/>
      </c>
      <c r="AM522" s="3" t="str">
        <f>IF(G522&lt;&gt;"LIBSETS_SETTYPE_BATTLEGROUND",IF(G522&lt;&gt;"LIBSETS_SETTYPE_SPECIAL",IF(AN522&lt;&gt;"",VLOOKUP(AN522,'ESO zone constants'!$D$3:$H$4953,5,FALSE),""),""),"")</f>
        <v/>
      </c>
      <c r="AO522" s="44"/>
      <c r="AP522" s="43" t="str">
        <f>IF(AO522&lt;&gt;"",IF(AO522&lt;&gt;"LIBSETS_DROP_MECHANIC_MONSTER_NAME",VLOOKUP(AO522,'LibSets constants'!$I$4:$L$1002,3,FALSE),""),"")</f>
        <v/>
      </c>
      <c r="AQ522" s="43" t="str">
        <f>IF(AO522&lt;&gt;"",IF(AO522&lt;&gt;"LIBSETS_DROP_MECHANIC_MONSTER_NAME",VLOOKUP(AO522,'LibSets constants'!$I$4:$L$1002,4,FALSE),""),"")</f>
        <v/>
      </c>
      <c r="AR522" s="3" t="str">
        <f>IF(G522&lt;&gt;"LIBSETS_SETTYPE_BATTLEGROUND",IF(G522&lt;&gt;"LIBSETS_SETTYPE_SPECIAL",IF(AS522&lt;&gt;"",VLOOKUP(AS522,'ESO zone constants'!$D$3:$H$4953,5,FALSE),""),""),"")</f>
        <v/>
      </c>
      <c r="AT522" s="44"/>
      <c r="AU522" s="43" t="str">
        <f>IF(AT522&lt;&gt;"",IF(AT522&lt;&gt;"LIBSETS_DROP_MECHANIC_MONSTER_NAME",VLOOKUP(AT522,'LibSets constants'!$I$4:$L$1002,3,FALSE),""),"")</f>
        <v/>
      </c>
      <c r="AV522" s="43" t="str">
        <f>IF(AT522&lt;&gt;"",IF(AT522&lt;&gt;"LIBSETS_DROP_MECHANIC_MONSTER_NAME",VLOOKUP(AT522,'LibSets constants'!$I$4:$L$1002,4,FALSE),""),"")</f>
        <v/>
      </c>
      <c r="AW522" s="21" t="str">
        <f t="shared" si="49"/>
        <v>[596] = {wayshrines={-1,-1,-1,}, dlcId=DLC_BLACKWOOD</v>
      </c>
      <c r="AX522" s="21" t="str">
        <f t="shared" si="50"/>
        <v>, veteran=false</v>
      </c>
      <c r="AY522" s="21" t="str">
        <f t="shared" si="51"/>
        <v>, setType=LIBSETS_SETTYPE_MYTHIC</v>
      </c>
      <c r="AZ522" s="21" t="str">
        <f t="shared" si="52"/>
        <v>, dropMechanic={LIBSETS_DROP_MECHANIC_ANTIQUITIES}},</v>
      </c>
      <c r="BA522" s="21" t="str">
        <f t="shared" si="53"/>
        <v xml:space="preserve"> --Death Dealer\'s Fete / Death Dealer\'s Fete   [Antiquities]</v>
      </c>
    </row>
    <row r="523" spans="1:53" x14ac:dyDescent="0.25">
      <c r="A523" s="5">
        <v>597</v>
      </c>
      <c r="B523" s="86" t="s">
        <v>2665</v>
      </c>
      <c r="C523" s="86" t="s">
        <v>2665</v>
      </c>
      <c r="D523" s="3">
        <f t="shared" si="48"/>
        <v>597</v>
      </c>
      <c r="G523" s="3" t="s">
        <v>1816</v>
      </c>
      <c r="I523" t="s">
        <v>97</v>
      </c>
      <c r="J523" t="s">
        <v>97</v>
      </c>
      <c r="K523" s="37">
        <v>-1</v>
      </c>
      <c r="L523" s="37">
        <v>-1</v>
      </c>
      <c r="M523" s="37">
        <v>-1</v>
      </c>
      <c r="N523">
        <v>0</v>
      </c>
      <c r="O523" s="66" t="s">
        <v>1946</v>
      </c>
      <c r="P523" s="3" t="str">
        <f>IF(AND(G523&lt;&gt;"LIBSETS_SETTYPE_BATTLEGROUND",G523&lt;&gt;"LIBSETS_SETTYPE_SPECIAL",G523&lt;&gt;"LIBSETS_SETTYPE_MYTHIC"), IF(Q523&lt;&gt;"",VLOOKUP(Q523,'ESO zone constants'!$D$3:$H$10001,5,FALSE),""),"")</f>
        <v/>
      </c>
      <c r="Q523" t="str">
        <f>IF(AND(O523&lt;&gt;"",NOT(ISERROR(O523))),O523, IF(AND(K523&lt;&gt;"",K523&gt;0,NOT(ISERROR(K523))),VLOOKUP(K523,'ESO dumped WayshrineInfo'!$K$3:$N$9999,4,FALSE),""))</f>
        <v>Antiquities</v>
      </c>
      <c r="R523" s="66" t="s">
        <v>2550</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constants'!$B$4:$C$1002,2,FALSE),"")</f>
        <v>Blackwood</v>
      </c>
      <c r="U523" s="3" t="s">
        <v>1813</v>
      </c>
      <c r="V523" s="42"/>
      <c r="W523" s="42"/>
      <c r="X523" s="3" t="str">
        <f>IF(G523&lt;&gt;"LIBSETS_SETTYPE_BATTLEGROUND",IF(G523&lt;&gt;"LIBSETS_SETTYPE_SPECIAL",IF(Y523&lt;&gt;"",VLOOKUP(Y523,'ESO zone constants'!$D$3:$H$4953,5,FALSE),""),""),"")</f>
        <v/>
      </c>
      <c r="Y523" t="str">
        <f>IF(AND(O523&lt;&gt;"",NOT(ISERROR(O523))),"",IF(AND(L523&lt;&gt;"",L523&gt;0,NOT(ISERROR(L523))),VLOOKUP(L523,'ESO dumped WayshrineInfo'!$K$3:$N$9999,4,FALSE),""))</f>
        <v/>
      </c>
      <c r="Z523" s="44"/>
      <c r="AA523" s="43" t="str">
        <f>IF(Z523&lt;&gt;"",IF(Z523&lt;&gt;"LIBSETS_DROP_MECHANIC_MONSTER_NAME",VLOOKUP(Z523,'LibSets constants'!$I$4:$L$1002,3,FALSE),""),"")</f>
        <v/>
      </c>
      <c r="AB523" s="43" t="str">
        <f>IF(Z523&lt;&gt;"",IF(Z523&lt;&gt;"LIBSETS_DROP_MECHANIC_MONSTER_NAME",VLOOKUP(Z523,'LibSets constants'!$I$4:$L$1002,4,FALSE),""),"")</f>
        <v/>
      </c>
      <c r="AC523" s="3" t="str">
        <f>IF(G523&lt;&gt;"LIBSETS_SETTYPE_BATTLEGROUND",IF(G523&lt;&gt;"LIBSETS_SETTYPE_SPECIAL",IF(AD523&lt;&gt;"",VLOOKUP(AD523,'ESO zone constants'!$D$3:$H$4953,5,FALSE),""),""),"")</f>
        <v/>
      </c>
      <c r="AD523" t="str">
        <f>IF(AND(O523&lt;&gt;"",NOT(ISERROR(O523))),"",IF(AND(M523&lt;&gt;"",M523&gt;0,NOT(ISERROR(M523))),VLOOKUP(M523,'ESO dumped WayshrineInfo'!$K$3:$N$9999,4,FALSE),""))</f>
        <v/>
      </c>
      <c r="AE523" s="44"/>
      <c r="AF523" s="43" t="str">
        <f>IF(AE523&lt;&gt;"",IF(AE523&lt;&gt;"LIBSETS_DROP_MECHANIC_MONSTER_NAME",VLOOKUP(AE523,'LibSets constants'!$I$4:$L$1002,3,FALSE),""),"")</f>
        <v/>
      </c>
      <c r="AG523" s="43" t="str">
        <f>IF(AE523&lt;&gt;"",IF(AE523&lt;&gt;"LIBSETS_DROP_MECHANIC_MONSTER_NAME",VLOOKUP(AE523,'LibSets constants'!$I$4:$L$1002,4,FALSE),""),"")</f>
        <v/>
      </c>
      <c r="AH523" s="3" t="str">
        <f>IF(G523&lt;&gt;"LIBSETS_SETTYPE_BATTLEGROUND",IF(G523&lt;&gt;"LIBSETS_SETTYPE_SPECIAL",IF(AI523&lt;&gt;"",VLOOKUP(AI523,'ESO zone constants'!$D$3:$H$4953,5,FALSE),""),""),"")</f>
        <v/>
      </c>
      <c r="AJ523" s="44"/>
      <c r="AK523" s="43" t="str">
        <f>IF(AJ523&lt;&gt;"",IF(AJ523&lt;&gt;"LIBSETS_DROP_MECHANIC_MONSTER_NAME",VLOOKUP(AJ523,'LibSets constants'!$I$4:$L$1002,3,FALSE),""),"")</f>
        <v/>
      </c>
      <c r="AL523" s="43" t="str">
        <f>IF(AJ523&lt;&gt;"",IF(AJ523&lt;&gt;"LIBSETS_DROP_MECHANIC_MONSTER_NAME",VLOOKUP(AJ523,'LibSets constants'!$I$4:$L$1002,4,FALSE),""),"")</f>
        <v/>
      </c>
      <c r="AM523" s="3" t="str">
        <f>IF(G523&lt;&gt;"LIBSETS_SETTYPE_BATTLEGROUND",IF(G523&lt;&gt;"LIBSETS_SETTYPE_SPECIAL",IF(AN523&lt;&gt;"",VLOOKUP(AN523,'ESO zone constants'!$D$3:$H$4953,5,FALSE),""),""),"")</f>
        <v/>
      </c>
      <c r="AO523" s="44"/>
      <c r="AP523" s="43" t="str">
        <f>IF(AO523&lt;&gt;"",IF(AO523&lt;&gt;"LIBSETS_DROP_MECHANIC_MONSTER_NAME",VLOOKUP(AO523,'LibSets constants'!$I$4:$L$1002,3,FALSE),""),"")</f>
        <v/>
      </c>
      <c r="AQ523" s="43" t="str">
        <f>IF(AO523&lt;&gt;"",IF(AO523&lt;&gt;"LIBSETS_DROP_MECHANIC_MONSTER_NAME",VLOOKUP(AO523,'LibSets constants'!$I$4:$L$1002,4,FALSE),""),"")</f>
        <v/>
      </c>
      <c r="AR523" s="3" t="str">
        <f>IF(G523&lt;&gt;"LIBSETS_SETTYPE_BATTLEGROUND",IF(G523&lt;&gt;"LIBSETS_SETTYPE_SPECIAL",IF(AS523&lt;&gt;"",VLOOKUP(AS523,'ESO zone constants'!$D$3:$H$4953,5,FALSE),""),""),"")</f>
        <v/>
      </c>
      <c r="AT523" s="44"/>
      <c r="AU523" s="43" t="str">
        <f>IF(AT523&lt;&gt;"",IF(AT523&lt;&gt;"LIBSETS_DROP_MECHANIC_MONSTER_NAME",VLOOKUP(AT523,'LibSets constants'!$I$4:$L$1002,3,FALSE),""),"")</f>
        <v/>
      </c>
      <c r="AV523" s="43" t="str">
        <f>IF(AT523&lt;&gt;"",IF(AT523&lt;&gt;"LIBSETS_DROP_MECHANIC_MONSTER_NAME",VLOOKUP(AT523,'LibSets constants'!$I$4:$L$1002,4,FALSE),""),"")</f>
        <v/>
      </c>
      <c r="AW523" s="21" t="str">
        <f t="shared" si="49"/>
        <v>[597] = {wayshrines={-1,-1,-1,}, dlcId=DLC_BLACKWOOD</v>
      </c>
      <c r="AX523" s="21" t="str">
        <f t="shared" si="50"/>
        <v>, veteran=false</v>
      </c>
      <c r="AY523" s="21" t="str">
        <f t="shared" si="51"/>
        <v>, setType=LIBSETS_SETTYPE_MYTHIC</v>
      </c>
      <c r="AZ523" s="21" t="str">
        <f t="shared" si="52"/>
        <v>, dropMechanic={LIBSETS_DROP_MECHANIC_ANTIQUITIES}},</v>
      </c>
      <c r="BA523" s="21" t="str">
        <f t="shared" si="53"/>
        <v xml:space="preserve"> --Shapeshifter\'s Chain / Shapeshifter\'s Chain   [Antiquities]</v>
      </c>
    </row>
    <row r="524" spans="1:53" x14ac:dyDescent="0.25">
      <c r="A524" s="5">
        <v>598</v>
      </c>
      <c r="B524" s="86" t="s">
        <v>2651</v>
      </c>
      <c r="C524" s="86" t="s">
        <v>2642</v>
      </c>
      <c r="D524" s="3">
        <f t="shared" si="48"/>
        <v>598</v>
      </c>
      <c r="G524" s="8" t="s">
        <v>1597</v>
      </c>
      <c r="I524" t="s">
        <v>1584</v>
      </c>
      <c r="J524" t="s">
        <v>97</v>
      </c>
      <c r="K524" s="37"/>
      <c r="L524" s="37"/>
      <c r="M524" s="37"/>
      <c r="N524">
        <v>0</v>
      </c>
      <c r="O524" s="66" t="s">
        <v>454</v>
      </c>
      <c r="P524" s="3">
        <f>IF(AND(G524&lt;&gt;"LIBSETS_SETTYPE_BATTLEGROUND",G524&lt;&gt;"LIBSETS_SETTYPE_SPECIAL",G524&lt;&gt;"LIBSETS_SETTYPE_MYTHIC"), IF(Q524&lt;&gt;"",VLOOKUP(Q524,'ESO zone constants'!$D$3:$H$10001,5,FALSE),""),"")</f>
        <v>643</v>
      </c>
      <c r="Q524" t="str">
        <f>IF(AND(O524&lt;&gt;"",NOT(ISERROR(O524))),O524, IF(AND(K524&lt;&gt;"",K524&gt;0,NOT(ISERROR(K524))),VLOOKUP(K524,'ESO dumped WayshrineInfo'!$K$3:$N$9999,4,FALSE),""))</f>
        <v>Imperial Sewers</v>
      </c>
      <c r="R524" s="66" t="s">
        <v>2550</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constants'!$B$4:$C$1002,2,FALSE),"")</f>
        <v>Blackwood</v>
      </c>
      <c r="U524" s="3" t="s">
        <v>1668</v>
      </c>
      <c r="V524" s="86" t="s">
        <v>2642</v>
      </c>
      <c r="W524" s="86" t="s">
        <v>2651</v>
      </c>
      <c r="X524" s="3">
        <v>643</v>
      </c>
      <c r="Y524" t="s">
        <v>454</v>
      </c>
      <c r="Z524" s="3" t="s">
        <v>1705</v>
      </c>
      <c r="AA524" s="43" t="str">
        <f>IF(Z524&lt;&gt;"",IF(Z524&lt;&gt;"LIBSETS_DROP_MECHANIC_MONSTER_NAME",VLOOKUP(Z524,'LibSets constants'!$I$4:$L$1002,3,FALSE),""),"")</f>
        <v>Imperial city vaults</v>
      </c>
      <c r="AB524" s="43" t="str">
        <f>IF(Z524&lt;&gt;"",IF(Z524&lt;&gt;"LIBSETS_DROP_MECHANIC_MONSTER_NAME",VLOOKUP(Z524,'LibSets constants'!$I$4:$L$1002,4,FALSE),""),"")</f>
        <v>Kaiserstadt Bunker</v>
      </c>
      <c r="AC524" s="3"/>
      <c r="AE524" s="44"/>
      <c r="AF524" s="43"/>
      <c r="AG524" s="43"/>
      <c r="AH524" s="3"/>
      <c r="AJ524" s="44"/>
      <c r="AK524" s="43"/>
      <c r="AL524" s="43"/>
      <c r="AO524" s="44"/>
      <c r="AP524" s="43" t="str">
        <f>IF(AO524&lt;&gt;"",IF(AO524&lt;&gt;"LIBSETS_DROP_MECHANIC_MONSTER_NAME",VLOOKUP(AO524,'LibSets constants'!$I$4:$L$1002,3,FALSE),""),"")</f>
        <v/>
      </c>
      <c r="AQ524" s="43" t="str">
        <f>IF(AO524&lt;&gt;"",IF(AO524&lt;&gt;"LIBSETS_DROP_MECHANIC_MONSTER_NAME",VLOOKUP(AO524,'LibSets constants'!$I$4:$L$1002,4,FALSE),""),"")</f>
        <v/>
      </c>
      <c r="AR524" s="3" t="str">
        <f>IF(G524&lt;&gt;"LIBSETS_SETTYPE_BATTLEGROUND",IF(G524&lt;&gt;"LIBSETS_SETTYPE_SPECIAL",IF(AS524&lt;&gt;"",VLOOKUP(AS524,'ESO zone constants'!$D$3:$H$4953,5,FALSE),""),""),"")</f>
        <v/>
      </c>
      <c r="AT524" s="44"/>
      <c r="AU524" s="43" t="str">
        <f>IF(AT524&lt;&gt;"",IF(AT524&lt;&gt;"LIBSETS_DROP_MECHANIC_MONSTER_NAME",VLOOKUP(AT524,'LibSets constants'!$I$4:$L$1002,3,FALSE),""),"")</f>
        <v/>
      </c>
      <c r="AV524" s="43" t="str">
        <f>IF(AT524&lt;&gt;"",IF(AT524&lt;&gt;"LIBSETS_DROP_MECHANIC_MONSTER_NAME",VLOOKUP(AT524,'LibSets constants'!$I$4:$L$1002,4,FALSE),""),"")</f>
        <v/>
      </c>
      <c r="AW524" s="21" t="str">
        <f t="shared" si="49"/>
        <v>[598] = {wayshrines={}, dlcId=DLC_BLACKWOOD</v>
      </c>
      <c r="AX524" s="21" t="str">
        <f t="shared" si="50"/>
        <v>, zoneIds={643,643}, veteran={[EQUIP_TYPE_HEAD]=true, [EQUIP_TYPE_SHOULDERS]=false}</v>
      </c>
      <c r="AY524" s="21" t="str">
        <f t="shared" si="51"/>
        <v>, setType=LIBSETS_SETTYPE_MONSTER</v>
      </c>
      <c r="AZ524" s="21" t="str">
        <f t="shared" si="52"/>
        <v>, dropMechanic={LIBSETS_DROP_MECHANIC_MONSTER_NAME,LIBSETS_DROP_MECHANIC_IMPERIAL_CITY_VAULTS}, dropMechanicNames={['en']='Zoal the Ever-Wakeful', ['de']='Zoal der Immerwache'}},</v>
      </c>
      <c r="BA524" s="21" t="str">
        <f t="shared" si="53"/>
        <v xml:space="preserve"> --Zoal the Ever-Wakeful / Zoal der Immerwache   [Imperial Sewers, Imperial Sewers]</v>
      </c>
    </row>
    <row r="525" spans="1:53" x14ac:dyDescent="0.25">
      <c r="A525" s="5">
        <v>599</v>
      </c>
      <c r="B525" s="86" t="s">
        <v>2652</v>
      </c>
      <c r="C525" s="86" t="s">
        <v>2643</v>
      </c>
      <c r="D525" s="3">
        <f t="shared" si="48"/>
        <v>599</v>
      </c>
      <c r="G525" s="8" t="s">
        <v>1597</v>
      </c>
      <c r="I525" t="s">
        <v>1584</v>
      </c>
      <c r="J525" t="s">
        <v>97</v>
      </c>
      <c r="K525" s="37"/>
      <c r="L525" s="37"/>
      <c r="M525" s="37"/>
      <c r="N525">
        <v>0</v>
      </c>
      <c r="O525" s="66" t="s">
        <v>454</v>
      </c>
      <c r="P525" s="3">
        <f>IF(AND(G525&lt;&gt;"LIBSETS_SETTYPE_BATTLEGROUND",G525&lt;&gt;"LIBSETS_SETTYPE_SPECIAL",G525&lt;&gt;"LIBSETS_SETTYPE_MYTHIC"), IF(Q525&lt;&gt;"",VLOOKUP(Q525,'ESO zone constants'!$D$3:$H$10001,5,FALSE),""),"")</f>
        <v>643</v>
      </c>
      <c r="Q525" t="str">
        <f>IF(AND(O525&lt;&gt;"",NOT(ISERROR(O525))),O525, IF(AND(K525&lt;&gt;"",K525&gt;0,NOT(ISERROR(K525))),VLOOKUP(K525,'ESO dumped WayshrineInfo'!$K$3:$N$9999,4,FALSE),""))</f>
        <v>Imperial Sewers</v>
      </c>
      <c r="R525" s="66" t="s">
        <v>2550</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constants'!$B$4:$C$1002,2,FALSE),"")</f>
        <v>Blackwood</v>
      </c>
      <c r="U525" s="3" t="s">
        <v>1668</v>
      </c>
      <c r="V525" s="86" t="s">
        <v>2643</v>
      </c>
      <c r="W525" s="86" t="s">
        <v>2652</v>
      </c>
      <c r="X525" s="3">
        <v>643</v>
      </c>
      <c r="Y525" t="s">
        <v>454</v>
      </c>
      <c r="Z525" s="3" t="s">
        <v>1705</v>
      </c>
      <c r="AA525" s="43" t="str">
        <f>IF(Z525&lt;&gt;"",IF(Z525&lt;&gt;"LIBSETS_DROP_MECHANIC_MONSTER_NAME",VLOOKUP(Z525,'LibSets constants'!$I$4:$L$1002,3,FALSE),""),"")</f>
        <v>Imperial city vaults</v>
      </c>
      <c r="AB525" s="43" t="str">
        <f>IF(Z525&lt;&gt;"",IF(Z525&lt;&gt;"LIBSETS_DROP_MECHANIC_MONSTER_NAME",VLOOKUP(Z525,'LibSets constants'!$I$4:$L$1002,4,FALSE),""),"")</f>
        <v>Kaiserstadt Bunker</v>
      </c>
      <c r="AC525" s="3"/>
      <c r="AE525" s="44"/>
      <c r="AF525" s="43"/>
      <c r="AG525" s="43"/>
      <c r="AH525" s="3"/>
      <c r="AJ525" s="44"/>
      <c r="AK525" s="43"/>
      <c r="AL525" s="43"/>
      <c r="AO525" s="44"/>
      <c r="AP525" s="43" t="str">
        <f>IF(AO525&lt;&gt;"",IF(AO525&lt;&gt;"LIBSETS_DROP_MECHANIC_MONSTER_NAME",VLOOKUP(AO525,'LibSets constants'!$I$4:$L$1002,3,FALSE),""),"")</f>
        <v/>
      </c>
      <c r="AQ525" s="43" t="str">
        <f>IF(AO525&lt;&gt;"",IF(AO525&lt;&gt;"LIBSETS_DROP_MECHANIC_MONSTER_NAME",VLOOKUP(AO525,'LibSets constants'!$I$4:$L$1002,4,FALSE),""),"")</f>
        <v/>
      </c>
      <c r="AR525" s="3" t="str">
        <f>IF(G525&lt;&gt;"LIBSETS_SETTYPE_BATTLEGROUND",IF(G525&lt;&gt;"LIBSETS_SETTYPE_SPECIAL",IF(AS525&lt;&gt;"",VLOOKUP(AS525,'ESO zone constants'!$D$3:$H$4953,5,FALSE),""),""),"")</f>
        <v/>
      </c>
      <c r="AT525" s="44"/>
      <c r="AU525" s="43" t="str">
        <f>IF(AT525&lt;&gt;"",IF(AT525&lt;&gt;"LIBSETS_DROP_MECHANIC_MONSTER_NAME",VLOOKUP(AT525,'LibSets constants'!$I$4:$L$1002,3,FALSE),""),"")</f>
        <v/>
      </c>
      <c r="AV525" s="43" t="str">
        <f>IF(AT525&lt;&gt;"",IF(AT525&lt;&gt;"LIBSETS_DROP_MECHANIC_MONSTER_NAME",VLOOKUP(AT525,'LibSets constants'!$I$4:$L$1002,4,FALSE),""),"")</f>
        <v/>
      </c>
      <c r="AW525" s="21" t="str">
        <f t="shared" si="49"/>
        <v>[599] = {wayshrines={}, dlcId=DLC_BLACKWOOD</v>
      </c>
      <c r="AX525" s="21" t="str">
        <f t="shared" si="50"/>
        <v>, zoneIds={643,643}, veteran={[EQUIP_TYPE_HEAD]=true, [EQUIP_TYPE_SHOULDERS]=false}</v>
      </c>
      <c r="AY525" s="21" t="str">
        <f t="shared" si="51"/>
        <v>, setType=LIBSETS_SETTYPE_MONSTER</v>
      </c>
      <c r="AZ525" s="21" t="str">
        <f t="shared" si="52"/>
        <v>, dropMechanic={LIBSETS_DROP_MECHANIC_MONSTER_NAME,LIBSETS_DROP_MECHANIC_IMPERIAL_CITY_VAULTS}, dropMechanicNames={['en']='Immolator Charr', ['de']='Entflammer Charr'}},</v>
      </c>
      <c r="BA525" s="21" t="str">
        <f t="shared" si="53"/>
        <v xml:space="preserve"> --Immolator Charr / Entflammer Charr   [Imperial Sewers, Imperial Sewers]</v>
      </c>
    </row>
    <row r="526" spans="1:53" x14ac:dyDescent="0.25">
      <c r="A526" s="5">
        <v>600</v>
      </c>
      <c r="B526" s="86" t="s">
        <v>2653</v>
      </c>
      <c r="C526" s="86" t="s">
        <v>2644</v>
      </c>
      <c r="D526" s="3">
        <f t="shared" si="48"/>
        <v>600</v>
      </c>
      <c r="G526" s="8" t="s">
        <v>1597</v>
      </c>
      <c r="I526" t="s">
        <v>1584</v>
      </c>
      <c r="J526" t="s">
        <v>97</v>
      </c>
      <c r="K526" s="37"/>
      <c r="L526" s="37"/>
      <c r="M526" s="37"/>
      <c r="N526">
        <v>0</v>
      </c>
      <c r="O526" s="66" t="s">
        <v>454</v>
      </c>
      <c r="P526" s="3">
        <f>IF(AND(G526&lt;&gt;"LIBSETS_SETTYPE_BATTLEGROUND",G526&lt;&gt;"LIBSETS_SETTYPE_SPECIAL",G526&lt;&gt;"LIBSETS_SETTYPE_MYTHIC"), IF(Q526&lt;&gt;"",VLOOKUP(Q526,'ESO zone constants'!$D$3:$H$10001,5,FALSE),""),"")</f>
        <v>643</v>
      </c>
      <c r="Q526" t="str">
        <f>IF(AND(O526&lt;&gt;"",NOT(ISERROR(O526))),O526, IF(AND(K526&lt;&gt;"",K526&gt;0,NOT(ISERROR(K526))),VLOOKUP(K526,'ESO dumped WayshrineInfo'!$K$3:$N$9999,4,FALSE),""))</f>
        <v>Imperial Sewers</v>
      </c>
      <c r="R526" s="66" t="s">
        <v>2550</v>
      </c>
      <c r="S526" s="19" t="str">
        <f>IF(AND(R526&lt;&gt;"",NOT(ISERROR(R526))),R526,IF(P526&lt;&gt;"",IF(NOT(ISERROR(VLOOKUP(P526,'ESO Dungeon constants'!$D$3:$H$9999,5,FALSE))),VLOOKUP(P526,'ESO Dungeon constants'!$D$3:$I$9999,6,FALSE),VLOOKUP(P526,'ESO zone constants'!$H$3:$K$9987,4,FALSE)),""))</f>
        <v>DLC_BLACKWOOD</v>
      </c>
      <c r="T526" s="3" t="str">
        <f>IF(S526&lt;&gt;"",VLOOKUP(S526,'LibSets constants'!$B$4:$C$1002,2,FALSE),"")</f>
        <v>Blackwood</v>
      </c>
      <c r="U526" s="3" t="s">
        <v>1668</v>
      </c>
      <c r="V526" s="86" t="s">
        <v>2644</v>
      </c>
      <c r="W526" s="86" t="s">
        <v>2653</v>
      </c>
      <c r="X526" s="3">
        <v>643</v>
      </c>
      <c r="Y526" t="s">
        <v>454</v>
      </c>
      <c r="Z526" s="3" t="s">
        <v>1705</v>
      </c>
      <c r="AA526" s="43" t="str">
        <f>IF(Z526&lt;&gt;"",IF(Z526&lt;&gt;"LIBSETS_DROP_MECHANIC_MONSTER_NAME",VLOOKUP(Z526,'LibSets constants'!$I$4:$L$1002,3,FALSE),""),"")</f>
        <v>Imperial city vaults</v>
      </c>
      <c r="AB526" s="43" t="str">
        <f>IF(Z526&lt;&gt;"",IF(Z526&lt;&gt;"LIBSETS_DROP_MECHANIC_MONSTER_NAME",VLOOKUP(Z526,'LibSets constants'!$I$4:$L$1002,4,FALSE),""),"")</f>
        <v>Kaiserstadt Bunker</v>
      </c>
      <c r="AC526" s="3"/>
      <c r="AE526" s="44"/>
      <c r="AF526" s="43"/>
      <c r="AG526" s="43"/>
      <c r="AH526" s="3"/>
      <c r="AJ526" s="44"/>
      <c r="AK526" s="43"/>
      <c r="AL526" s="43"/>
      <c r="AO526" s="44"/>
      <c r="AP526" s="43" t="str">
        <f>IF(AO526&lt;&gt;"",IF(AO526&lt;&gt;"LIBSETS_DROP_MECHANIC_MONSTER_NAME",VLOOKUP(AO526,'LibSets constants'!$I$4:$L$1002,3,FALSE),""),"")</f>
        <v/>
      </c>
      <c r="AQ526" s="43" t="str">
        <f>IF(AO526&lt;&gt;"",IF(AO526&lt;&gt;"LIBSETS_DROP_MECHANIC_MONSTER_NAME",VLOOKUP(AO526,'LibSets constants'!$I$4:$L$1002,4,FALSE),""),"")</f>
        <v/>
      </c>
      <c r="AR526" s="3" t="str">
        <f>IF(G526&lt;&gt;"LIBSETS_SETTYPE_BATTLEGROUND",IF(G526&lt;&gt;"LIBSETS_SETTYPE_SPECIAL",IF(AS526&lt;&gt;"",VLOOKUP(AS526,'ESO zone constants'!$D$3:$H$4953,5,FALSE),""),""),"")</f>
        <v/>
      </c>
      <c r="AT526" s="44"/>
      <c r="AU526" s="43" t="str">
        <f>IF(AT526&lt;&gt;"",IF(AT526&lt;&gt;"LIBSETS_DROP_MECHANIC_MONSTER_NAME",VLOOKUP(AT526,'LibSets constants'!$I$4:$L$1002,3,FALSE),""),"")</f>
        <v/>
      </c>
      <c r="AV526" s="43" t="str">
        <f>IF(AT526&lt;&gt;"",IF(AT526&lt;&gt;"LIBSETS_DROP_MECHANIC_MONSTER_NAME",VLOOKUP(AT526,'LibSets constants'!$I$4:$L$1002,4,FALSE),""),"")</f>
        <v/>
      </c>
      <c r="AW526" s="21" t="str">
        <f t="shared" si="49"/>
        <v>[600] = {wayshrines={}, dlcId=DLC_BLACKWOOD</v>
      </c>
      <c r="AX526" s="21" t="str">
        <f t="shared" si="50"/>
        <v>, zoneIds={643,643}, veteran={[EQUIP_TYPE_HEAD]=true, [EQUIP_TYPE_SHOULDERS]=false}</v>
      </c>
      <c r="AY526" s="21" t="str">
        <f t="shared" si="51"/>
        <v>, setType=LIBSETS_SETTYPE_MONSTER</v>
      </c>
      <c r="AZ526" s="21" t="str">
        <f t="shared" si="52"/>
        <v>, dropMechanic={LIBSETS_DROP_MECHANIC_MONSTER_NAME,LIBSETS_DROP_MECHANIC_IMPERIAL_CITY_VAULTS}, dropMechanicNames={['en']='Glorgoloch the Destroyer', ['de']='Glorgoloch der Zerstörer'}},</v>
      </c>
      <c r="BA526" s="21" t="str">
        <f t="shared" si="53"/>
        <v xml:space="preserve"> --Glorgoloch the Destroyer / Glorgoloch der Zerstörer   [Imperial Sewers, Imperial Sewers]</v>
      </c>
    </row>
    <row r="527" spans="1:53" ht="15.75" x14ac:dyDescent="0.25">
      <c r="A527" s="79">
        <v>603</v>
      </c>
      <c r="B527" t="s">
        <v>2695</v>
      </c>
      <c r="C527" s="67" t="s">
        <v>2666</v>
      </c>
      <c r="D527" s="3">
        <f t="shared" si="48"/>
        <v>603</v>
      </c>
      <c r="G527" s="8" t="s">
        <v>1595</v>
      </c>
      <c r="I527" t="s">
        <v>97</v>
      </c>
      <c r="J527" t="s">
        <v>97</v>
      </c>
      <c r="K527">
        <v>469</v>
      </c>
      <c r="L527">
        <v>469</v>
      </c>
      <c r="M527">
        <v>469</v>
      </c>
      <c r="N527">
        <v>0</v>
      </c>
      <c r="O527" s="66" t="s">
        <v>2667</v>
      </c>
      <c r="P527" s="3" t="e">
        <f>IF(AND(G527&lt;&gt;"LIBSETS_SETTYPE_BATTLEGROUND",G527&lt;&gt;"LIBSETS_SETTYPE_SPECIAL",G527&lt;&gt;"LIBSETS_SETTYPE_MYTHIC"), IF(Q527&lt;&gt;"",VLOOKUP(Q527,'ESO zone constants'!$D$3:$H$10001,5,FALSE),""),"")</f>
        <v>#N/A</v>
      </c>
      <c r="Q527" t="str">
        <f>IF(AND(O527&lt;&gt;"",NOT(ISERROR(O527))),O527, IF(AND(K527&lt;&gt;"",K527&gt;0,NOT(ISERROR(K527))),VLOOKUP(K527,'ESO dumped WayshrineInfo'!$K$3:$N$9999,4,FALSE),""))</f>
        <v>Dread Cellar</v>
      </c>
      <c r="R527" s="66" t="s">
        <v>2708</v>
      </c>
      <c r="S527" s="19" t="str">
        <f>IF(AND(R527&lt;&gt;"",NOT(ISERROR(R527))),R527,IF(P527&lt;&gt;"",IF(NOT(ISERROR(VLOOKUP(P527,'ESO Dungeon constants'!$D$3:$H$9999,5,FALSE))),VLOOKUP(P527,'ESO Dungeon constants'!$D$3:$I$9999,6,FALSE),VLOOKUP(P527,'ESO zone constants'!$H$3:$K$9987,4,FALSE)),""))</f>
        <v>DLC_WAKING_FLAME</v>
      </c>
      <c r="U527" s="3" t="s">
        <v>1668</v>
      </c>
      <c r="AW527" s="21" t="str">
        <f t="shared" ref="AW527:AW537" si="54">IF(A527="???","--","")&amp;IF(F527&lt;&gt;"Not in the game (anymore)",IF(A527&lt;&gt;"",CONCATENATE("[",A527,"] = {wayshrines={")&amp;IF(K527&lt;&gt;"",CONCATENATE(K527,","),"")&amp;IF(L527&lt;&gt;"",CONCATENATE(L527,","),"")&amp;IF(M527&lt;&gt;"",CONCATENATE(M527,","),"")&amp;CONCATENATE("}")&amp;IF(VALUE(N527)&gt;0,CONCATENATE(", traitsNeeded=",N527),"")&amp;CONCATENATE(", dlcId=",IF(S527&lt;&gt;"",S527,"DLC_BASE_GAME")),""),"")</f>
        <v>[603] = {wayshrines={469,469,469,}, dlcId=DLC_WAKING_FLAME</v>
      </c>
      <c r="AX527" s="21" t="e">
        <f t="shared" si="50"/>
        <v>#N/A</v>
      </c>
      <c r="AY527" s="21" t="str">
        <f t="shared" ref="AY527:AY537" si="55">IF(F527&lt;&gt;"Not in the game (anymore)",IF(A527&lt;&gt;"",", setType="&amp;G527,"")&amp;IF(J527="true",", multiTrialSet=true",""),"")</f>
        <v>, setType=LIBSETS_SETTYPE_DUNGEON</v>
      </c>
      <c r="AZ527" s="21" t="str">
        <f t="shared" ref="AZ527:AZ537" si="56">IF(F527&lt;&gt;"Not in the game (anymore)",IF(U527&lt;&gt;"",", dropMechanic={"&amp;U527&amp;IF(Z527&lt;&gt;"",","&amp;Z527,"")&amp;IF(AE527&lt;&gt;"",","&amp;AE527,"")&amp;IF(AJ527&lt;&gt;"",","&amp;AJ527,"")&amp;IF(AO527&lt;&gt;"",","&amp;AO527,"")&amp;IF(AT527&lt;&gt;"",","&amp;AT527,"")&amp;"}"&amp;IF(U527="LIBSETS_DROP_MECHANIC_MONSTER_NAME",", dropMechanicNames={" &amp; IF(V527&lt;&gt;"","['en']='"&amp;V527&amp;"'","") &amp; IF(W527&lt;&gt;"",", ['de']='" &amp; W527&amp;"'","") &amp; "}",""),"")&amp;"},","")</f>
        <v>, dropMechanic={LIBSETS_DROP_MECHANIC_MONSTER_NAME}, dropMechanicNames={}},</v>
      </c>
      <c r="BA527" s="21" t="str">
        <f t="shared" ref="BA527:BA537" si="57">IF(F527&lt;&gt;"Not in the game (anymore)",IF(C527&lt;&gt;"",CONCATENATE(" --",C527," / ",B527,"   [",IF(Q527&lt;&gt;"",Q527,""),IF(Y527&lt;&gt;"",", "&amp;Y527,""),IF(AD527&lt;&gt;"",", "&amp;AD527,""),IF(AI527&lt;&gt;"",", "&amp;AI527,""),IF(AN527&lt;&gt;"",", "&amp;AN527,""),IF(AS527&lt;&gt;"",", "&amp;AS527,""),"]")),"")</f>
        <v xml:space="preserve"> --Scorion’s Feast  / Festmahl des Skorions   [Dread Cellar]</v>
      </c>
    </row>
    <row r="528" spans="1:53" ht="15.75" x14ac:dyDescent="0.25">
      <c r="A528" s="79">
        <v>604</v>
      </c>
      <c r="B528" t="s">
        <v>2696</v>
      </c>
      <c r="C528" s="67" t="s">
        <v>2668</v>
      </c>
      <c r="D528" s="3">
        <f t="shared" si="48"/>
        <v>604</v>
      </c>
      <c r="G528" s="8" t="s">
        <v>1595</v>
      </c>
      <c r="I528" t="s">
        <v>97</v>
      </c>
      <c r="J528" t="s">
        <v>97</v>
      </c>
      <c r="K528">
        <v>469</v>
      </c>
      <c r="L528">
        <v>469</v>
      </c>
      <c r="M528">
        <v>469</v>
      </c>
      <c r="N528">
        <v>0</v>
      </c>
      <c r="O528" s="66" t="s">
        <v>2667</v>
      </c>
      <c r="P528" s="3" t="e">
        <f>IF(AND(G528&lt;&gt;"LIBSETS_SETTYPE_BATTLEGROUND",G528&lt;&gt;"LIBSETS_SETTYPE_SPECIAL",G528&lt;&gt;"LIBSETS_SETTYPE_MYTHIC"), IF(Q528&lt;&gt;"",VLOOKUP(Q528,'ESO zone constants'!$D$3:$H$10001,5,FALSE),""),"")</f>
        <v>#N/A</v>
      </c>
      <c r="Q528" t="str">
        <f>IF(AND(O528&lt;&gt;"",NOT(ISERROR(O528))),O528, IF(AND(K528&lt;&gt;"",K528&gt;0,NOT(ISERROR(K528))),VLOOKUP(K528,'ESO dumped WayshrineInfo'!$K$3:$N$9999,4,FALSE),""))</f>
        <v>Dread Cellar</v>
      </c>
      <c r="R528" s="66" t="s">
        <v>2708</v>
      </c>
      <c r="S528" s="19" t="str">
        <f>IF(AND(R528&lt;&gt;"",NOT(ISERROR(R528))),R528,IF(P528&lt;&gt;"",IF(NOT(ISERROR(VLOOKUP(P528,'ESO Dungeon constants'!$D$3:$H$9999,5,FALSE))),VLOOKUP(P528,'ESO Dungeon constants'!$D$3:$I$9999,6,FALSE),VLOOKUP(P528,'ESO zone constants'!$H$3:$K$9987,4,FALSE)),""))</f>
        <v>DLC_WAKING_FLAME</v>
      </c>
      <c r="U528" s="3" t="s">
        <v>1668</v>
      </c>
      <c r="AW528" s="21" t="str">
        <f t="shared" si="54"/>
        <v>[604] = {wayshrines={469,469,469,}, dlcId=DLC_WAKING_FLAME</v>
      </c>
      <c r="AX528" s="21" t="e">
        <f t="shared" si="50"/>
        <v>#N/A</v>
      </c>
      <c r="AY528" s="21" t="str">
        <f t="shared" si="55"/>
        <v>, setType=LIBSETS_SETTYPE_DUNGEON</v>
      </c>
      <c r="AZ528" s="21" t="str">
        <f t="shared" si="56"/>
        <v>, dropMechanic={LIBSETS_DROP_MECHANIC_MONSTER_NAME}, dropMechanicNames={}},</v>
      </c>
      <c r="BA528" s="21" t="str">
        <f t="shared" si="57"/>
        <v xml:space="preserve"> --Rush of Agony / Auftreibende Agonie   [Dread Cellar]</v>
      </c>
    </row>
    <row r="529" spans="1:53" ht="15.75" x14ac:dyDescent="0.25">
      <c r="A529" s="79">
        <v>602</v>
      </c>
      <c r="B529" t="s">
        <v>2697</v>
      </c>
      <c r="C529" s="67" t="s">
        <v>2669</v>
      </c>
      <c r="D529" s="3">
        <f t="shared" si="48"/>
        <v>602</v>
      </c>
      <c r="G529" s="8" t="s">
        <v>1595</v>
      </c>
      <c r="I529" t="s">
        <v>97</v>
      </c>
      <c r="J529" t="s">
        <v>97</v>
      </c>
      <c r="K529">
        <v>469</v>
      </c>
      <c r="L529">
        <v>469</v>
      </c>
      <c r="M529">
        <v>469</v>
      </c>
      <c r="N529">
        <v>0</v>
      </c>
      <c r="O529" s="66" t="s">
        <v>2667</v>
      </c>
      <c r="P529" s="3" t="e">
        <f>IF(AND(G529&lt;&gt;"LIBSETS_SETTYPE_BATTLEGROUND",G529&lt;&gt;"LIBSETS_SETTYPE_SPECIAL",G529&lt;&gt;"LIBSETS_SETTYPE_MYTHIC"), IF(Q529&lt;&gt;"",VLOOKUP(Q529,'ESO zone constants'!$D$3:$H$10001,5,FALSE),""),"")</f>
        <v>#N/A</v>
      </c>
      <c r="Q529" t="str">
        <f>IF(AND(O529&lt;&gt;"",NOT(ISERROR(O529))),O529, IF(AND(K529&lt;&gt;"",K529&gt;0,NOT(ISERROR(K529))),VLOOKUP(K529,'ESO dumped WayshrineInfo'!$K$3:$N$9999,4,FALSE),""))</f>
        <v>Dread Cellar</v>
      </c>
      <c r="R529" s="66" t="s">
        <v>2708</v>
      </c>
      <c r="S529" s="19" t="str">
        <f>IF(AND(R529&lt;&gt;"",NOT(ISERROR(R529))),R529,IF(P529&lt;&gt;"",IF(NOT(ISERROR(VLOOKUP(P529,'ESO Dungeon constants'!$D$3:$H$9999,5,FALSE))),VLOOKUP(P529,'ESO Dungeon constants'!$D$3:$I$9999,6,FALSE),VLOOKUP(P529,'ESO zone constants'!$H$3:$K$9987,4,FALSE)),""))</f>
        <v>DLC_WAKING_FLAME</v>
      </c>
      <c r="U529" s="3" t="s">
        <v>1668</v>
      </c>
      <c r="AW529" s="21" t="str">
        <f t="shared" si="54"/>
        <v>[602] = {wayshrines={469,469,469,}, dlcId=DLC_WAKING_FLAME</v>
      </c>
      <c r="AX529" s="21" t="e">
        <f t="shared" si="50"/>
        <v>#N/A</v>
      </c>
      <c r="AY529" s="21" t="str">
        <f t="shared" si="55"/>
        <v>, setType=LIBSETS_SETTYPE_DUNGEON</v>
      </c>
      <c r="AZ529" s="21" t="str">
        <f t="shared" si="56"/>
        <v>, dropMechanic={LIBSETS_DROP_MECHANIC_MONSTER_NAME}, dropMechanicNames={}},</v>
      </c>
      <c r="BA529" s="21" t="str">
        <f t="shared" si="57"/>
        <v xml:space="preserve"> --Crimson Oath’s Rive / Spalt des Karmesinschwurs   [Dread Cellar]</v>
      </c>
    </row>
    <row r="530" spans="1:53" ht="15.75" x14ac:dyDescent="0.25">
      <c r="A530" s="79">
        <v>609</v>
      </c>
      <c r="B530" t="s">
        <v>2698</v>
      </c>
      <c r="C530" s="67" t="s">
        <v>2670</v>
      </c>
      <c r="D530" s="3">
        <f t="shared" si="48"/>
        <v>609</v>
      </c>
      <c r="G530" s="8" t="s">
        <v>1597</v>
      </c>
      <c r="I530" t="s">
        <v>1584</v>
      </c>
      <c r="J530" t="s">
        <v>97</v>
      </c>
      <c r="K530">
        <v>469</v>
      </c>
      <c r="L530">
        <v>469</v>
      </c>
      <c r="M530">
        <v>469</v>
      </c>
      <c r="N530">
        <v>0</v>
      </c>
      <c r="O530" s="66" t="s">
        <v>2667</v>
      </c>
      <c r="P530" s="3" t="e">
        <f>IF(AND(G530&lt;&gt;"LIBSETS_SETTYPE_BATTLEGROUND",G530&lt;&gt;"LIBSETS_SETTYPE_SPECIAL",G530&lt;&gt;"LIBSETS_SETTYPE_MYTHIC"), IF(Q530&lt;&gt;"",VLOOKUP(Q530,'ESO zone constants'!$D$3:$H$10001,5,FALSE),""),"")</f>
        <v>#N/A</v>
      </c>
      <c r="Q530" t="str">
        <f>IF(AND(O530&lt;&gt;"",NOT(ISERROR(O530))),O530, IF(AND(K530&lt;&gt;"",K530&gt;0,NOT(ISERROR(K530))),VLOOKUP(K530,'ESO dumped WayshrineInfo'!$K$3:$N$9999,4,FALSE),""))</f>
        <v>Dread Cellar</v>
      </c>
      <c r="R530" s="66" t="s">
        <v>2708</v>
      </c>
      <c r="S530" s="19" t="str">
        <f>IF(AND(R530&lt;&gt;"",NOT(ISERROR(R530))),R530,IF(P530&lt;&gt;"",IF(NOT(ISERROR(VLOOKUP(P530,'ESO Dungeon constants'!$D$3:$H$9999,5,FALSE))),VLOOKUP(P530,'ESO Dungeon constants'!$D$3:$I$9999,6,FALSE),VLOOKUP(P530,'ESO zone constants'!$H$3:$K$9987,4,FALSE)),""))</f>
        <v>DLC_WAKING_FLAME</v>
      </c>
      <c r="U530" s="3" t="s">
        <v>1668</v>
      </c>
      <c r="V530" s="67" t="s">
        <v>2670</v>
      </c>
      <c r="W530" s="67" t="s">
        <v>2698</v>
      </c>
      <c r="AW530" s="21" t="str">
        <f t="shared" si="54"/>
        <v>[609] = {wayshrines={469,469,469,}, dlcId=DLC_WAKING_FLAME</v>
      </c>
      <c r="AX530" s="21" t="e">
        <f t="shared" si="50"/>
        <v>#N/A</v>
      </c>
      <c r="AY530" s="21" t="str">
        <f t="shared" si="55"/>
        <v>, setType=LIBSETS_SETTYPE_MONSTER</v>
      </c>
      <c r="AZ530" s="21" t="str">
        <f t="shared" si="56"/>
        <v>, dropMechanic={LIBSETS_DROP_MECHANIC_MONSTER_NAME}, dropMechanicNames={['en']='Magma Incarnate', ['de']='Magmaverkörperung'}},</v>
      </c>
      <c r="BA530" s="21" t="str">
        <f t="shared" si="57"/>
        <v xml:space="preserve"> --Magma Incarnate / Magmaverkörperung   [Dread Cellar]</v>
      </c>
    </row>
    <row r="531" spans="1:53" ht="15.75" x14ac:dyDescent="0.25">
      <c r="A531" s="79">
        <v>606</v>
      </c>
      <c r="B531" t="s">
        <v>2699</v>
      </c>
      <c r="C531" s="67" t="s">
        <v>2672</v>
      </c>
      <c r="D531" s="3">
        <f t="shared" si="48"/>
        <v>606</v>
      </c>
      <c r="G531" s="8" t="s">
        <v>1595</v>
      </c>
      <c r="I531" t="s">
        <v>97</v>
      </c>
      <c r="J531" t="s">
        <v>97</v>
      </c>
      <c r="K531">
        <v>470</v>
      </c>
      <c r="L531">
        <v>470</v>
      </c>
      <c r="M531">
        <v>470</v>
      </c>
      <c r="N531">
        <v>0</v>
      </c>
      <c r="O531" s="66" t="s">
        <v>2671</v>
      </c>
      <c r="P531" s="3">
        <f>IF(AND(G531&lt;&gt;"LIBSETS_SETTYPE_BATTLEGROUND",G531&lt;&gt;"LIBSETS_SETTYPE_SPECIAL",G531&lt;&gt;"LIBSETS_SETTYPE_MYTHIC"), IF(Q531&lt;&gt;"",VLOOKUP(Q531,'ESO zone constants'!$D$3:$H$10001,5,FALSE),""),"")</f>
        <v>1267</v>
      </c>
      <c r="Q531" t="str">
        <f>IF(AND(O531&lt;&gt;"",NOT(ISERROR(O531))),O531, IF(AND(K531&lt;&gt;"",K531&gt;0,NOT(ISERROR(K531))),VLOOKUP(K531,'ESO dumped WayshrineInfo'!$K$3:$N$9999,4,FALSE),""))</f>
        <v>Red Petal Bastion</v>
      </c>
      <c r="R531" s="66" t="s">
        <v>2708</v>
      </c>
      <c r="S531" s="19" t="str">
        <f>IF(AND(R531&lt;&gt;"",NOT(ISERROR(R531))),R531,IF(P531&lt;&gt;"",IF(NOT(ISERROR(VLOOKUP(P531,'ESO Dungeon constants'!$D$3:$H$9999,5,FALSE))),VLOOKUP(P531,'ESO Dungeon constants'!$D$3:$I$9999,6,FALSE),VLOOKUP(P531,'ESO zone constants'!$H$3:$K$9987,4,FALSE)),""))</f>
        <v>DLC_WAKING_FLAME</v>
      </c>
      <c r="U531" s="3" t="s">
        <v>1668</v>
      </c>
      <c r="AW531" s="21" t="str">
        <f t="shared" si="54"/>
        <v>[606] = {wayshrines={470,470,470,}, dlcId=DLC_WAKING_FLAME</v>
      </c>
      <c r="AX531" s="21" t="str">
        <f t="shared" si="50"/>
        <v>, zoneIds={1267}, veteran=false</v>
      </c>
      <c r="AY531" s="21" t="str">
        <f t="shared" si="55"/>
        <v>, setType=LIBSETS_SETTYPE_DUNGEON</v>
      </c>
      <c r="AZ531" s="21" t="str">
        <f t="shared" si="56"/>
        <v>, dropMechanic={LIBSETS_DROP_MECHANIC_MONSTER_NAME}, dropMechanicNames={}},</v>
      </c>
      <c r="BA531" s="21" t="str">
        <f t="shared" si="57"/>
        <v xml:space="preserve"> --Thunder Caller / Donnerrufer   [Red Petal Bastion]</v>
      </c>
    </row>
    <row r="532" spans="1:53" ht="15.75" x14ac:dyDescent="0.25">
      <c r="A532" s="79">
        <v>607</v>
      </c>
      <c r="B532" t="s">
        <v>2700</v>
      </c>
      <c r="C532" s="67" t="s">
        <v>2673</v>
      </c>
      <c r="D532" s="3">
        <f t="shared" si="48"/>
        <v>607</v>
      </c>
      <c r="G532" s="8" t="s">
        <v>1595</v>
      </c>
      <c r="I532" t="s">
        <v>97</v>
      </c>
      <c r="J532" t="s">
        <v>97</v>
      </c>
      <c r="K532">
        <v>470</v>
      </c>
      <c r="L532">
        <v>470</v>
      </c>
      <c r="M532">
        <v>470</v>
      </c>
      <c r="N532">
        <v>0</v>
      </c>
      <c r="O532" s="66" t="s">
        <v>2671</v>
      </c>
      <c r="P532" s="3">
        <f>IF(AND(G532&lt;&gt;"LIBSETS_SETTYPE_BATTLEGROUND",G532&lt;&gt;"LIBSETS_SETTYPE_SPECIAL",G532&lt;&gt;"LIBSETS_SETTYPE_MYTHIC"), IF(Q532&lt;&gt;"",VLOOKUP(Q532,'ESO zone constants'!$D$3:$H$10001,5,FALSE),""),"")</f>
        <v>1267</v>
      </c>
      <c r="Q532" t="str">
        <f>IF(AND(O532&lt;&gt;"",NOT(ISERROR(O532))),O532, IF(AND(K532&lt;&gt;"",K532&gt;0,NOT(ISERROR(K532))),VLOOKUP(K532,'ESO dumped WayshrineInfo'!$K$3:$N$9999,4,FALSE),""))</f>
        <v>Red Petal Bastion</v>
      </c>
      <c r="R532" s="66" t="s">
        <v>2708</v>
      </c>
      <c r="S532" s="19" t="str">
        <f>IF(AND(R532&lt;&gt;"",NOT(ISERROR(R532))),R532,IF(P532&lt;&gt;"",IF(NOT(ISERROR(VLOOKUP(P532,'ESO Dungeon constants'!$D$3:$H$9999,5,FALSE))),VLOOKUP(P532,'ESO Dungeon constants'!$D$3:$I$9999,6,FALSE),VLOOKUP(P532,'ESO zone constants'!$H$3:$K$9987,4,FALSE)),""))</f>
        <v>DLC_WAKING_FLAME</v>
      </c>
      <c r="U532" s="3" t="s">
        <v>1668</v>
      </c>
      <c r="AW532" s="21" t="str">
        <f t="shared" si="54"/>
        <v>[607] = {wayshrines={470,470,470,}, dlcId=DLC_WAKING_FLAME</v>
      </c>
      <c r="AX532" s="21" t="str">
        <f t="shared" si="50"/>
        <v>, zoneIds={1267}, veteran=false</v>
      </c>
      <c r="AY532" s="21" t="str">
        <f t="shared" si="55"/>
        <v>, setType=LIBSETS_SETTYPE_DUNGEON</v>
      </c>
      <c r="AZ532" s="21" t="str">
        <f t="shared" si="56"/>
        <v>, dropMechanic={LIBSETS_DROP_MECHANIC_MONSTER_NAME}, dropMechanicNames={}},</v>
      </c>
      <c r="BA532" s="21" t="str">
        <f t="shared" si="57"/>
        <v xml:space="preserve"> --Grisly Gourmet / Grausiger Gourmet   [Red Petal Bastion]</v>
      </c>
    </row>
    <row r="533" spans="1:53" ht="15.75" x14ac:dyDescent="0.25">
      <c r="A533" s="79">
        <v>605</v>
      </c>
      <c r="B533" t="s">
        <v>2701</v>
      </c>
      <c r="C533" s="67" t="s">
        <v>2674</v>
      </c>
      <c r="D533" s="3">
        <f t="shared" si="48"/>
        <v>605</v>
      </c>
      <c r="G533" s="8" t="s">
        <v>1595</v>
      </c>
      <c r="I533" t="s">
        <v>97</v>
      </c>
      <c r="J533" t="s">
        <v>97</v>
      </c>
      <c r="K533">
        <v>470</v>
      </c>
      <c r="L533">
        <v>470</v>
      </c>
      <c r="M533">
        <v>470</v>
      </c>
      <c r="N533">
        <v>0</v>
      </c>
      <c r="O533" s="66" t="s">
        <v>2671</v>
      </c>
      <c r="P533" s="3">
        <f>IF(AND(G533&lt;&gt;"LIBSETS_SETTYPE_BATTLEGROUND",G533&lt;&gt;"LIBSETS_SETTYPE_SPECIAL",G533&lt;&gt;"LIBSETS_SETTYPE_MYTHIC"), IF(Q533&lt;&gt;"",VLOOKUP(Q533,'ESO zone constants'!$D$3:$H$10001,5,FALSE),""),"")</f>
        <v>1267</v>
      </c>
      <c r="Q533" t="str">
        <f>IF(AND(O533&lt;&gt;"",NOT(ISERROR(O533))),O533, IF(AND(K533&lt;&gt;"",K533&gt;0,NOT(ISERROR(K533))),VLOOKUP(K533,'ESO dumped WayshrineInfo'!$K$3:$N$9999,4,FALSE),""))</f>
        <v>Red Petal Bastion</v>
      </c>
      <c r="R533" s="66" t="s">
        <v>2708</v>
      </c>
      <c r="S533" s="19" t="str">
        <f>IF(AND(R533&lt;&gt;"",NOT(ISERROR(R533))),R533,IF(P533&lt;&gt;"",IF(NOT(ISERROR(VLOOKUP(P533,'ESO Dungeon constants'!$D$3:$H$9999,5,FALSE))),VLOOKUP(P533,'ESO Dungeon constants'!$D$3:$I$9999,6,FALSE),VLOOKUP(P533,'ESO zone constants'!$H$3:$K$9987,4,FALSE)),""))</f>
        <v>DLC_WAKING_FLAME</v>
      </c>
      <c r="U533" s="3" t="s">
        <v>1668</v>
      </c>
      <c r="AW533" s="21" t="str">
        <f t="shared" si="54"/>
        <v>[605] = {wayshrines={470,470,470,}, dlcId=DLC_WAKING_FLAME</v>
      </c>
      <c r="AX533" s="21" t="str">
        <f t="shared" si="50"/>
        <v>, zoneIds={1267}, veteran=false</v>
      </c>
      <c r="AY533" s="21" t="str">
        <f t="shared" si="55"/>
        <v>, setType=LIBSETS_SETTYPE_DUNGEON</v>
      </c>
      <c r="AZ533" s="21" t="str">
        <f t="shared" si="56"/>
        <v>, dropMechanic={LIBSETS_DROP_MECHANIC_MONSTER_NAME}, dropMechanicNames={}},</v>
      </c>
      <c r="BA533" s="21" t="str">
        <f t="shared" si="57"/>
        <v xml:space="preserve"> --Silver Rose Vigil / Silberrosen-Wacht   [Red Petal Bastion]</v>
      </c>
    </row>
    <row r="534" spans="1:53" ht="15.75" x14ac:dyDescent="0.25">
      <c r="A534" s="79">
        <v>608</v>
      </c>
      <c r="B534" t="s">
        <v>2675</v>
      </c>
      <c r="C534" s="67" t="s">
        <v>2675</v>
      </c>
      <c r="D534" s="3">
        <f t="shared" si="48"/>
        <v>608</v>
      </c>
      <c r="G534" s="8" t="s">
        <v>1597</v>
      </c>
      <c r="I534" t="s">
        <v>1584</v>
      </c>
      <c r="J534" t="s">
        <v>97</v>
      </c>
      <c r="K534">
        <v>470</v>
      </c>
      <c r="L534">
        <v>470</v>
      </c>
      <c r="M534">
        <v>470</v>
      </c>
      <c r="N534">
        <v>0</v>
      </c>
      <c r="O534" s="66" t="s">
        <v>2671</v>
      </c>
      <c r="P534" s="3">
        <f>IF(AND(G534&lt;&gt;"LIBSETS_SETTYPE_BATTLEGROUND",G534&lt;&gt;"LIBSETS_SETTYPE_SPECIAL",G534&lt;&gt;"LIBSETS_SETTYPE_MYTHIC"), IF(Q534&lt;&gt;"",VLOOKUP(Q534,'ESO zone constants'!$D$3:$H$10001,5,FALSE),""),"")</f>
        <v>1267</v>
      </c>
      <c r="Q534" t="str">
        <f>IF(AND(O534&lt;&gt;"",NOT(ISERROR(O534))),O534, IF(AND(K534&lt;&gt;"",K534&gt;0,NOT(ISERROR(K534))),VLOOKUP(K534,'ESO dumped WayshrineInfo'!$K$3:$N$9999,4,FALSE),""))</f>
        <v>Red Petal Bastion</v>
      </c>
      <c r="R534" s="66" t="s">
        <v>2708</v>
      </c>
      <c r="S534" s="19" t="str">
        <f>IF(AND(R534&lt;&gt;"",NOT(ISERROR(R534))),R534,IF(P534&lt;&gt;"",IF(NOT(ISERROR(VLOOKUP(P534,'ESO Dungeon constants'!$D$3:$H$9999,5,FALSE))),VLOOKUP(P534,'ESO Dungeon constants'!$D$3:$I$9999,6,FALSE),VLOOKUP(P534,'ESO zone constants'!$H$3:$K$9987,4,FALSE)),""))</f>
        <v>DLC_WAKING_FLAME</v>
      </c>
      <c r="U534" s="3" t="s">
        <v>1668</v>
      </c>
      <c r="V534" s="67" t="s">
        <v>2710</v>
      </c>
      <c r="W534" s="67" t="s">
        <v>2710</v>
      </c>
      <c r="AW534" s="21" t="str">
        <f t="shared" si="54"/>
        <v>[608] = {wayshrines={470,470,470,}, dlcId=DLC_WAKING_FLAME</v>
      </c>
      <c r="AX534" s="21" t="str">
        <f t="shared" si="50"/>
        <v>, zoneIds={1267}, veteran={[EQUIP_TYPE_HEAD]=true, [EQUIP_TYPE_SHOULDERS]=false}</v>
      </c>
      <c r="AY534" s="21" t="str">
        <f t="shared" si="55"/>
        <v>, setType=LIBSETS_SETTYPE_MONSTER</v>
      </c>
      <c r="AZ534" s="21" t="str">
        <f t="shared" si="56"/>
        <v>, dropMechanic={LIBSETS_DROP_MECHANIC_MONSTER_NAME}, dropMechanicNames={['en']='Prior Thierric Sarazen', ['de']='Prior Thierric Sarazen'}},</v>
      </c>
      <c r="BA534" s="21" t="str">
        <f t="shared" si="57"/>
        <v xml:space="preserve"> --Prior Thierric / Prior Thierric   [Red Petal Bastion]</v>
      </c>
    </row>
    <row r="535" spans="1:53" x14ac:dyDescent="0.25">
      <c r="A535" s="79">
        <v>616</v>
      </c>
      <c r="B535" t="s">
        <v>2702</v>
      </c>
      <c r="C535" t="s">
        <v>2692</v>
      </c>
      <c r="D535" s="3">
        <f t="shared" si="48"/>
        <v>616</v>
      </c>
      <c r="G535" s="3" t="s">
        <v>1593</v>
      </c>
      <c r="I535" t="s">
        <v>97</v>
      </c>
      <c r="J535" t="s">
        <v>97</v>
      </c>
      <c r="K535">
        <v>-1</v>
      </c>
      <c r="L535">
        <v>-1</v>
      </c>
      <c r="M535">
        <v>-1</v>
      </c>
      <c r="N535">
        <v>0</v>
      </c>
      <c r="O535" s="66" t="s">
        <v>131</v>
      </c>
      <c r="P535" s="3">
        <f>IF(AND(G535&lt;&gt;"LIBSETS_SETTYPE_BATTLEGROUND",G535&lt;&gt;"LIBSETS_SETTYPE_SPECIAL",G535&lt;&gt;"LIBSETS_SETTYPE_MYTHIC"), IF(Q535&lt;&gt;"",VLOOKUP(Q535,'ESO zone constants'!$D$3:$H$10001,5,FALSE),""),"")</f>
        <v>181</v>
      </c>
      <c r="Q535" t="str">
        <f>IF(AND(O535&lt;&gt;"",NOT(ISERROR(O535))),O535, IF(AND(K535&lt;&gt;"",K535&gt;0,NOT(ISERROR(K535))),VLOOKUP(K535,'ESO dumped WayshrineInfo'!$K$3:$N$9999,4,FALSE),""))</f>
        <v>Cyrodiil</v>
      </c>
      <c r="R535" s="66" t="s">
        <v>2708</v>
      </c>
      <c r="S535" s="19" t="str">
        <f>IF(AND(R535&lt;&gt;"",NOT(ISERROR(R535))),R535,IF(P535&lt;&gt;"",IF(NOT(ISERROR(VLOOKUP(P535,'ESO Dungeon constants'!$D$3:$H$9999,5,FALSE))),VLOOKUP(P535,'ESO Dungeon constants'!$D$3:$I$9999,6,FALSE),VLOOKUP(P535,'ESO zone constants'!$H$3:$K$9987,4,FALSE)),""))</f>
        <v>DLC_WAKING_FLAME</v>
      </c>
      <c r="T535" s="3" t="str">
        <f>IF(S535&lt;&gt;"",VLOOKUP(S535,'LibSets constants'!$B$4:$C$1002,2,FALSE),"")</f>
        <v>Waking Flame</v>
      </c>
      <c r="U535" s="33" t="s">
        <v>1665</v>
      </c>
      <c r="V535" s="3" t="str">
        <f>IF(U535&lt;&gt;"",IF(U535&lt;&gt;"LIBSETS_DROP_MECHANIC_MONSTER_NAME",VLOOKUP(U535,'LibSets constants'!$I$4:$L$1002,3,FALSE),""),"")</f>
        <v>Rewards for the worthy (Cyrodiil/Battleground mail)</v>
      </c>
      <c r="W535" s="3" t="str">
        <f>IF(U535&lt;&gt;"",IF(U535&lt;&gt;"LIBSETS_DROP_MECHANIC_MONSTER_NAME",VLOOKUP(U535,'LibSets constants'!$I$4:$L$1002,4,FALSE),""),"")</f>
        <v>Gerechter Lohn (Cyrodiil/Schlachtfeld Mail)</v>
      </c>
      <c r="Z535" s="44" t="s">
        <v>2705</v>
      </c>
      <c r="AA535" s="43" t="str">
        <f>IF(Z535&lt;&gt;"",IF(Z535&lt;&gt;"LIBSETS_DROP_MECHANIC_MONSTER_NAME",VLOOKUP(Z535,'LibSets constants'!$I$4:$L$1002,3,FALSE),""),"")</f>
        <v>Battleground vendor</v>
      </c>
      <c r="AB535" s="43" t="str">
        <f>IF(Z535&lt;&gt;"",IF(Z535&lt;&gt;"LIBSETS_DROP_MECHANIC_MONSTER_NAME",VLOOKUP(Z535,'LibSets constants'!$I$4:$L$1002,4,FALSE),""),"")</f>
        <v>Schlachtfeld Händler</v>
      </c>
      <c r="AW535" s="21" t="str">
        <f t="shared" si="54"/>
        <v>[616] = {wayshrines={-1,-1,-1,}, dlcId=DLC_WAKING_FLAME</v>
      </c>
      <c r="AX535" s="21" t="str">
        <f t="shared" ref="AX527:AX537" si="58">IF(F535&lt;&gt;"Not in the game (anymore)",IF(A535&lt;&gt;"",IF(P535&lt;&gt;"",CONCATENATE(", zoneIds={",P535),"")&amp;IF(X535&lt;&gt;"",CONCATENATE(",",X535),"")&amp;IF(AC535&lt;&gt;"",CONCATENATE(",",AC535),"")&amp;IF(AH535&lt;&gt;"",CONCATENATE(",",AH535),"")&amp;IF(AM535&lt;&gt;"",CONCATENATE(",",AM535),"")&amp;IF(AR535&lt;&gt;"",CONCATENATE(",",AR535),"")&amp;IF(P535&lt;&gt;"",CONCATENATE("}",""),"")&amp;IF(OR(I535="true",I535="false",I535&lt;&gt;""), CONCATENATE(", veteran=", I535), ""),""),"")</f>
        <v>, zoneIds={181}, veteran=false</v>
      </c>
      <c r="AY535" s="21" t="str">
        <f t="shared" si="55"/>
        <v>, setType=LIBSETS_SETTYPE_CYRODIIL</v>
      </c>
      <c r="AZ535" s="21" t="str">
        <f t="shared" si="56"/>
        <v>, dropMechanic={LIBSETS_DROP_MECHANIC_MAIL_PVP_REWARDS_FOR_THE_WORTHY,LIBSETS_DROP_MECHANIC_BATTLEGROUND_VENDOR}},</v>
      </c>
      <c r="BA535" s="21" t="str">
        <f t="shared" si="57"/>
        <v xml:space="preserve"> --Dark Convergence / Dunkle Konvergenz   [Cyrodiil]</v>
      </c>
    </row>
    <row r="536" spans="1:53" x14ac:dyDescent="0.25">
      <c r="A536" s="79">
        <v>617</v>
      </c>
      <c r="B536" t="s">
        <v>2703</v>
      </c>
      <c r="C536" t="s">
        <v>2693</v>
      </c>
      <c r="D536" s="3">
        <f t="shared" si="48"/>
        <v>617</v>
      </c>
      <c r="G536" s="3" t="s">
        <v>1593</v>
      </c>
      <c r="I536" t="s">
        <v>97</v>
      </c>
      <c r="J536" t="s">
        <v>97</v>
      </c>
      <c r="K536">
        <v>-1</v>
      </c>
      <c r="L536">
        <v>-1</v>
      </c>
      <c r="M536">
        <v>-1</v>
      </c>
      <c r="N536">
        <v>0</v>
      </c>
      <c r="O536" s="66" t="s">
        <v>131</v>
      </c>
      <c r="P536" s="3">
        <f>IF(AND(G536&lt;&gt;"LIBSETS_SETTYPE_BATTLEGROUND",G536&lt;&gt;"LIBSETS_SETTYPE_SPECIAL",G536&lt;&gt;"LIBSETS_SETTYPE_MYTHIC"), IF(Q536&lt;&gt;"",VLOOKUP(Q536,'ESO zone constants'!$D$3:$H$10001,5,FALSE),""),"")</f>
        <v>181</v>
      </c>
      <c r="Q536" t="str">
        <f>IF(AND(O536&lt;&gt;"",NOT(ISERROR(O536))),O536, IF(AND(K536&lt;&gt;"",K536&gt;0,NOT(ISERROR(K536))),VLOOKUP(K536,'ESO dumped WayshrineInfo'!$K$3:$N$9999,4,FALSE),""))</f>
        <v>Cyrodiil</v>
      </c>
      <c r="R536" s="66" t="s">
        <v>2708</v>
      </c>
      <c r="S536" s="19" t="str">
        <f>IF(AND(R536&lt;&gt;"",NOT(ISERROR(R536))),R536,IF(P536&lt;&gt;"",IF(NOT(ISERROR(VLOOKUP(P536,'ESO Dungeon constants'!$D$3:$H$9999,5,FALSE))),VLOOKUP(P536,'ESO Dungeon constants'!$D$3:$I$9999,6,FALSE),VLOOKUP(P536,'ESO zone constants'!$H$3:$K$9987,4,FALSE)),""))</f>
        <v>DLC_WAKING_FLAME</v>
      </c>
      <c r="T536" s="3" t="str">
        <f>IF(S536&lt;&gt;"",VLOOKUP(S536,'LibSets constants'!$B$4:$C$1002,2,FALSE),"")</f>
        <v>Waking Flame</v>
      </c>
      <c r="U536" s="33" t="s">
        <v>1665</v>
      </c>
      <c r="V536" s="3" t="str">
        <f>IF(U536&lt;&gt;"",IF(U536&lt;&gt;"LIBSETS_DROP_MECHANIC_MONSTER_NAME",VLOOKUP(U536,'LibSets constants'!$I$4:$L$1002,3,FALSE),""),"")</f>
        <v>Rewards for the worthy (Cyrodiil/Battleground mail)</v>
      </c>
      <c r="W536" s="3" t="str">
        <f>IF(U536&lt;&gt;"",IF(U536&lt;&gt;"LIBSETS_DROP_MECHANIC_MONSTER_NAME",VLOOKUP(U536,'LibSets constants'!$I$4:$L$1002,4,FALSE),""),"")</f>
        <v>Gerechter Lohn (Cyrodiil/Schlachtfeld Mail)</v>
      </c>
      <c r="Z536" s="44" t="s">
        <v>2705</v>
      </c>
      <c r="AA536" s="43" t="str">
        <f>IF(Z536&lt;&gt;"",IF(Z536&lt;&gt;"LIBSETS_DROP_MECHANIC_MONSTER_NAME",VLOOKUP(Z536,'LibSets constants'!$I$4:$L$1002,3,FALSE),""),"")</f>
        <v>Battleground vendor</v>
      </c>
      <c r="AB536" s="43" t="str">
        <f>IF(Z536&lt;&gt;"",IF(Z536&lt;&gt;"LIBSETS_DROP_MECHANIC_MONSTER_NAME",VLOOKUP(Z536,'LibSets constants'!$I$4:$L$1002,4,FALSE),""),"")</f>
        <v>Schlachtfeld Händler</v>
      </c>
      <c r="AW536" s="21" t="str">
        <f t="shared" si="54"/>
        <v>[617] = {wayshrines={-1,-1,-1,}, dlcId=DLC_WAKING_FLAME</v>
      </c>
      <c r="AX536" s="21" t="str">
        <f t="shared" si="58"/>
        <v>, zoneIds={181}, veteran=false</v>
      </c>
      <c r="AY536" s="21" t="str">
        <f t="shared" si="55"/>
        <v>, setType=LIBSETS_SETTYPE_CYRODIIL</v>
      </c>
      <c r="AZ536" s="21" t="str">
        <f t="shared" si="56"/>
        <v>, dropMechanic={LIBSETS_DROP_MECHANIC_MAIL_PVP_REWARDS_FOR_THE_WORTHY,LIBSETS_DROP_MECHANIC_BATTLEGROUND_VENDOR}},</v>
      </c>
      <c r="BA536" s="21" t="str">
        <f t="shared" si="57"/>
        <v xml:space="preserve"> --Plaguebreak / Seuchenbruch   [Cyrodiil]</v>
      </c>
    </row>
    <row r="537" spans="1:53" x14ac:dyDescent="0.25">
      <c r="A537" s="79">
        <v>618</v>
      </c>
      <c r="B537" t="s">
        <v>2704</v>
      </c>
      <c r="C537" t="s">
        <v>2694</v>
      </c>
      <c r="D537" s="3">
        <f t="shared" si="48"/>
        <v>618</v>
      </c>
      <c r="G537" s="3" t="s">
        <v>1593</v>
      </c>
      <c r="I537" t="s">
        <v>97</v>
      </c>
      <c r="J537" t="s">
        <v>97</v>
      </c>
      <c r="K537">
        <v>-1</v>
      </c>
      <c r="L537">
        <v>-1</v>
      </c>
      <c r="M537">
        <v>-1</v>
      </c>
      <c r="N537">
        <v>0</v>
      </c>
      <c r="O537" s="66" t="s">
        <v>131</v>
      </c>
      <c r="P537" s="3">
        <f>IF(AND(G537&lt;&gt;"LIBSETS_SETTYPE_BATTLEGROUND",G537&lt;&gt;"LIBSETS_SETTYPE_SPECIAL",G537&lt;&gt;"LIBSETS_SETTYPE_MYTHIC"), IF(Q537&lt;&gt;"",VLOOKUP(Q537,'ESO zone constants'!$D$3:$H$10001,5,FALSE),""),"")</f>
        <v>181</v>
      </c>
      <c r="Q537" t="str">
        <f>IF(AND(O537&lt;&gt;"",NOT(ISERROR(O537))),O537, IF(AND(K537&lt;&gt;"",K537&gt;0,NOT(ISERROR(K537))),VLOOKUP(K537,'ESO dumped WayshrineInfo'!$K$3:$N$9999,4,FALSE),""))</f>
        <v>Cyrodiil</v>
      </c>
      <c r="R537" s="66" t="s">
        <v>2708</v>
      </c>
      <c r="S537" s="19" t="str">
        <f>IF(AND(R537&lt;&gt;"",NOT(ISERROR(R537))),R537,IF(P537&lt;&gt;"",IF(NOT(ISERROR(VLOOKUP(P537,'ESO Dungeon constants'!$D$3:$H$9999,5,FALSE))),VLOOKUP(P537,'ESO Dungeon constants'!$D$3:$I$9999,6,FALSE),VLOOKUP(P537,'ESO zone constants'!$H$3:$K$9987,4,FALSE)),""))</f>
        <v>DLC_WAKING_FLAME</v>
      </c>
      <c r="T537" s="3" t="str">
        <f>IF(S537&lt;&gt;"",VLOOKUP(S537,'LibSets constants'!$B$4:$C$1002,2,FALSE),"")</f>
        <v>Waking Flame</v>
      </c>
      <c r="U537" s="33" t="s">
        <v>1665</v>
      </c>
      <c r="V537" s="3" t="str">
        <f>IF(U537&lt;&gt;"",IF(U537&lt;&gt;"LIBSETS_DROP_MECHANIC_MONSTER_NAME",VLOOKUP(U537,'LibSets constants'!$I$4:$L$1002,3,FALSE),""),"")</f>
        <v>Rewards for the worthy (Cyrodiil/Battleground mail)</v>
      </c>
      <c r="W537" s="3" t="str">
        <f>IF(U537&lt;&gt;"",IF(U537&lt;&gt;"LIBSETS_DROP_MECHANIC_MONSTER_NAME",VLOOKUP(U537,'LibSets constants'!$I$4:$L$1002,4,FALSE),""),"")</f>
        <v>Gerechter Lohn (Cyrodiil/Schlachtfeld Mail)</v>
      </c>
      <c r="Z537" s="44" t="s">
        <v>2705</v>
      </c>
      <c r="AA537" s="43" t="str">
        <f>IF(Z537&lt;&gt;"",IF(Z537&lt;&gt;"LIBSETS_DROP_MECHANIC_MONSTER_NAME",VLOOKUP(Z537,'LibSets constants'!$I$4:$L$1002,3,FALSE),""),"")</f>
        <v>Battleground vendor</v>
      </c>
      <c r="AB537" s="43" t="str">
        <f>IF(Z537&lt;&gt;"",IF(Z537&lt;&gt;"LIBSETS_DROP_MECHANIC_MONSTER_NAME",VLOOKUP(Z537,'LibSets constants'!$I$4:$L$1002,4,FALSE),""),"")</f>
        <v>Schlachtfeld Händler</v>
      </c>
      <c r="AW537" s="21" t="str">
        <f t="shared" si="54"/>
        <v>[618] = {wayshrines={-1,-1,-1,}, dlcId=DLC_WAKING_FLAME</v>
      </c>
      <c r="AX537" s="21" t="str">
        <f t="shared" si="58"/>
        <v>, zoneIds={181}, veteran=false</v>
      </c>
      <c r="AY537" s="21" t="str">
        <f t="shared" si="55"/>
        <v>, setType=LIBSETS_SETTYPE_CYRODIIL</v>
      </c>
      <c r="AZ537" s="21" t="str">
        <f t="shared" si="56"/>
        <v>, dropMechanic={LIBSETS_DROP_MECHANIC_MAIL_PVP_REWARDS_FOR_THE_WORTHY,LIBSETS_DROP_MECHANIC_BATTLEGROUND_VENDOR}},</v>
      </c>
      <c r="BA537" s="21" t="str">
        <f t="shared" si="57"/>
        <v xml:space="preserve"> --Hrothgar's Chill / Hrothgars Kühle   [Cyrodiil]</v>
      </c>
    </row>
  </sheetData>
  <autoFilter ref="A2:BA537" xr:uid="{00000000-0009-0000-0000-000000000000}">
    <sortState xmlns:xlrd2="http://schemas.microsoft.com/office/spreadsheetml/2017/richdata2" ref="A3:BA504">
      <sortCondition ref="A2:A504"/>
    </sortState>
  </autoFilter>
  <hyperlinks>
    <hyperlink ref="C501" r:id="rId1" display="https://eso-sets.com/set/ring-of-the-pale-order" xr:uid="{DED20602-E511-4D63-B199-72B9A398005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44"/>
  <sheetViews>
    <sheetView workbookViewId="0">
      <pane xSplit="3" ySplit="2" topLeftCell="D518" activePane="bottomRight" state="frozen"/>
      <selection pane="topRight" activeCell="D1" sqref="D1"/>
      <selection pane="bottomLeft" activeCell="A3" sqref="A3"/>
      <selection pane="bottomRight" activeCell="B533" sqref="B533"/>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89" t="s">
        <v>1810</v>
      </c>
      <c r="B1" s="89"/>
      <c r="C1" s="89"/>
      <c r="D1" s="47" t="s">
        <v>1811</v>
      </c>
    </row>
    <row r="2" spans="1:4" x14ac:dyDescent="0.25">
      <c r="A2" s="6" t="s">
        <v>89</v>
      </c>
      <c r="B2" s="7" t="s">
        <v>1808</v>
      </c>
      <c r="C2" s="7" t="s">
        <v>1809</v>
      </c>
      <c r="D2" s="1" t="s">
        <v>1807</v>
      </c>
    </row>
    <row r="3" spans="1:4" x14ac:dyDescent="0.25">
      <c r="A3" s="12">
        <v>19</v>
      </c>
      <c r="B3" s="8" t="str">
        <f>VLOOKUP(A3,'Sets data'!$A$3:$C$9972,3,FALSE)</f>
        <v>Vestments of the Warlock</v>
      </c>
      <c r="C3" s="8" t="str">
        <f>VLOOKUP(A3,'Sets data'!$A$3:$C$9972,2,FALSE)</f>
        <v>Gewänder des Hexers</v>
      </c>
    </row>
    <row r="4" spans="1:4" x14ac:dyDescent="0.25">
      <c r="A4" s="12">
        <v>20</v>
      </c>
      <c r="B4" s="8" t="str">
        <f>VLOOKUP(A4,'Sets data'!$A$3:$C$9972,3,FALSE)</f>
        <v>Witchman Armor</v>
      </c>
      <c r="C4" s="8" t="str">
        <f>VLOOKUP(A4,'Sets data'!$A$3:$C$9972,2,FALSE)</f>
        <v>Hexenwerk</v>
      </c>
    </row>
    <row r="5" spans="1:4" x14ac:dyDescent="0.25">
      <c r="A5" s="12">
        <v>21</v>
      </c>
      <c r="B5" s="8" t="str">
        <f>VLOOKUP(A5,'Sets data'!$A$3:$C$9972,3,FALSE)</f>
        <v>Akaviri Dragonguard</v>
      </c>
      <c r="C5" s="8" t="str">
        <f>VLOOKUP(A5,'Sets data'!$A$3:$C$9972,2,FALSE)</f>
        <v>Akavirische Drachengarde</v>
      </c>
    </row>
    <row r="6" spans="1:4" x14ac:dyDescent="0.25">
      <c r="A6" s="12">
        <v>22</v>
      </c>
      <c r="B6" s="8" t="str">
        <f>VLOOKUP(A6,'Sets data'!$A$3:$C$9972,3,FALSE)</f>
        <v>Dreamer's Mantle</v>
      </c>
      <c r="C6" s="8" t="str">
        <f>VLOOKUP(A6,'Sets data'!$A$3:$C$9972,2,FALSE)</f>
        <v>Mantel des Träumers</v>
      </c>
    </row>
    <row r="7" spans="1:4" x14ac:dyDescent="0.25">
      <c r="A7" s="12">
        <v>23</v>
      </c>
      <c r="B7" s="8" t="str">
        <f>VLOOKUP(A7,'Sets data'!$A$3:$C$9972,3,FALSE)</f>
        <v>Archer's Mind</v>
      </c>
      <c r="C7" s="8" t="str">
        <f>VLOOKUP(A7,'Sets data'!$A$3:$C$9972,2,FALSE)</f>
        <v>Schützensinn</v>
      </c>
    </row>
    <row r="8" spans="1:4" x14ac:dyDescent="0.25">
      <c r="A8" s="12">
        <v>24</v>
      </c>
      <c r="B8" s="8" t="str">
        <f>VLOOKUP(A8,'Sets data'!$A$3:$C$9972,3,FALSE)</f>
        <v>Footman's Fortune</v>
      </c>
      <c r="C8" s="8" t="str">
        <f>VLOOKUP(A8,'Sets data'!$A$3:$C$9972,2,FALSE)</f>
        <v>Geschick des Fußsoldaten</v>
      </c>
    </row>
    <row r="9" spans="1:4" x14ac:dyDescent="0.25">
      <c r="A9" s="12">
        <v>25</v>
      </c>
      <c r="B9" s="8" t="str">
        <f>VLOOKUP(A9,'Sets data'!$A$3:$C$9972,3,FALSE)</f>
        <v>Desert Rose</v>
      </c>
      <c r="C9" s="8" t="str">
        <f>VLOOKUP(A9,'Sets data'!$A$3:$C$9972,2,FALSE)</f>
        <v>Wüstenrose</v>
      </c>
    </row>
    <row r="10" spans="1:4" x14ac:dyDescent="0.25">
      <c r="A10" s="12">
        <v>26</v>
      </c>
      <c r="B10" s="8" t="str">
        <f>VLOOKUP(A10,'Sets data'!$A$3:$C$9972,3,FALSE)</f>
        <v>Prisoner's Rags</v>
      </c>
      <c r="C10" s="8" t="str">
        <f>VLOOKUP(A10,'Sets data'!$A$3:$C$9972,2,FALSE)</f>
        <v>Lumpen des Gefangenen</v>
      </c>
    </row>
    <row r="11" spans="1:4" x14ac:dyDescent="0.25">
      <c r="A11" s="12">
        <v>27</v>
      </c>
      <c r="B11" s="8" t="str">
        <f>VLOOKUP(A11,'Sets data'!$A$3:$C$9972,3,FALSE)</f>
        <v>Fiord's Legacy</v>
      </c>
      <c r="C11" s="8" t="str">
        <f>VLOOKUP(A11,'Sets data'!$A$3:$C$9972,2,FALSE)</f>
        <v>Fiords Erbe</v>
      </c>
    </row>
    <row r="12" spans="1:4" x14ac:dyDescent="0.25">
      <c r="A12" s="12">
        <v>28</v>
      </c>
      <c r="B12" s="8" t="str">
        <f>VLOOKUP(A12,'Sets data'!$A$3:$C$9972,3,FALSE)</f>
        <v>Barkskin</v>
      </c>
      <c r="C12" s="8" t="str">
        <f>VLOOKUP(A12,'Sets data'!$A$3:$C$9972,2,FALSE)</f>
        <v>Borkenhaut</v>
      </c>
    </row>
    <row r="13" spans="1:4" x14ac:dyDescent="0.25">
      <c r="A13" s="12">
        <v>29</v>
      </c>
      <c r="B13" s="8" t="str">
        <f>VLOOKUP(A13,'Sets data'!$A$3:$C$9972,3,FALSE)</f>
        <v>Sergeant's Mail</v>
      </c>
      <c r="C13" s="8" t="str">
        <f>VLOOKUP(A13,'Sets data'!$A$3:$C$9972,2,FALSE)</f>
        <v>Rüstung des Feldwebels</v>
      </c>
    </row>
    <row r="14" spans="1:4" x14ac:dyDescent="0.25">
      <c r="A14" s="12">
        <v>30</v>
      </c>
      <c r="B14" s="8" t="str">
        <f>VLOOKUP(A14,'Sets data'!$A$3:$C$9972,3,FALSE)</f>
        <v>Thunderbug's Carapace</v>
      </c>
      <c r="C14" s="8" t="str">
        <f>VLOOKUP(A14,'Sets data'!$A$3:$C$9972,2,FALSE)</f>
        <v>Donnerkäferpanzer</v>
      </c>
    </row>
    <row r="15" spans="1:4" x14ac:dyDescent="0.25">
      <c r="A15" s="12">
        <v>31</v>
      </c>
      <c r="B15" s="8" t="str">
        <f>VLOOKUP(A15,'Sets data'!$A$3:$C$9972,3,FALSE)</f>
        <v>Silks of the Sun</v>
      </c>
      <c r="C15" s="8" t="str">
        <f>VLOOKUP(A15,'Sets data'!$A$3:$C$9972,2,FALSE)</f>
        <v>Sonnenseide</v>
      </c>
    </row>
    <row r="16" spans="1:4" x14ac:dyDescent="0.25">
      <c r="A16" s="12">
        <v>32</v>
      </c>
      <c r="B16" s="8" t="str">
        <f>VLOOKUP(A16,'Sets data'!$A$3:$C$9972,3,FALSE)</f>
        <v>Healer's Habit</v>
      </c>
      <c r="C16" s="8" t="str">
        <f>VLOOKUP(A16,'Sets data'!$A$3:$C$9972,2,FALSE)</f>
        <v>Bräuche des Heilers</v>
      </c>
    </row>
    <row r="17" spans="1:3" x14ac:dyDescent="0.25">
      <c r="A17" s="12">
        <v>33</v>
      </c>
      <c r="B17" s="8" t="str">
        <f>VLOOKUP(A17,'Sets data'!$A$3:$C$9972,3,FALSE)</f>
        <v>Viper's Sting</v>
      </c>
      <c r="C17" s="8" t="str">
        <f>VLOOKUP(A17,'Sets data'!$A$3:$C$9972,2,FALSE)</f>
        <v>Vipernbiss</v>
      </c>
    </row>
    <row r="18" spans="1:3" x14ac:dyDescent="0.25">
      <c r="A18" s="12">
        <v>34</v>
      </c>
      <c r="B18" s="8" t="str">
        <f>VLOOKUP(A18,'Sets data'!$A$3:$C$9972,3,FALSE)</f>
        <v>Night Mother's Embrace</v>
      </c>
      <c r="C18" s="8" t="str">
        <f>VLOOKUP(A18,'Sets data'!$A$3:$C$9972,2,FALSE)</f>
        <v>Umarmung der Mutter der Nacht</v>
      </c>
    </row>
    <row r="19" spans="1:3" x14ac:dyDescent="0.25">
      <c r="A19" s="12">
        <v>35</v>
      </c>
      <c r="B19" s="8" t="str">
        <f>VLOOKUP(A19,'Sets data'!$A$3:$C$9972,3,FALSE)</f>
        <v>Knightmare</v>
      </c>
      <c r="C19" s="8" t="str">
        <f>VLOOKUP(A19,'Sets data'!$A$3:$C$9972,2,FALSE)</f>
        <v>Albtraumritter</v>
      </c>
    </row>
    <row r="20" spans="1:3" x14ac:dyDescent="0.25">
      <c r="A20" s="12">
        <v>36</v>
      </c>
      <c r="B20" s="8" t="str">
        <f>VLOOKUP(A20,'Sets data'!$A$3:$C$9972,3,FALSE)</f>
        <v>Armor of the Veiled Heritance</v>
      </c>
      <c r="C20" s="8" t="str">
        <f>VLOOKUP(A20,'Sets data'!$A$3:$C$9972,2,FALSE)</f>
        <v>Rüstung des Schleiererbes</v>
      </c>
    </row>
    <row r="21" spans="1:3" x14ac:dyDescent="0.25">
      <c r="A21" s="5">
        <v>37</v>
      </c>
      <c r="B21" s="8" t="str">
        <f>VLOOKUP(A21,'Sets data'!$A$3:$C$9972,3,FALSE)</f>
        <v>Death's Wind</v>
      </c>
      <c r="C21" s="8" t="str">
        <f>VLOOKUP(A21,'Sets data'!$A$3:$C$9972,2,FALSE)</f>
        <v xml:space="preserve">Todeswind </v>
      </c>
    </row>
    <row r="22" spans="1:3" x14ac:dyDescent="0.25">
      <c r="A22" s="5">
        <v>38</v>
      </c>
      <c r="B22" s="8" t="str">
        <f>VLOOKUP(A22,'Sets data'!$A$3:$C$9972,3,FALSE)</f>
        <v>Twilight's Embrace</v>
      </c>
      <c r="C22" s="8" t="str">
        <f>VLOOKUP(A22,'Sets data'!$A$3:$C$9972,2,FALSE)</f>
        <v xml:space="preserve">Zwielichtkuss </v>
      </c>
    </row>
    <row r="23" spans="1:3" x14ac:dyDescent="0.25">
      <c r="A23" s="12">
        <v>39</v>
      </c>
      <c r="B23" s="8" t="str">
        <f>VLOOKUP(A23,'Sets data'!$A$3:$C$9972,3,FALSE)</f>
        <v>Alessian Order</v>
      </c>
      <c r="C23" s="8" t="str">
        <f>VLOOKUP(A23,'Sets data'!$A$3:$C$9972,2,FALSE)</f>
        <v>Alessianischer Orden</v>
      </c>
    </row>
    <row r="24" spans="1:3" x14ac:dyDescent="0.25">
      <c r="A24" s="5">
        <v>40</v>
      </c>
      <c r="B24" s="8" t="str">
        <f>VLOOKUP(A24,'Sets data'!$A$3:$C$9972,3,FALSE)</f>
        <v>Night's Silence</v>
      </c>
      <c r="C24" s="8" t="str">
        <f>VLOOKUP(A24,'Sets data'!$A$3:$C$9972,2,FALSE)</f>
        <v xml:space="preserve">Stille der Nacht </v>
      </c>
    </row>
    <row r="25" spans="1:3" x14ac:dyDescent="0.25">
      <c r="A25" s="5">
        <v>41</v>
      </c>
      <c r="B25" s="8" t="str">
        <f>VLOOKUP(A25,'Sets data'!$A$3:$C$9972,3,FALSE)</f>
        <v>Whitestrake's Retribution</v>
      </c>
      <c r="C25" s="8" t="str">
        <f>VLOOKUP(A25,'Sets data'!$A$3:$C$9972,2,FALSE)</f>
        <v xml:space="preserve">Weißplankes Vergeltung </v>
      </c>
    </row>
    <row r="26" spans="1:3" x14ac:dyDescent="0.25">
      <c r="A26" s="5">
        <v>43</v>
      </c>
      <c r="B26" s="8" t="str">
        <f>VLOOKUP(A26,'Sets data'!$A$3:$C$9972,3,FALSE)</f>
        <v>Armor of the Seducer</v>
      </c>
      <c r="C26" s="8" t="str">
        <f>VLOOKUP(A26,'Sets data'!$A$3:$C$9972,2,FALSE)</f>
        <v xml:space="preserve">Rüstung der Verführung </v>
      </c>
    </row>
    <row r="27" spans="1:3" x14ac:dyDescent="0.25">
      <c r="A27" s="5">
        <v>44</v>
      </c>
      <c r="B27" s="8" t="str">
        <f>VLOOKUP(A27,'Sets data'!$A$3:$C$9972,3,FALSE)</f>
        <v>Vampire's Kiss</v>
      </c>
      <c r="C27" s="8" t="str">
        <f>VLOOKUP(A27,'Sets data'!$A$3:$C$9972,2,FALSE)</f>
        <v xml:space="preserve">Kuss des Vampirs </v>
      </c>
    </row>
    <row r="28" spans="1:3" x14ac:dyDescent="0.25">
      <c r="A28" s="12">
        <v>46</v>
      </c>
      <c r="B28" s="8" t="str">
        <f>VLOOKUP(A28,'Sets data'!$A$3:$C$9972,3,FALSE)</f>
        <v>Noble Duelist's Silks</v>
      </c>
      <c r="C28" s="8" t="str">
        <f>VLOOKUP(A28,'Sets data'!$A$3:$C$9972,2,FALSE)</f>
        <v>Seide des edlen Duellanten</v>
      </c>
    </row>
    <row r="29" spans="1:3" x14ac:dyDescent="0.25">
      <c r="A29" s="12">
        <v>47</v>
      </c>
      <c r="B29" s="8" t="str">
        <f>VLOOKUP(A29,'Sets data'!$A$3:$C$9972,3,FALSE)</f>
        <v>Robes of the Withered Hand</v>
      </c>
      <c r="C29" s="8" t="str">
        <f>VLOOKUP(A29,'Sets data'!$A$3:$C$9972,2,FALSE)</f>
        <v>Roben der Verdorrten Hand</v>
      </c>
    </row>
    <row r="30" spans="1:3" x14ac:dyDescent="0.25">
      <c r="A30" s="5">
        <v>48</v>
      </c>
      <c r="B30" s="8" t="str">
        <f>VLOOKUP(A30,'Sets data'!$A$3:$C$9972,3,FALSE)</f>
        <v>Magnus' Gift</v>
      </c>
      <c r="C30" s="8" t="str">
        <f>VLOOKUP(A30,'Sets data'!$A$3:$C$9972,2,FALSE)</f>
        <v>Magnus' Gabe</v>
      </c>
    </row>
    <row r="31" spans="1:3" x14ac:dyDescent="0.25">
      <c r="A31" s="12">
        <v>49</v>
      </c>
      <c r="B31" s="8" t="str">
        <f>VLOOKUP(A31,'Sets data'!$A$3:$C$9972,3,FALSE)</f>
        <v>Shadow of the Red Mountain</v>
      </c>
      <c r="C31" s="8" t="str">
        <f>VLOOKUP(A31,'Sets data'!$A$3:$C$9972,2,FALSE)</f>
        <v>Schatten des Roten Berges</v>
      </c>
    </row>
    <row r="32" spans="1:3" x14ac:dyDescent="0.25">
      <c r="A32" s="12">
        <v>50</v>
      </c>
      <c r="B32" s="8" t="str">
        <f>VLOOKUP(A32,'Sets data'!$A$3:$C$9972,3,FALSE)</f>
        <v>The Morag Tong</v>
      </c>
      <c r="C32" s="8" t="str">
        <f>VLOOKUP(A32,'Sets data'!$A$3:$C$9972,2,FALSE)</f>
        <v>Morag Tong</v>
      </c>
    </row>
    <row r="33" spans="1:3" x14ac:dyDescent="0.25">
      <c r="A33" s="5">
        <v>51</v>
      </c>
      <c r="B33" s="8" t="str">
        <f>VLOOKUP(A33,'Sets data'!$A$3:$C$9972,3,FALSE)</f>
        <v>Night Mother's Gaze</v>
      </c>
      <c r="C33" s="8" t="str">
        <f>VLOOKUP(A33,'Sets data'!$A$3:$C$9972,2,FALSE)</f>
        <v>Blick der Mutter der Nacht</v>
      </c>
    </row>
    <row r="34" spans="1:3" x14ac:dyDescent="0.25">
      <c r="A34" s="12">
        <v>52</v>
      </c>
      <c r="B34" s="8" t="str">
        <f>VLOOKUP(A34,'Sets data'!$A$3:$C$9972,3,FALSE)</f>
        <v>Beckoning Steel</v>
      </c>
      <c r="C34" s="8" t="str">
        <f>VLOOKUP(A34,'Sets data'!$A$3:$C$9972,2,FALSE)</f>
        <v>Klingender Stahl</v>
      </c>
    </row>
    <row r="35" spans="1:3" x14ac:dyDescent="0.25">
      <c r="A35" s="12">
        <v>53</v>
      </c>
      <c r="B35" s="8" t="str">
        <f>VLOOKUP(A35,'Sets data'!$A$3:$C$9972,3,FALSE)</f>
        <v>The Ice Furnace</v>
      </c>
      <c r="C35" s="8" t="str">
        <f>VLOOKUP(A35,'Sets data'!$A$3:$C$9972,2,FALSE)</f>
        <v>Eisschmiede</v>
      </c>
    </row>
    <row r="36" spans="1:3" x14ac:dyDescent="0.25">
      <c r="A36" s="5">
        <v>54</v>
      </c>
      <c r="B36" s="8" t="str">
        <f>VLOOKUP(A36,'Sets data'!$A$3:$C$9972,3,FALSE)</f>
        <v>Ashen Grip</v>
      </c>
      <c r="C36" s="8" t="str">
        <f>VLOOKUP(A36,'Sets data'!$A$3:$C$9972,2,FALSE)</f>
        <v>Aschengriff</v>
      </c>
    </row>
    <row r="37" spans="1:3" x14ac:dyDescent="0.25">
      <c r="A37" s="12">
        <v>55</v>
      </c>
      <c r="B37" s="8" t="str">
        <f>VLOOKUP(A37,'Sets data'!$A$3:$C$9972,3,FALSE)</f>
        <v>Prayer Shawl</v>
      </c>
      <c r="C37" s="8" t="str">
        <f>VLOOKUP(A37,'Sets data'!$A$3:$C$9972,2,FALSE)</f>
        <v>Gebetstuch</v>
      </c>
    </row>
    <row r="38" spans="1:3" x14ac:dyDescent="0.25">
      <c r="A38" s="12">
        <v>56</v>
      </c>
      <c r="B38" s="8" t="str">
        <f>VLOOKUP(A38,'Sets data'!$A$3:$C$9972,3,FALSE)</f>
        <v>Stendarr's Embrace</v>
      </c>
      <c r="C38" s="8" t="str">
        <f>VLOOKUP(A38,'Sets data'!$A$3:$C$9972,2,FALSE)</f>
        <v>Stendarrs Umarmung</v>
      </c>
    </row>
    <row r="39" spans="1:3" x14ac:dyDescent="0.25">
      <c r="A39" s="12">
        <v>57</v>
      </c>
      <c r="B39" s="8" t="str">
        <f>VLOOKUP(A39,'Sets data'!$A$3:$C$9972,3,FALSE)</f>
        <v>Syrabane's Grip</v>
      </c>
      <c r="C39" s="8" t="str">
        <f>VLOOKUP(A39,'Sets data'!$A$3:$C$9972,2,FALSE)</f>
        <v>Syrabanns Griff</v>
      </c>
    </row>
    <row r="40" spans="1:3" x14ac:dyDescent="0.25">
      <c r="A40" s="12">
        <v>58</v>
      </c>
      <c r="B40" s="8" t="str">
        <f>VLOOKUP(A40,'Sets data'!$A$3:$C$9972,3,FALSE)</f>
        <v>Hide of the Werewolf</v>
      </c>
      <c r="C40" s="8" t="str">
        <f>VLOOKUP(A40,'Sets data'!$A$3:$C$9972,2,FALSE)</f>
        <v>Fell des Werwolfs</v>
      </c>
    </row>
    <row r="41" spans="1:3" x14ac:dyDescent="0.25">
      <c r="A41" s="12">
        <v>59</v>
      </c>
      <c r="B41" s="8" t="str">
        <f>VLOOKUP(A41,'Sets data'!$A$3:$C$9972,3,FALSE)</f>
        <v>Kyne's Kiss</v>
      </c>
      <c r="C41" s="8" t="str">
        <f>VLOOKUP(A41,'Sets data'!$A$3:$C$9972,2,FALSE)</f>
        <v>Kynes Kuss</v>
      </c>
    </row>
    <row r="42" spans="1:3" x14ac:dyDescent="0.25">
      <c r="A42" s="12">
        <v>60</v>
      </c>
      <c r="B42" s="8" t="str">
        <f>VLOOKUP(A42,'Sets data'!$A$3:$C$9972,3,FALSE)</f>
        <v>Darkstride</v>
      </c>
      <c r="C42" s="8" t="str">
        <f>VLOOKUP(A42,'Sets data'!$A$3:$C$9972,2,FALSE)</f>
        <v>Dunkelschritt</v>
      </c>
    </row>
    <row r="43" spans="1:3" x14ac:dyDescent="0.25">
      <c r="A43" s="12">
        <v>61</v>
      </c>
      <c r="B43" s="8" t="str">
        <f>VLOOKUP(A43,'Sets data'!$A$3:$C$9972,3,FALSE)</f>
        <v>Dreugh King Slayer</v>
      </c>
      <c r="C43" s="8" t="str">
        <f>VLOOKUP(A43,'Sets data'!$A$3:$C$9972,2,FALSE)</f>
        <v>Dreughkönigsschlächter</v>
      </c>
    </row>
    <row r="44" spans="1:3" x14ac:dyDescent="0.25">
      <c r="A44" s="12">
        <v>62</v>
      </c>
      <c r="B44" s="8" t="str">
        <f>VLOOKUP(A44,'Sets data'!$A$3:$C$9972,3,FALSE)</f>
        <v>Hatchling's Shell</v>
      </c>
      <c r="C44" s="8" t="str">
        <f>VLOOKUP(A44,'Sets data'!$A$3:$C$9972,2,FALSE)</f>
        <v>Schlüpflingspanzer</v>
      </c>
    </row>
    <row r="45" spans="1:3" x14ac:dyDescent="0.25">
      <c r="A45" s="12">
        <v>63</v>
      </c>
      <c r="B45" s="8" t="str">
        <f>VLOOKUP(A45,'Sets data'!$A$3:$C$9972,3,FALSE)</f>
        <v>The Juggernaut</v>
      </c>
      <c r="C45" s="8" t="str">
        <f>VLOOKUP(A45,'Sets data'!$A$3:$C$9972,2,FALSE)</f>
        <v>Koloss</v>
      </c>
    </row>
    <row r="46" spans="1:3" x14ac:dyDescent="0.25">
      <c r="A46" s="12">
        <v>64</v>
      </c>
      <c r="B46" s="8" t="str">
        <f>VLOOKUP(A46,'Sets data'!$A$3:$C$9972,3,FALSE)</f>
        <v>Shadow Dancer's Raiment</v>
      </c>
      <c r="C46" s="8" t="str">
        <f>VLOOKUP(A46,'Sets data'!$A$3:$C$9972,2,FALSE)</f>
        <v>Kleidung des Schattentänzers</v>
      </c>
    </row>
    <row r="47" spans="1:3" x14ac:dyDescent="0.25">
      <c r="A47" s="12">
        <v>65</v>
      </c>
      <c r="B47" s="8" t="str">
        <f>VLOOKUP(A47,'Sets data'!$A$3:$C$9972,3,FALSE)</f>
        <v>Bloodthorn's Touch</v>
      </c>
      <c r="C47" s="8" t="str">
        <f>VLOOKUP(A47,'Sets data'!$A$3:$C$9972,2,FALSE)</f>
        <v>Spur eines Blutdorns</v>
      </c>
    </row>
    <row r="48" spans="1:3" x14ac:dyDescent="0.25">
      <c r="A48" s="12">
        <v>66</v>
      </c>
      <c r="B48" s="8" t="str">
        <f>VLOOKUP(A48,'Sets data'!$A$3:$C$9972,3,FALSE)</f>
        <v>Robes of the Hist</v>
      </c>
      <c r="C48" s="8" t="str">
        <f>VLOOKUP(A48,'Sets data'!$A$3:$C$9972,2,FALSE)</f>
        <v>Roben des Hist</v>
      </c>
    </row>
    <row r="49" spans="1:3" x14ac:dyDescent="0.25">
      <c r="A49" s="12">
        <v>67</v>
      </c>
      <c r="B49" s="8" t="str">
        <f>VLOOKUP(A49,'Sets data'!$A$3:$C$9972,3,FALSE)</f>
        <v>Shadow Walker</v>
      </c>
      <c r="C49" s="8" t="str">
        <f>VLOOKUP(A49,'Sets data'!$A$3:$C$9972,2,FALSE)</f>
        <v>Schattengänger</v>
      </c>
    </row>
    <row r="50" spans="1:3" x14ac:dyDescent="0.25">
      <c r="A50" s="12">
        <v>68</v>
      </c>
      <c r="B50" s="8" t="str">
        <f>VLOOKUP(A50,'Sets data'!$A$3:$C$9972,3,FALSE)</f>
        <v>Stygian</v>
      </c>
      <c r="C50" s="8" t="str">
        <f>VLOOKUP(A50,'Sets data'!$A$3:$C$9972,2,FALSE)</f>
        <v>Stygier</v>
      </c>
    </row>
    <row r="51" spans="1:3" x14ac:dyDescent="0.25">
      <c r="A51" s="12">
        <v>69</v>
      </c>
      <c r="B51" s="8" t="str">
        <f>VLOOKUP(A51,'Sets data'!$A$3:$C$9972,3,FALSE)</f>
        <v>Ranger's Gait</v>
      </c>
      <c r="C51" s="8" t="str">
        <f>VLOOKUP(A51,'Sets data'!$A$3:$C$9972,2,FALSE)</f>
        <v>Laufstil des Waldläufers</v>
      </c>
    </row>
    <row r="52" spans="1:3" x14ac:dyDescent="0.25">
      <c r="A52" s="12">
        <v>70</v>
      </c>
      <c r="B52" s="8" t="str">
        <f>VLOOKUP(A52,'Sets data'!$A$3:$C$9972,3,FALSE)</f>
        <v>Seventh Legion Brute</v>
      </c>
      <c r="C52" s="8" t="str">
        <f>VLOOKUP(A52,'Sets data'!$A$3:$C$9972,2,FALSE)</f>
        <v>Rohling der siebten Legion</v>
      </c>
    </row>
    <row r="53" spans="1:3" x14ac:dyDescent="0.25">
      <c r="A53" s="12">
        <v>71</v>
      </c>
      <c r="B53" s="8" t="str">
        <f>VLOOKUP(A53,'Sets data'!$A$3:$C$9972,3,FALSE)</f>
        <v>Durok's Bane</v>
      </c>
      <c r="C53" s="8" t="str">
        <f>VLOOKUP(A53,'Sets data'!$A$3:$C$9972,2,FALSE)</f>
        <v>Duroks Fluch</v>
      </c>
    </row>
    <row r="54" spans="1:3" x14ac:dyDescent="0.25">
      <c r="A54" s="12">
        <v>72</v>
      </c>
      <c r="B54" s="8" t="str">
        <f>VLOOKUP(A54,'Sets data'!$A$3:$C$9972,3,FALSE)</f>
        <v>Nikulas' Heavy Armor</v>
      </c>
      <c r="C54" s="8" t="str">
        <f>VLOOKUP(A54,'Sets data'!$A$3:$C$9972,2,FALSE)</f>
        <v>Nikulas' schwere Rüstung</v>
      </c>
    </row>
    <row r="55" spans="1:3" x14ac:dyDescent="0.25">
      <c r="A55" s="5">
        <v>73</v>
      </c>
      <c r="B55" s="8" t="str">
        <f>VLOOKUP(A55,'Sets data'!$A$3:$C$9972,3,FALSE)</f>
        <v>Oblivion's Foe</v>
      </c>
      <c r="C55" s="8" t="str">
        <f>VLOOKUP(A55,'Sets data'!$A$3:$C$9972,2,FALSE)</f>
        <v>Erinnerung</v>
      </c>
    </row>
    <row r="56" spans="1:3" x14ac:dyDescent="0.25">
      <c r="A56" s="5">
        <v>74</v>
      </c>
      <c r="B56" s="8" t="str">
        <f>VLOOKUP(A56,'Sets data'!$A$3:$C$9972,3,FALSE)</f>
        <v>Spectre's Eye</v>
      </c>
      <c r="C56" s="8" t="str">
        <f>VLOOKUP(A56,'Sets data'!$A$3:$C$9972,2,FALSE)</f>
        <v>Schemenauge</v>
      </c>
    </row>
    <row r="57" spans="1:3" x14ac:dyDescent="0.25">
      <c r="A57" s="5">
        <v>75</v>
      </c>
      <c r="B57" s="8" t="str">
        <f>VLOOKUP(A57,'Sets data'!$A$3:$C$9972,3,FALSE)</f>
        <v>Torug's Pact</v>
      </c>
      <c r="C57" s="8" t="str">
        <f>VLOOKUP(A57,'Sets data'!$A$3:$C$9972,2,FALSE)</f>
        <v>Torugs Pakt</v>
      </c>
    </row>
    <row r="58" spans="1:3" x14ac:dyDescent="0.25">
      <c r="A58" s="12">
        <v>76</v>
      </c>
      <c r="B58" s="8" t="str">
        <f>VLOOKUP(A58,'Sets data'!$A$3:$C$9972,3,FALSE)</f>
        <v>Robes of Alteration Mastery</v>
      </c>
      <c r="C58" s="8" t="str">
        <f>VLOOKUP(A58,'Sets data'!$A$3:$C$9972,2,FALSE)</f>
        <v>Roben der Veränderungsbeherrschung</v>
      </c>
    </row>
    <row r="59" spans="1:3" x14ac:dyDescent="0.25">
      <c r="A59" s="12">
        <v>77</v>
      </c>
      <c r="B59" s="8" t="str">
        <f>VLOOKUP(A59,'Sets data'!$A$3:$C$9972,3,FALSE)</f>
        <v>Crusader</v>
      </c>
      <c r="C59" s="8" t="str">
        <f>VLOOKUP(A59,'Sets data'!$A$3:$C$9972,2,FALSE)</f>
        <v>Glaubenskrieger</v>
      </c>
    </row>
    <row r="60" spans="1:3" x14ac:dyDescent="0.25">
      <c r="A60" s="5">
        <v>78</v>
      </c>
      <c r="B60" s="8" t="str">
        <f>VLOOKUP(A60,'Sets data'!$A$3:$C$9972,3,FALSE)</f>
        <v>Hist Bark</v>
      </c>
      <c r="C60" s="8" t="str">
        <f>VLOOKUP(A60,'Sets data'!$A$3:$C$9972,2,FALSE)</f>
        <v>Histrinde</v>
      </c>
    </row>
    <row r="61" spans="1:3" x14ac:dyDescent="0.25">
      <c r="A61" s="5">
        <v>79</v>
      </c>
      <c r="B61" s="8" t="str">
        <f>VLOOKUP(A61,'Sets data'!$A$3:$C$9972,3,FALSE)</f>
        <v>Willow's Path</v>
      </c>
      <c r="C61" s="8" t="str">
        <f>VLOOKUP(A61,'Sets data'!$A$3:$C$9972,2,FALSE)</f>
        <v>Weidenpfad</v>
      </c>
    </row>
    <row r="62" spans="1:3" x14ac:dyDescent="0.25">
      <c r="A62" s="5">
        <v>80</v>
      </c>
      <c r="B62" s="8" t="str">
        <f>VLOOKUP(A62,'Sets data'!$A$3:$C$9972,3,FALSE)</f>
        <v>Hunding's Rage</v>
      </c>
      <c r="C62" s="8" t="str">
        <f>VLOOKUP(A62,'Sets data'!$A$3:$C$9972,2,FALSE)</f>
        <v>Hundings Zorn</v>
      </c>
    </row>
    <row r="63" spans="1:3" x14ac:dyDescent="0.25">
      <c r="A63" s="5">
        <v>81</v>
      </c>
      <c r="B63" s="8" t="str">
        <f>VLOOKUP(A63,'Sets data'!$A$3:$C$9972,3,FALSE)</f>
        <v>Song of Lamae</v>
      </c>
      <c r="C63" s="8" t="str">
        <f>VLOOKUP(A63,'Sets data'!$A$3:$C$9972,2,FALSE)</f>
        <v>Lied der Lamien</v>
      </c>
    </row>
    <row r="64" spans="1:3" x14ac:dyDescent="0.25">
      <c r="A64" s="5">
        <v>82</v>
      </c>
      <c r="B64" s="8" t="str">
        <f>VLOOKUP(A64,'Sets data'!$A$3:$C$9972,3,FALSE)</f>
        <v>Alessia's Bulwark</v>
      </c>
      <c r="C64" s="8" t="str">
        <f>VLOOKUP(A64,'Sets data'!$A$3:$C$9972,2,FALSE)</f>
        <v>Alessias Bollwerk</v>
      </c>
    </row>
    <row r="65" spans="1:3" x14ac:dyDescent="0.25">
      <c r="A65" s="12">
        <v>83</v>
      </c>
      <c r="B65" s="8" t="str">
        <f>VLOOKUP(A65,'Sets data'!$A$3:$C$9972,3,FALSE)</f>
        <v>Elf Bane</v>
      </c>
      <c r="C65" s="8" t="str">
        <f>VLOOKUP(A65,'Sets data'!$A$3:$C$9972,2,FALSE)</f>
        <v>Elfenfluch</v>
      </c>
    </row>
    <row r="66" spans="1:3" x14ac:dyDescent="0.25">
      <c r="A66" s="5">
        <v>84</v>
      </c>
      <c r="B66" s="8" t="str">
        <f>VLOOKUP(A66,'Sets data'!$A$3:$C$9972,3,FALSE)</f>
        <v>Orgnum's Scales</v>
      </c>
      <c r="C66" s="8" t="str">
        <f>VLOOKUP(A66,'Sets data'!$A$3:$C$9972,2,FALSE)</f>
        <v>Orgnums Schuppen</v>
      </c>
    </row>
    <row r="67" spans="1:3" x14ac:dyDescent="0.25">
      <c r="A67" s="12">
        <v>85</v>
      </c>
      <c r="B67" s="8" t="str">
        <f>VLOOKUP(A67,'Sets data'!$A$3:$C$9972,3,FALSE)</f>
        <v>Almalexia's Mercy</v>
      </c>
      <c r="C67" s="8" t="str">
        <f>VLOOKUP(A67,'Sets data'!$A$3:$C$9972,2,FALSE)</f>
        <v>Almalexias Gnade</v>
      </c>
    </row>
    <row r="68" spans="1:3" x14ac:dyDescent="0.25">
      <c r="A68" s="12">
        <v>86</v>
      </c>
      <c r="B68" s="8" t="str">
        <f>VLOOKUP(A68,'Sets data'!$A$3:$C$9972,3,FALSE)</f>
        <v>Queen's Elegance</v>
      </c>
      <c r="C68" s="8" t="str">
        <f>VLOOKUP(A68,'Sets data'!$A$3:$C$9972,2,FALSE)</f>
        <v>Eleganz der Königin</v>
      </c>
    </row>
    <row r="69" spans="1:3" x14ac:dyDescent="0.25">
      <c r="A69" s="5">
        <v>87</v>
      </c>
      <c r="B69" s="8" t="str">
        <f>VLOOKUP(A69,'Sets data'!$A$3:$C$9972,3,FALSE)</f>
        <v>Eyes of Mara</v>
      </c>
      <c r="C69" s="8" t="str">
        <f>VLOOKUP(A69,'Sets data'!$A$3:$C$9972,2,FALSE)</f>
        <v>Augen von Mara</v>
      </c>
    </row>
    <row r="70" spans="1:3" x14ac:dyDescent="0.25">
      <c r="A70" s="12">
        <v>88</v>
      </c>
      <c r="B70" s="8" t="str">
        <f>VLOOKUP(A70,'Sets data'!$A$3:$C$9972,3,FALSE)</f>
        <v>Robes of Destruction Mastery</v>
      </c>
      <c r="C70" s="8" t="str">
        <f>VLOOKUP(A70,'Sets data'!$A$3:$C$9972,2,FALSE)</f>
        <v>Roben der Zerstörungsbeherrschung</v>
      </c>
    </row>
    <row r="71" spans="1:3" x14ac:dyDescent="0.25">
      <c r="A71" s="12">
        <v>89</v>
      </c>
      <c r="B71" s="8" t="str">
        <f>VLOOKUP(A71,'Sets data'!$A$3:$C$9972,3,FALSE)</f>
        <v>Sentry</v>
      </c>
      <c r="C71" s="8" t="str">
        <f>VLOOKUP(A71,'Sets data'!$A$3:$C$9972,2,FALSE)</f>
        <v>Wachposten</v>
      </c>
    </row>
    <row r="72" spans="1:3" x14ac:dyDescent="0.25">
      <c r="A72" s="12">
        <v>90</v>
      </c>
      <c r="B72" s="8" t="str">
        <f>VLOOKUP(A72,'Sets data'!$A$3:$C$9972,3,FALSE)</f>
        <v>Senche's Bite</v>
      </c>
      <c r="C72" s="8" t="str">
        <f>VLOOKUP(A72,'Sets data'!$A$3:$C$9972,2,FALSE)</f>
        <v>Biss des Senche</v>
      </c>
    </row>
    <row r="73" spans="1:3" x14ac:dyDescent="0.25">
      <c r="A73" s="12">
        <v>91</v>
      </c>
      <c r="B73" s="8" t="str">
        <f>VLOOKUP(A73,'Sets data'!$A$3:$C$9972,3,FALSE)</f>
        <v>Oblivion's Edge</v>
      </c>
      <c r="C73" s="8" t="str">
        <f>VLOOKUP(A73,'Sets data'!$A$3:$C$9972,2,FALSE)</f>
        <v>Vorteil des Vergessens</v>
      </c>
    </row>
    <row r="74" spans="1:3" x14ac:dyDescent="0.25">
      <c r="A74" s="5">
        <v>92</v>
      </c>
      <c r="B74" s="8" t="str">
        <f>VLOOKUP(A74,'Sets data'!$A$3:$C$9972,3,FALSE)</f>
        <v>Kagrenac's Hope</v>
      </c>
      <c r="C74" s="8" t="str">
        <f>VLOOKUP(A74,'Sets data'!$A$3:$C$9972,2,FALSE)</f>
        <v>Kagrenacs Hoffnung</v>
      </c>
    </row>
    <row r="75" spans="1:3" x14ac:dyDescent="0.25">
      <c r="A75" s="12">
        <v>93</v>
      </c>
      <c r="B75" s="8" t="str">
        <f>VLOOKUP(A75,'Sets data'!$A$3:$C$9972,3,FALSE)</f>
        <v>Storm Knight's Plate</v>
      </c>
      <c r="C75" s="8" t="str">
        <f>VLOOKUP(A75,'Sets data'!$A$3:$C$9972,2,FALSE)</f>
        <v>Wut des Sturmritters</v>
      </c>
    </row>
    <row r="76" spans="1:3" x14ac:dyDescent="0.25">
      <c r="A76" s="12">
        <v>94</v>
      </c>
      <c r="B76" s="8" t="str">
        <f>VLOOKUP(A76,'Sets data'!$A$3:$C$9972,3,FALSE)</f>
        <v>Meridia's Blessed Armor</v>
      </c>
      <c r="C76" s="8" t="str">
        <f>VLOOKUP(A76,'Sets data'!$A$3:$C$9972,2,FALSE)</f>
        <v>Meridias gesegnete Rüstung</v>
      </c>
    </row>
    <row r="77" spans="1:3" x14ac:dyDescent="0.25">
      <c r="A77" s="5">
        <v>95</v>
      </c>
      <c r="B77" s="8" t="str">
        <f>VLOOKUP(A77,'Sets data'!$A$3:$C$9972,3,FALSE)</f>
        <v>Shalidor's Curse</v>
      </c>
      <c r="C77" s="8" t="str">
        <f>VLOOKUP(A77,'Sets data'!$A$3:$C$9972,2,FALSE)</f>
        <v>Shalidors Fluch</v>
      </c>
    </row>
    <row r="78" spans="1:3" x14ac:dyDescent="0.25">
      <c r="A78" s="12">
        <v>96</v>
      </c>
      <c r="B78" s="8" t="str">
        <f>VLOOKUP(A78,'Sets data'!$A$3:$C$9972,3,FALSE)</f>
        <v>Armor of Truth</v>
      </c>
      <c r="C78" s="8" t="str">
        <f>VLOOKUP(A78,'Sets data'!$A$3:$C$9972,2,FALSE)</f>
        <v>Rüstung der Wahrheit</v>
      </c>
    </row>
    <row r="79" spans="1:3" x14ac:dyDescent="0.25">
      <c r="A79" s="12">
        <v>97</v>
      </c>
      <c r="B79" s="8" t="str">
        <f>VLOOKUP(A79,'Sets data'!$A$3:$C$9972,3,FALSE)</f>
        <v>The Arch-Mage</v>
      </c>
      <c r="C79" s="8" t="str">
        <f>VLOOKUP(A79,'Sets data'!$A$3:$C$9972,2,FALSE)</f>
        <v>Erzmagier</v>
      </c>
    </row>
    <row r="80" spans="1:3" x14ac:dyDescent="0.25">
      <c r="A80" s="12">
        <v>98</v>
      </c>
      <c r="B80" s="8" t="str">
        <f>VLOOKUP(A80,'Sets data'!$A$3:$C$9972,3,FALSE)</f>
        <v>Necropotence</v>
      </c>
      <c r="C80" s="8" t="str">
        <f>VLOOKUP(A80,'Sets data'!$A$3:$C$9972,2,FALSE)</f>
        <v>Nekropotenz</v>
      </c>
    </row>
    <row r="81" spans="1:3" x14ac:dyDescent="0.25">
      <c r="A81" s="12">
        <v>99</v>
      </c>
      <c r="B81" s="8" t="str">
        <f>VLOOKUP(A81,'Sets data'!$A$3:$C$9972,3,FALSE)</f>
        <v>Salvation</v>
      </c>
      <c r="C81" s="8" t="str">
        <f>VLOOKUP(A81,'Sets data'!$A$3:$C$9972,2,FALSE)</f>
        <v>Erlösung</v>
      </c>
    </row>
    <row r="82" spans="1:3" x14ac:dyDescent="0.25">
      <c r="A82" s="12">
        <v>100</v>
      </c>
      <c r="B82" s="8" t="str">
        <f>VLOOKUP(A82,'Sets data'!$A$3:$C$9972,3,FALSE)</f>
        <v>Hawk's Eye</v>
      </c>
      <c r="C82" s="8" t="str">
        <f>VLOOKUP(A82,'Sets data'!$A$3:$C$9972,2,FALSE)</f>
        <v>Falkenauge</v>
      </c>
    </row>
    <row r="83" spans="1:3" x14ac:dyDescent="0.25">
      <c r="A83" s="12">
        <v>101</v>
      </c>
      <c r="B83" s="8" t="str">
        <f>VLOOKUP(A83,'Sets data'!$A$3:$C$9972,3,FALSE)</f>
        <v>Affliction</v>
      </c>
      <c r="C83" s="8" t="str">
        <f>VLOOKUP(A83,'Sets data'!$A$3:$C$9972,2,FALSE)</f>
        <v>Elend</v>
      </c>
    </row>
    <row r="84" spans="1:3" x14ac:dyDescent="0.25">
      <c r="A84" s="12">
        <v>102</v>
      </c>
      <c r="B84" s="8" t="str">
        <f>VLOOKUP(A84,'Sets data'!$A$3:$C$9972,3,FALSE)</f>
        <v>Duneripper's Scales</v>
      </c>
      <c r="C84" s="8" t="str">
        <f>VLOOKUP(A84,'Sets data'!$A$3:$C$9972,2,FALSE)</f>
        <v>Schuppen des Dünenbrechers</v>
      </c>
    </row>
    <row r="85" spans="1:3" x14ac:dyDescent="0.25">
      <c r="A85" s="12">
        <v>103</v>
      </c>
      <c r="B85" s="8" t="str">
        <f>VLOOKUP(A85,'Sets data'!$A$3:$C$9972,3,FALSE)</f>
        <v>Magicka Furnace</v>
      </c>
      <c r="C85" s="8" t="str">
        <f>VLOOKUP(A85,'Sets data'!$A$3:$C$9972,2,FALSE)</f>
        <v>Magickaschmiede</v>
      </c>
    </row>
    <row r="86" spans="1:3" x14ac:dyDescent="0.25">
      <c r="A86" s="12">
        <v>104</v>
      </c>
      <c r="B86" s="8" t="str">
        <f>VLOOKUP(A86,'Sets data'!$A$3:$C$9972,3,FALSE)</f>
        <v>Curse Eater</v>
      </c>
      <c r="C86" s="8" t="str">
        <f>VLOOKUP(A86,'Sets data'!$A$3:$C$9972,2,FALSE)</f>
        <v>Fluchfresser</v>
      </c>
    </row>
    <row r="87" spans="1:3" x14ac:dyDescent="0.25">
      <c r="A87" s="12">
        <v>105</v>
      </c>
      <c r="B87" s="8" t="str">
        <f>VLOOKUP(A87,'Sets data'!$A$3:$C$9972,3,FALSE)</f>
        <v>Twin Sisters</v>
      </c>
      <c r="C87" s="8" t="str">
        <f>VLOOKUP(A87,'Sets data'!$A$3:$C$9972,2,FALSE)</f>
        <v>Zwillingsschwestern</v>
      </c>
    </row>
    <row r="88" spans="1:3" x14ac:dyDescent="0.25">
      <c r="A88" s="12">
        <v>106</v>
      </c>
      <c r="B88" s="8" t="str">
        <f>VLOOKUP(A88,'Sets data'!$A$3:$C$9972,3,FALSE)</f>
        <v>Wilderqueen's Arch</v>
      </c>
      <c r="C88" s="8" t="str">
        <f>VLOOKUP(A88,'Sets data'!$A$3:$C$9972,2,FALSE)</f>
        <v>Bogen der Wildkönigin</v>
      </c>
    </row>
    <row r="89" spans="1:3" x14ac:dyDescent="0.25">
      <c r="A89" s="12">
        <v>107</v>
      </c>
      <c r="B89" s="8" t="str">
        <f>VLOOKUP(A89,'Sets data'!$A$3:$C$9972,3,FALSE)</f>
        <v>Wyrd Tree's Blessing</v>
      </c>
      <c r="C89" s="8" t="str">
        <f>VLOOKUP(A89,'Sets data'!$A$3:$C$9972,2,FALSE)</f>
        <v>Segen des Wyrdbaums</v>
      </c>
    </row>
    <row r="90" spans="1:3" x14ac:dyDescent="0.25">
      <c r="A90" s="12">
        <v>108</v>
      </c>
      <c r="B90" s="8" t="str">
        <f>VLOOKUP(A90,'Sets data'!$A$3:$C$9972,3,FALSE)</f>
        <v>Ravager</v>
      </c>
      <c r="C90" s="8" t="str">
        <f>VLOOKUP(A90,'Sets data'!$A$3:$C$9972,2,FALSE)</f>
        <v>Verwüster</v>
      </c>
    </row>
    <row r="91" spans="1:3" x14ac:dyDescent="0.25">
      <c r="A91" s="12">
        <v>109</v>
      </c>
      <c r="B91" s="8" t="str">
        <f>VLOOKUP(A91,'Sets data'!$A$3:$C$9972,3,FALSE)</f>
        <v>Light of Cyrodiil</v>
      </c>
      <c r="C91" s="8" t="str">
        <f>VLOOKUP(A91,'Sets data'!$A$3:$C$9972,2,FALSE)</f>
        <v>Licht von Cyrodiil</v>
      </c>
    </row>
    <row r="92" spans="1:3" x14ac:dyDescent="0.25">
      <c r="A92" s="12">
        <v>110</v>
      </c>
      <c r="B92" s="8" t="str">
        <f>VLOOKUP(A92,'Sets data'!$A$3:$C$9972,3,FALSE)</f>
        <v>Sanctuary</v>
      </c>
      <c r="C92" s="8" t="str">
        <f>VLOOKUP(A92,'Sets data'!$A$3:$C$9972,2,FALSE)</f>
        <v>Heiligtum</v>
      </c>
    </row>
    <row r="93" spans="1:3" x14ac:dyDescent="0.25">
      <c r="A93" s="12">
        <v>111</v>
      </c>
      <c r="B93" s="8" t="str">
        <f>VLOOKUP(A93,'Sets data'!$A$3:$C$9972,3,FALSE)</f>
        <v>Ward of Cyrodiil</v>
      </c>
      <c r="C93" s="8" t="str">
        <f>VLOOKUP(A93,'Sets data'!$A$3:$C$9972,2,FALSE)</f>
        <v>Schutz von Cyrodiil</v>
      </c>
    </row>
    <row r="94" spans="1:3" x14ac:dyDescent="0.25">
      <c r="A94" s="12">
        <v>112</v>
      </c>
      <c r="B94" s="8" t="str">
        <f>VLOOKUP(A94,'Sets data'!$A$3:$C$9972,3,FALSE)</f>
        <v>Night Terror</v>
      </c>
      <c r="C94" s="8" t="str">
        <f>VLOOKUP(A94,'Sets data'!$A$3:$C$9972,2,FALSE)</f>
        <v>Nachtschrecken</v>
      </c>
    </row>
    <row r="95" spans="1:3" x14ac:dyDescent="0.25">
      <c r="A95" s="12">
        <v>113</v>
      </c>
      <c r="B95" s="8" t="str">
        <f>VLOOKUP(A95,'Sets data'!$A$3:$C$9972,3,FALSE)</f>
        <v>Crest of Cyrodiil</v>
      </c>
      <c r="C95" s="8" t="str">
        <f>VLOOKUP(A95,'Sets data'!$A$3:$C$9972,2,FALSE)</f>
        <v>Wappen von Cyrodiil</v>
      </c>
    </row>
    <row r="96" spans="1:3" x14ac:dyDescent="0.25">
      <c r="A96" s="12">
        <v>114</v>
      </c>
      <c r="B96" s="8" t="str">
        <f>VLOOKUP(A96,'Sets data'!$A$3:$C$9972,3,FALSE)</f>
        <v>Soulshine</v>
      </c>
      <c r="C96" s="8" t="str">
        <f>VLOOKUP(A96,'Sets data'!$A$3:$C$9972,2,FALSE)</f>
        <v>Seelenschein</v>
      </c>
    </row>
    <row r="97" spans="1:3" x14ac:dyDescent="0.25">
      <c r="A97" s="12">
        <v>116</v>
      </c>
      <c r="B97" s="8" t="str">
        <f>VLOOKUP(A97,'Sets data'!$A$3:$C$9972,3,FALSE)</f>
        <v>The Destruction Suite</v>
      </c>
      <c r="C97" s="8" t="str">
        <f>VLOOKUP(A97,'Sets data'!$A$3:$C$9972,2,FALSE)</f>
        <v>Garnitur der Zerstörung</v>
      </c>
    </row>
    <row r="98" spans="1:3" x14ac:dyDescent="0.25">
      <c r="A98" s="12">
        <v>117</v>
      </c>
      <c r="B98" s="8" t="str">
        <f>VLOOKUP(A98,'Sets data'!$A$3:$C$9972,3,FALSE)</f>
        <v>Relics of the Physician, Ansur</v>
      </c>
      <c r="C98" s="8" t="str">
        <f>VLOOKUP(A98,'Sets data'!$A$3:$C$9972,2,FALSE)</f>
        <v>Relikte des Mediziners Ansur</v>
      </c>
    </row>
    <row r="99" spans="1:3" x14ac:dyDescent="0.25">
      <c r="A99" s="12">
        <v>118</v>
      </c>
      <c r="B99" s="8" t="str">
        <f>VLOOKUP(A99,'Sets data'!$A$3:$C$9972,3,FALSE)</f>
        <v>Treasures of the Earthforge</v>
      </c>
      <c r="C99" s="8" t="str">
        <f>VLOOKUP(A99,'Sets data'!$A$3:$C$9972,2,FALSE)</f>
        <v>Schätze der Erdenschmiede</v>
      </c>
    </row>
    <row r="100" spans="1:3" x14ac:dyDescent="0.25">
      <c r="A100" s="12">
        <v>119</v>
      </c>
      <c r="B100" s="8" t="str">
        <f>VLOOKUP(A100,'Sets data'!$A$3:$C$9972,3,FALSE)</f>
        <v>Relics of the Rebellion</v>
      </c>
      <c r="C100" s="8" t="str">
        <f>VLOOKUP(A100,'Sets data'!$A$3:$C$9972,2,FALSE)</f>
        <v>Relikte der Rebellion</v>
      </c>
    </row>
    <row r="101" spans="1:3" x14ac:dyDescent="0.25">
      <c r="A101" s="12">
        <v>120</v>
      </c>
      <c r="B101" s="8" t="str">
        <f>VLOOKUP(A101,'Sets data'!$A$3:$C$9972,3,FALSE)</f>
        <v>Arms of Infernace</v>
      </c>
      <c r="C101" s="8" t="str">
        <f>VLOOKUP(A101,'Sets data'!$A$3:$C$9972,2,FALSE)</f>
        <v>Waffen Infernals</v>
      </c>
    </row>
    <row r="102" spans="1:3" x14ac:dyDescent="0.25">
      <c r="A102" s="12">
        <v>121</v>
      </c>
      <c r="B102" s="8" t="str">
        <f>VLOOKUP(A102,'Sets data'!$A$3:$C$9972,3,FALSE)</f>
        <v>Arms of the Ancestors</v>
      </c>
      <c r="C102" s="8" t="str">
        <f>VLOOKUP(A102,'Sets data'!$A$3:$C$9972,2,FALSE)</f>
        <v>Waffen der Ahnen</v>
      </c>
    </row>
    <row r="103" spans="1:3" x14ac:dyDescent="0.25">
      <c r="A103" s="12">
        <v>122</v>
      </c>
      <c r="B103" s="8" t="str">
        <f>VLOOKUP(A103,'Sets data'!$A$3:$C$9972,3,FALSE)</f>
        <v>Ebon Armory</v>
      </c>
      <c r="C103" s="8" t="str">
        <f>VLOOKUP(A103,'Sets data'!$A$3:$C$9972,2,FALSE)</f>
        <v>Ebenerzarsenal</v>
      </c>
    </row>
    <row r="104" spans="1:3" x14ac:dyDescent="0.25">
      <c r="A104" s="12">
        <v>123</v>
      </c>
      <c r="B104" s="8" t="str">
        <f>VLOOKUP(A104,'Sets data'!$A$3:$C$9972,3,FALSE)</f>
        <v>Hircine's Veneer</v>
      </c>
      <c r="C104" s="8" t="str">
        <f>VLOOKUP(A104,'Sets data'!$A$3:$C$9972,2,FALSE)</f>
        <v>Hircines Schein</v>
      </c>
    </row>
    <row r="105" spans="1:3" x14ac:dyDescent="0.25">
      <c r="A105" s="12">
        <v>124</v>
      </c>
      <c r="B105" s="8" t="str">
        <f>VLOOKUP(A105,'Sets data'!$A$3:$C$9972,3,FALSE)</f>
        <v>The Worm's Raiment</v>
      </c>
      <c r="C105" s="8" t="str">
        <f>VLOOKUP(A105,'Sets data'!$A$3:$C$9972,2,FALSE)</f>
        <v>Garderobe des Wurms</v>
      </c>
    </row>
    <row r="106" spans="1:3" x14ac:dyDescent="0.25">
      <c r="A106" s="12">
        <v>125</v>
      </c>
      <c r="B106" s="8" t="str">
        <f>VLOOKUP(A106,'Sets data'!$A$3:$C$9972,3,FALSE)</f>
        <v>Wrath of the Imperium</v>
      </c>
      <c r="C106" s="8" t="str">
        <f>VLOOKUP(A106,'Sets data'!$A$3:$C$9972,2,FALSE)</f>
        <v>Zorn des Kaiserreichs</v>
      </c>
    </row>
    <row r="107" spans="1:3" x14ac:dyDescent="0.25">
      <c r="A107" s="12">
        <v>126</v>
      </c>
      <c r="B107" s="8" t="str">
        <f>VLOOKUP(A107,'Sets data'!$A$3:$C$9972,3,FALSE)</f>
        <v>Grace of the Ancients</v>
      </c>
      <c r="C107" s="8" t="str">
        <f>VLOOKUP(A107,'Sets data'!$A$3:$C$9972,2,FALSE)</f>
        <v>Anmut der Uralten</v>
      </c>
    </row>
    <row r="108" spans="1:3" x14ac:dyDescent="0.25">
      <c r="A108" s="12">
        <v>127</v>
      </c>
      <c r="B108" s="8" t="str">
        <f>VLOOKUP(A108,'Sets data'!$A$3:$C$9972,3,FALSE)</f>
        <v>Deadly Strike</v>
      </c>
      <c r="C108" s="8" t="str">
        <f>VLOOKUP(A108,'Sets data'!$A$3:$C$9972,2,FALSE)</f>
        <v>Tödlicher Stoß</v>
      </c>
    </row>
    <row r="109" spans="1:3" x14ac:dyDescent="0.25">
      <c r="A109" s="12">
        <v>128</v>
      </c>
      <c r="B109" s="8" t="str">
        <f>VLOOKUP(A109,'Sets data'!$A$3:$C$9972,3,FALSE)</f>
        <v>Blessing of the Potentates</v>
      </c>
      <c r="C109" s="8" t="str">
        <f>VLOOKUP(A109,'Sets data'!$A$3:$C$9972,2,FALSE)</f>
        <v>Segen des Potentaten</v>
      </c>
    </row>
    <row r="110" spans="1:3" x14ac:dyDescent="0.25">
      <c r="A110" s="12">
        <v>129</v>
      </c>
      <c r="B110" s="8" t="str">
        <f>VLOOKUP(A110,'Sets data'!$A$3:$C$9972,3,FALSE)</f>
        <v>Vengeance Leech</v>
      </c>
      <c r="C110" s="8" t="str">
        <f>VLOOKUP(A110,'Sets data'!$A$3:$C$9972,2,FALSE)</f>
        <v>Saugende Vergeltung</v>
      </c>
    </row>
    <row r="111" spans="1:3" x14ac:dyDescent="0.25">
      <c r="A111" s="12">
        <v>130</v>
      </c>
      <c r="B111" s="8" t="str">
        <f>VLOOKUP(A111,'Sets data'!$A$3:$C$9972,3,FALSE)</f>
        <v>Eagle Eye</v>
      </c>
      <c r="C111" s="8" t="str">
        <f>VLOOKUP(A111,'Sets data'!$A$3:$C$9972,2,FALSE)</f>
        <v>Adlerauge</v>
      </c>
    </row>
    <row r="112" spans="1:3" x14ac:dyDescent="0.25">
      <c r="A112" s="12">
        <v>131</v>
      </c>
      <c r="B112" s="8" t="str">
        <f>VLOOKUP(A112,'Sets data'!$A$3:$C$9972,3,FALSE)</f>
        <v>Bastion of the Heartland</v>
      </c>
      <c r="C112" s="8" t="str">
        <f>VLOOKUP(A112,'Sets data'!$A$3:$C$9972,2,FALSE)</f>
        <v>Bastion des Herzlandes</v>
      </c>
    </row>
    <row r="113" spans="1:3" x14ac:dyDescent="0.25">
      <c r="A113" s="12">
        <v>132</v>
      </c>
      <c r="B113" s="8" t="str">
        <f>VLOOKUP(A113,'Sets data'!$A$3:$C$9972,3,FALSE)</f>
        <v>Shield of the Valiant</v>
      </c>
      <c r="C113" s="8" t="str">
        <f>VLOOKUP(A113,'Sets data'!$A$3:$C$9972,2,FALSE)</f>
        <v>Schild des Tapferen</v>
      </c>
    </row>
    <row r="114" spans="1:3" x14ac:dyDescent="0.25">
      <c r="A114" s="12">
        <v>133</v>
      </c>
      <c r="B114" s="8" t="str">
        <f>VLOOKUP(A114,'Sets data'!$A$3:$C$9972,3,FALSE)</f>
        <v>Buffer of the Swift</v>
      </c>
      <c r="C114" s="8" t="str">
        <f>VLOOKUP(A114,'Sets data'!$A$3:$C$9972,2,FALSE)</f>
        <v>Dämpfer des Geschwinden</v>
      </c>
    </row>
    <row r="115" spans="1:3" x14ac:dyDescent="0.25">
      <c r="A115" s="12">
        <v>134</v>
      </c>
      <c r="B115" s="8" t="str">
        <f>VLOOKUP(A115,'Sets data'!$A$3:$C$9972,3,FALSE)</f>
        <v>Shroud of the Lich</v>
      </c>
      <c r="C115" s="8" t="str">
        <f>VLOOKUP(A115,'Sets data'!$A$3:$C$9972,2,FALSE)</f>
        <v>Tuch des Lich</v>
      </c>
    </row>
    <row r="116" spans="1:3" x14ac:dyDescent="0.25">
      <c r="A116" s="12">
        <v>135</v>
      </c>
      <c r="B116" s="8" t="str">
        <f>VLOOKUP(A116,'Sets data'!$A$3:$C$9972,3,FALSE)</f>
        <v>Draugr's Heritage</v>
      </c>
      <c r="C116" s="8" t="str">
        <f>VLOOKUP(A116,'Sets data'!$A$3:$C$9972,2,FALSE)</f>
        <v>Erbe des Draugrs</v>
      </c>
    </row>
    <row r="117" spans="1:3" x14ac:dyDescent="0.25">
      <c r="A117" s="12">
        <v>136</v>
      </c>
      <c r="B117" s="8" t="str">
        <f>VLOOKUP(A117,'Sets data'!$A$3:$C$9972,3,FALSE)</f>
        <v>Immortal Warrior</v>
      </c>
      <c r="C117" s="8" t="str">
        <f>VLOOKUP(A117,'Sets data'!$A$3:$C$9972,2,FALSE)</f>
        <v>Unsterblicher Krieger</v>
      </c>
    </row>
    <row r="118" spans="1:3" x14ac:dyDescent="0.25">
      <c r="A118" s="12">
        <v>137</v>
      </c>
      <c r="B118" s="8" t="str">
        <f>VLOOKUP(A118,'Sets data'!$A$3:$C$9972,3,FALSE)</f>
        <v>Berserking Warrior</v>
      </c>
      <c r="C118" s="8" t="str">
        <f>VLOOKUP(A118,'Sets data'!$A$3:$C$9972,2,FALSE)</f>
        <v>Tobender Krieger</v>
      </c>
    </row>
    <row r="119" spans="1:3" x14ac:dyDescent="0.25">
      <c r="A119" s="12">
        <v>138</v>
      </c>
      <c r="B119" s="8" t="str">
        <f>VLOOKUP(A119,'Sets data'!$A$3:$C$9972,3,FALSE)</f>
        <v>Defending Warrior</v>
      </c>
      <c r="C119" s="8" t="str">
        <f>VLOOKUP(A119,'Sets data'!$A$3:$C$9972,2,FALSE)</f>
        <v>Verteidigender Krieger</v>
      </c>
    </row>
    <row r="120" spans="1:3" x14ac:dyDescent="0.25">
      <c r="A120" s="12">
        <v>139</v>
      </c>
      <c r="B120" s="8" t="str">
        <f>VLOOKUP(A120,'Sets data'!$A$3:$C$9972,3,FALSE)</f>
        <v>Wise Mage</v>
      </c>
      <c r="C120" s="8" t="str">
        <f>VLOOKUP(A120,'Sets data'!$A$3:$C$9972,2,FALSE)</f>
        <v>Weiser Magier</v>
      </c>
    </row>
    <row r="121" spans="1:3" x14ac:dyDescent="0.25">
      <c r="A121" s="12">
        <v>140</v>
      </c>
      <c r="B121" s="8" t="str">
        <f>VLOOKUP(A121,'Sets data'!$A$3:$C$9972,3,FALSE)</f>
        <v>Destructive Mage</v>
      </c>
      <c r="C121" s="8" t="str">
        <f>VLOOKUP(A121,'Sets data'!$A$3:$C$9972,2,FALSE)</f>
        <v>Zerstörerischer Magier</v>
      </c>
    </row>
    <row r="122" spans="1:3" x14ac:dyDescent="0.25">
      <c r="A122" s="12">
        <v>141</v>
      </c>
      <c r="B122" s="8" t="str">
        <f>VLOOKUP(A122,'Sets data'!$A$3:$C$9972,3,FALSE)</f>
        <v>Healing Mage</v>
      </c>
      <c r="C122" s="8" t="str">
        <f>VLOOKUP(A122,'Sets data'!$A$3:$C$9972,2,FALSE)</f>
        <v>Heilender Magier</v>
      </c>
    </row>
    <row r="123" spans="1:3" x14ac:dyDescent="0.25">
      <c r="A123" s="12">
        <v>142</v>
      </c>
      <c r="B123" s="8" t="str">
        <f>VLOOKUP(A123,'Sets data'!$A$3:$C$9972,3,FALSE)</f>
        <v>Quick Serpent</v>
      </c>
      <c r="C123" s="8" t="str">
        <f>VLOOKUP(A123,'Sets data'!$A$3:$C$9972,2,FALSE)</f>
        <v>Flinke Schlange</v>
      </c>
    </row>
    <row r="124" spans="1:3" x14ac:dyDescent="0.25">
      <c r="A124" s="12">
        <v>143</v>
      </c>
      <c r="B124" s="8" t="str">
        <f>VLOOKUP(A124,'Sets data'!$A$3:$C$9972,3,FALSE)</f>
        <v>Poisonous Serpent</v>
      </c>
      <c r="C124" s="8" t="str">
        <f>VLOOKUP(A124,'Sets data'!$A$3:$C$9972,2,FALSE)</f>
        <v>Giftschlange</v>
      </c>
    </row>
    <row r="125" spans="1:3" x14ac:dyDescent="0.25">
      <c r="A125" s="12">
        <v>144</v>
      </c>
      <c r="B125" s="8" t="str">
        <f>VLOOKUP(A125,'Sets data'!$A$3:$C$9972,3,FALSE)</f>
        <v>Twice-Fanged Serpent</v>
      </c>
      <c r="C125" s="8" t="str">
        <f>VLOOKUP(A125,'Sets data'!$A$3:$C$9972,2,FALSE)</f>
        <v>Doppelzüngige Schlange</v>
      </c>
    </row>
    <row r="126" spans="1:3" x14ac:dyDescent="0.25">
      <c r="A126" s="12">
        <v>145</v>
      </c>
      <c r="B126" s="8" t="str">
        <f>VLOOKUP(A126,'Sets data'!$A$3:$C$9972,3,FALSE)</f>
        <v>Way of Fire</v>
      </c>
      <c r="C126" s="8" t="str">
        <f>VLOOKUP(A126,'Sets data'!$A$3:$C$9972,2,FALSE)</f>
        <v>Weg des Feuers</v>
      </c>
    </row>
    <row r="127" spans="1:3" x14ac:dyDescent="0.25">
      <c r="A127" s="12">
        <v>146</v>
      </c>
      <c r="B127" s="8" t="str">
        <f>VLOOKUP(A127,'Sets data'!$A$3:$C$9972,3,FALSE)</f>
        <v>Way of Air</v>
      </c>
      <c r="C127" s="8" t="str">
        <f>VLOOKUP(A127,'Sets data'!$A$3:$C$9972,2,FALSE)</f>
        <v>Weg der Luft</v>
      </c>
    </row>
    <row r="128" spans="1:3" x14ac:dyDescent="0.25">
      <c r="A128" s="12">
        <v>147</v>
      </c>
      <c r="B128" s="8" t="str">
        <f>VLOOKUP(A128,'Sets data'!$A$3:$C$9972,3,FALSE)</f>
        <v>Way of Martial Knowledge</v>
      </c>
      <c r="C128" s="8" t="str">
        <f>VLOOKUP(A128,'Sets data'!$A$3:$C$9972,2,FALSE)</f>
        <v>Weg der Kampfkunst</v>
      </c>
    </row>
    <row r="129" spans="1:3" x14ac:dyDescent="0.25">
      <c r="A129" s="5">
        <v>148</v>
      </c>
      <c r="B129" s="8" t="str">
        <f>VLOOKUP(A129,'Sets data'!$A$3:$C$9972,3,FALSE)</f>
        <v>Way of the Arena</v>
      </c>
      <c r="C129" s="8" t="str">
        <f>VLOOKUP(A129,'Sets data'!$A$3:$C$9972,2,FALSE)</f>
        <v>Weg der Arena</v>
      </c>
    </row>
    <row r="130" spans="1:3" x14ac:dyDescent="0.25">
      <c r="A130" s="12">
        <v>155</v>
      </c>
      <c r="B130" s="8" t="str">
        <f>VLOOKUP(A130,'Sets data'!$A$3:$C$9972,3,FALSE)</f>
        <v>Undaunted Bastion</v>
      </c>
      <c r="C130" s="8" t="str">
        <f>VLOOKUP(A130,'Sets data'!$A$3:$C$9972,2,FALSE)</f>
        <v>Unerschrockenen-Bastion</v>
      </c>
    </row>
    <row r="131" spans="1:3" x14ac:dyDescent="0.25">
      <c r="A131" s="12">
        <v>156</v>
      </c>
      <c r="B131" s="8" t="str">
        <f>VLOOKUP(A131,'Sets data'!$A$3:$C$9972,3,FALSE)</f>
        <v>Undaunted Infiltrator</v>
      </c>
      <c r="C131" s="8" t="str">
        <f>VLOOKUP(A131,'Sets data'!$A$3:$C$9972,2,FALSE)</f>
        <v>Unerschrockener Infiltrator</v>
      </c>
    </row>
    <row r="132" spans="1:3" x14ac:dyDescent="0.25">
      <c r="A132" s="12">
        <v>157</v>
      </c>
      <c r="B132" s="8" t="str">
        <f>VLOOKUP(A132,'Sets data'!$A$3:$C$9972,3,FALSE)</f>
        <v>Undaunted Unweaver</v>
      </c>
      <c r="C132" s="8" t="str">
        <f>VLOOKUP(A132,'Sets data'!$A$3:$C$9972,2,FALSE)</f>
        <v>Unerschrockener Entflechter</v>
      </c>
    </row>
    <row r="133" spans="1:3" x14ac:dyDescent="0.25">
      <c r="A133" s="12">
        <v>158</v>
      </c>
      <c r="B133" s="8" t="str">
        <f>VLOOKUP(A133,'Sets data'!$A$3:$C$9972,3,FALSE)</f>
        <v>Embershield</v>
      </c>
      <c r="C133" s="8" t="str">
        <f>VLOOKUP(A133,'Sets data'!$A$3:$C$9972,2,FALSE)</f>
        <v>Glutschild</v>
      </c>
    </row>
    <row r="134" spans="1:3" x14ac:dyDescent="0.25">
      <c r="A134" s="12">
        <v>159</v>
      </c>
      <c r="B134" s="8" t="str">
        <f>VLOOKUP(A134,'Sets data'!$A$3:$C$9972,3,FALSE)</f>
        <v>Sunderflame</v>
      </c>
      <c r="C134" s="8" t="str">
        <f>VLOOKUP(A134,'Sets data'!$A$3:$C$9972,2,FALSE)</f>
        <v>Trennflamme</v>
      </c>
    </row>
    <row r="135" spans="1:3" x14ac:dyDescent="0.25">
      <c r="A135" s="12">
        <v>160</v>
      </c>
      <c r="B135" s="8" t="str">
        <f>VLOOKUP(A135,'Sets data'!$A$3:$C$9972,3,FALSE)</f>
        <v>Burning Spellweave</v>
      </c>
      <c r="C135" s="8" t="str">
        <f>VLOOKUP(A135,'Sets data'!$A$3:$C$9972,2,FALSE)</f>
        <v>Branntzauberweber</v>
      </c>
    </row>
    <row r="136" spans="1:3" x14ac:dyDescent="0.25">
      <c r="A136" s="5">
        <v>161</v>
      </c>
      <c r="B136" s="8" t="str">
        <f>VLOOKUP(A136,'Sets data'!$A$3:$C$9972,3,FALSE)</f>
        <v>Twice-Born Star</v>
      </c>
      <c r="C136" s="8" t="str">
        <f>VLOOKUP(A136,'Sets data'!$A$3:$C$9972,2,FALSE)</f>
        <v>Doppelstern</v>
      </c>
    </row>
    <row r="137" spans="1:3" x14ac:dyDescent="0.25">
      <c r="A137" s="5">
        <v>162</v>
      </c>
      <c r="B137" s="8" t="str">
        <f>VLOOKUP(A137,'Sets data'!$A$3:$C$9972,3,FALSE)</f>
        <v>Spawn of Mephala</v>
      </c>
      <c r="C137" s="8" t="str">
        <f>VLOOKUP(A137,'Sets data'!$A$3:$C$9972,2,FALSE)</f>
        <v>Mephalas Brut</v>
      </c>
    </row>
    <row r="138" spans="1:3" x14ac:dyDescent="0.25">
      <c r="A138" s="5">
        <v>163</v>
      </c>
      <c r="B138" s="8" t="str">
        <f>VLOOKUP(A138,'Sets data'!$A$3:$C$9972,3,FALSE)</f>
        <v>Blood Spawn</v>
      </c>
      <c r="C138" s="8" t="str">
        <f>VLOOKUP(A138,'Sets data'!$A$3:$C$9972,2,FALSE)</f>
        <v>Blutbrut</v>
      </c>
    </row>
    <row r="139" spans="1:3" x14ac:dyDescent="0.25">
      <c r="A139" s="5">
        <v>164</v>
      </c>
      <c r="B139" s="8" t="str">
        <f>VLOOKUP(A139,'Sets data'!$A$3:$C$9972,3,FALSE)</f>
        <v>Lord Warden</v>
      </c>
      <c r="C139" s="8" t="str">
        <f>VLOOKUP(A139,'Sets data'!$A$3:$C$9972,2,FALSE)</f>
        <v>Hochwärter</v>
      </c>
    </row>
    <row r="140" spans="1:3" x14ac:dyDescent="0.25">
      <c r="A140" s="5">
        <v>165</v>
      </c>
      <c r="B140" s="8" t="str">
        <f>VLOOKUP(A140,'Sets data'!$A$3:$C$9972,3,FALSE)</f>
        <v>Scourge Harvester</v>
      </c>
      <c r="C140" s="8" t="str">
        <f>VLOOKUP(A140,'Sets data'!$A$3:$C$9972,2,FALSE)</f>
        <v>Geißelernter</v>
      </c>
    </row>
    <row r="141" spans="1:3" x14ac:dyDescent="0.25">
      <c r="A141" s="5">
        <v>166</v>
      </c>
      <c r="B141" s="8" t="str">
        <f>VLOOKUP(A141,'Sets data'!$A$3:$C$9972,3,FALSE)</f>
        <v>Engine Guardian</v>
      </c>
      <c r="C141" s="8" t="str">
        <f>VLOOKUP(A141,'Sets data'!$A$3:$C$9972,2,FALSE)</f>
        <v>Maschinenwächter</v>
      </c>
    </row>
    <row r="142" spans="1:3" x14ac:dyDescent="0.25">
      <c r="A142" s="5">
        <v>167</v>
      </c>
      <c r="B142" s="8" t="str">
        <f>VLOOKUP(A142,'Sets data'!$A$3:$C$9972,3,FALSE)</f>
        <v>Nightflame</v>
      </c>
      <c r="C142" s="8" t="str">
        <f>VLOOKUP(A142,'Sets data'!$A$3:$C$9972,2,FALSE)</f>
        <v>Nachtflamme</v>
      </c>
    </row>
    <row r="143" spans="1:3" x14ac:dyDescent="0.25">
      <c r="A143" s="5">
        <v>168</v>
      </c>
      <c r="B143" s="8" t="str">
        <f>VLOOKUP(A143,'Sets data'!$A$3:$C$9972,3,FALSE)</f>
        <v>Nerien'eth</v>
      </c>
      <c r="C143" s="8" t="str">
        <f>VLOOKUP(A143,'Sets data'!$A$3:$C$9972,2,FALSE)</f>
        <v>Nerien'eth</v>
      </c>
    </row>
    <row r="144" spans="1:3" x14ac:dyDescent="0.25">
      <c r="A144" s="5">
        <v>169</v>
      </c>
      <c r="B144" s="8" t="str">
        <f>VLOOKUP(A144,'Sets data'!$A$3:$C$9972,3,FALSE)</f>
        <v>Valkyn Skoria</v>
      </c>
      <c r="C144" s="8" t="str">
        <f>VLOOKUP(A144,'Sets data'!$A$3:$C$9972,2,FALSE)</f>
        <v>Valkyn Skoria</v>
      </c>
    </row>
    <row r="145" spans="1:3" x14ac:dyDescent="0.25">
      <c r="A145" s="5">
        <v>170</v>
      </c>
      <c r="B145" s="8" t="str">
        <f>VLOOKUP(A145,'Sets data'!$A$3:$C$9972,3,FALSE)</f>
        <v>Maw of the Infernal</v>
      </c>
      <c r="C145" s="8" t="str">
        <f>VLOOKUP(A145,'Sets data'!$A$3:$C$9972,2,FALSE)</f>
        <v>Schlund des Infernalen</v>
      </c>
    </row>
    <row r="146" spans="1:3" x14ac:dyDescent="0.25">
      <c r="A146" s="12">
        <v>171</v>
      </c>
      <c r="B146" s="8" t="str">
        <f>VLOOKUP(A146,'Sets data'!$A$3:$C$9972,3,FALSE)</f>
        <v>Eternal Warrior</v>
      </c>
      <c r="C146" s="8" t="str">
        <f>VLOOKUP(A146,'Sets data'!$A$3:$C$9972,2,FALSE)</f>
        <v>Ewiger Krieger</v>
      </c>
    </row>
    <row r="147" spans="1:3" x14ac:dyDescent="0.25">
      <c r="A147" s="12">
        <v>172</v>
      </c>
      <c r="B147" s="8" t="str">
        <f>VLOOKUP(A147,'Sets data'!$A$3:$C$9972,3,FALSE)</f>
        <v>Infallible Mage</v>
      </c>
      <c r="C147" s="8" t="str">
        <f>VLOOKUP(A147,'Sets data'!$A$3:$C$9972,2,FALSE)</f>
        <v>Unfehlbare Magierin</v>
      </c>
    </row>
    <row r="148" spans="1:3" x14ac:dyDescent="0.25">
      <c r="A148" s="12">
        <v>173</v>
      </c>
      <c r="B148" s="8" t="str">
        <f>VLOOKUP(A148,'Sets data'!$A$3:$C$9972,3,FALSE)</f>
        <v>Vicious Serpent</v>
      </c>
      <c r="C148" s="8" t="str">
        <f>VLOOKUP(A148,'Sets data'!$A$3:$C$9972,2,FALSE)</f>
        <v>Boshafte Schlange</v>
      </c>
    </row>
    <row r="149" spans="1:3" x14ac:dyDescent="0.25">
      <c r="A149" s="5">
        <v>176</v>
      </c>
      <c r="B149" s="8" t="str">
        <f>VLOOKUP(A149,'Sets data'!$A$3:$C$9972,3,FALSE)</f>
        <v>Noble's Conquest</v>
      </c>
      <c r="C149" s="8" t="str">
        <f>VLOOKUP(A149,'Sets data'!$A$3:$C$9972,2,FALSE)</f>
        <v>Adelssieg</v>
      </c>
    </row>
    <row r="150" spans="1:3" x14ac:dyDescent="0.25">
      <c r="A150" s="5">
        <v>177</v>
      </c>
      <c r="B150" s="8" t="str">
        <f>VLOOKUP(A150,'Sets data'!$A$3:$C$9972,3,FALSE)</f>
        <v>Redistributor</v>
      </c>
      <c r="C150" s="8" t="str">
        <f>VLOOKUP(A150,'Sets data'!$A$3:$C$9972,2,FALSE)</f>
        <v>Umverteilung</v>
      </c>
    </row>
    <row r="151" spans="1:3" x14ac:dyDescent="0.25">
      <c r="A151" s="5">
        <v>178</v>
      </c>
      <c r="B151" s="8" t="str">
        <f>VLOOKUP(A151,'Sets data'!$A$3:$C$9972,3,FALSE)</f>
        <v>Armor Master</v>
      </c>
      <c r="C151" s="8" t="str">
        <f>VLOOKUP(A151,'Sets data'!$A$3:$C$9972,2,FALSE)</f>
        <v>Rüstungsmeister</v>
      </c>
    </row>
    <row r="152" spans="1:3" x14ac:dyDescent="0.25">
      <c r="A152" s="12">
        <v>179</v>
      </c>
      <c r="B152" s="8" t="str">
        <f>VLOOKUP(A152,'Sets data'!$A$3:$C$9972,3,FALSE)</f>
        <v>Black Rose</v>
      </c>
      <c r="C152" s="8" t="str">
        <f>VLOOKUP(A152,'Sets data'!$A$3:$C$9972,2,FALSE)</f>
        <v>Schwarze Rose</v>
      </c>
    </row>
    <row r="153" spans="1:3" x14ac:dyDescent="0.25">
      <c r="A153" s="12">
        <v>180</v>
      </c>
      <c r="B153" s="8" t="str">
        <f>VLOOKUP(A153,'Sets data'!$A$3:$C$9972,3,FALSE)</f>
        <v>Powerful Assault</v>
      </c>
      <c r="C153" s="8" t="str">
        <f>VLOOKUP(A153,'Sets data'!$A$3:$C$9972,2,FALSE)</f>
        <v>Kraftvoller Ansturm</v>
      </c>
    </row>
    <row r="154" spans="1:3" x14ac:dyDescent="0.25">
      <c r="A154" s="12">
        <v>181</v>
      </c>
      <c r="B154" s="8" t="str">
        <f>VLOOKUP(A154,'Sets data'!$A$3:$C$9972,3,FALSE)</f>
        <v>Meritorious Service</v>
      </c>
      <c r="C154" s="8" t="str">
        <f>VLOOKUP(A154,'Sets data'!$A$3:$C$9972,2,FALSE)</f>
        <v>Meritorischer Dienst</v>
      </c>
    </row>
    <row r="155" spans="1:3" x14ac:dyDescent="0.25">
      <c r="A155" s="5">
        <v>183</v>
      </c>
      <c r="B155" s="8" t="str">
        <f>VLOOKUP(A155,'Sets data'!$A$3:$C$9972,3,FALSE)</f>
        <v>Molag Kena</v>
      </c>
      <c r="C155" s="8" t="str">
        <f>VLOOKUP(A155,'Sets data'!$A$3:$C$9972,2,FALSE)</f>
        <v>Molag Kena</v>
      </c>
    </row>
    <row r="156" spans="1:3" x14ac:dyDescent="0.25">
      <c r="A156" s="12">
        <v>184</v>
      </c>
      <c r="B156" s="8" t="str">
        <f>VLOOKUP(A156,'Sets data'!$A$3:$C$9972,3,FALSE)</f>
        <v>Brands of Imperium</v>
      </c>
      <c r="C156" s="8" t="str">
        <f>VLOOKUP(A156,'Sets data'!$A$3:$C$9972,2,FALSE)</f>
        <v>Male des Kaiserreichs</v>
      </c>
    </row>
    <row r="157" spans="1:3" x14ac:dyDescent="0.25">
      <c r="A157" s="12">
        <v>185</v>
      </c>
      <c r="B157" s="8" t="str">
        <f>VLOOKUP(A157,'Sets data'!$A$3:$C$9972,3,FALSE)</f>
        <v>Spell Power Cure</v>
      </c>
      <c r="C157" s="8" t="str">
        <f>VLOOKUP(A157,'Sets data'!$A$3:$C$9972,2,FALSE)</f>
        <v>Magiekraftheilung</v>
      </c>
    </row>
    <row r="158" spans="1:3" x14ac:dyDescent="0.25">
      <c r="A158" s="12">
        <v>186</v>
      </c>
      <c r="B158" s="8" t="str">
        <f>VLOOKUP(A158,'Sets data'!$A$3:$C$9972,3,FALSE)</f>
        <v>Jolting Arms</v>
      </c>
      <c r="C158" s="8" t="str">
        <f>VLOOKUP(A158,'Sets data'!$A$3:$C$9972,2,FALSE)</f>
        <v>Rüttelnde Rüstung</v>
      </c>
    </row>
    <row r="159" spans="1:3" x14ac:dyDescent="0.25">
      <c r="A159" s="12">
        <v>187</v>
      </c>
      <c r="B159" s="8" t="str">
        <f>VLOOKUP(A159,'Sets data'!$A$3:$C$9972,3,FALSE)</f>
        <v>Swamp Raider</v>
      </c>
      <c r="C159" s="8" t="str">
        <f>VLOOKUP(A159,'Sets data'!$A$3:$C$9972,2,FALSE)</f>
        <v>Sumpfräuber</v>
      </c>
    </row>
    <row r="160" spans="1:3" x14ac:dyDescent="0.25">
      <c r="A160" s="12">
        <v>188</v>
      </c>
      <c r="B160" s="8" t="str">
        <f>VLOOKUP(A160,'Sets data'!$A$3:$C$9972,3,FALSE)</f>
        <v>Storm Master</v>
      </c>
      <c r="C160" s="8" t="str">
        <f>VLOOKUP(A160,'Sets data'!$A$3:$C$9972,2,FALSE)</f>
        <v>Sturmmeister</v>
      </c>
    </row>
    <row r="161" spans="1:3" x14ac:dyDescent="0.25">
      <c r="A161" s="12">
        <v>190</v>
      </c>
      <c r="B161" s="8" t="str">
        <f>VLOOKUP(A161,'Sets data'!$A$3:$C$9972,3,FALSE)</f>
        <v>Scathing Mage</v>
      </c>
      <c r="C161" s="8" t="str">
        <f>VLOOKUP(A161,'Sets data'!$A$3:$C$9972,2,FALSE)</f>
        <v>Verletzender Magier</v>
      </c>
    </row>
    <row r="162" spans="1:3" x14ac:dyDescent="0.25">
      <c r="A162" s="12">
        <v>193</v>
      </c>
      <c r="B162" s="8" t="str">
        <f>VLOOKUP(A162,'Sets data'!$A$3:$C$9972,3,FALSE)</f>
        <v>Overwhelming Surge</v>
      </c>
      <c r="C162" s="8" t="str">
        <f>VLOOKUP(A162,'Sets data'!$A$3:$C$9972,2,FALSE)</f>
        <v>Überwältigende Woge</v>
      </c>
    </row>
    <row r="163" spans="1:3" x14ac:dyDescent="0.25">
      <c r="A163" s="12">
        <v>194</v>
      </c>
      <c r="B163" s="8" t="str">
        <f>VLOOKUP(A163,'Sets data'!$A$3:$C$9972,3,FALSE)</f>
        <v>Combat Physician</v>
      </c>
      <c r="C163" s="8" t="str">
        <f>VLOOKUP(A163,'Sets data'!$A$3:$C$9972,2,FALSE)</f>
        <v>Feldarzt</v>
      </c>
    </row>
    <row r="164" spans="1:3" x14ac:dyDescent="0.25">
      <c r="A164" s="12">
        <v>195</v>
      </c>
      <c r="B164" s="8" t="str">
        <f>VLOOKUP(A164,'Sets data'!$A$3:$C$9972,3,FALSE)</f>
        <v>Sheer Venom</v>
      </c>
      <c r="C164" s="8" t="str">
        <f>VLOOKUP(A164,'Sets data'!$A$3:$C$9972,2,FALSE)</f>
        <v>Reingift</v>
      </c>
    </row>
    <row r="165" spans="1:3" x14ac:dyDescent="0.25">
      <c r="A165" s="12">
        <v>196</v>
      </c>
      <c r="B165" s="8" t="str">
        <f>VLOOKUP(A165,'Sets data'!$A$3:$C$9972,3,FALSE)</f>
        <v>Leeching Plate</v>
      </c>
      <c r="C165" s="8" t="str">
        <f>VLOOKUP(A165,'Sets data'!$A$3:$C$9972,2,FALSE)</f>
        <v>Auslaugende Rüstung</v>
      </c>
    </row>
    <row r="166" spans="1:3" x14ac:dyDescent="0.25">
      <c r="A166" s="12">
        <v>197</v>
      </c>
      <c r="B166" s="8" t="str">
        <f>VLOOKUP(A166,'Sets data'!$A$3:$C$9972,3,FALSE)</f>
        <v>Tormentor</v>
      </c>
      <c r="C166" s="8" t="str">
        <f>VLOOKUP(A166,'Sets data'!$A$3:$C$9972,2,FALSE)</f>
        <v>Quälender</v>
      </c>
    </row>
    <row r="167" spans="1:3" x14ac:dyDescent="0.25">
      <c r="A167" s="12">
        <v>198</v>
      </c>
      <c r="B167" s="8" t="str">
        <f>VLOOKUP(A167,'Sets data'!$A$3:$C$9972,3,FALSE)</f>
        <v>Essence Thief</v>
      </c>
      <c r="C167" s="8" t="str">
        <f>VLOOKUP(A167,'Sets data'!$A$3:$C$9972,2,FALSE)</f>
        <v>Essenzdieb</v>
      </c>
    </row>
    <row r="168" spans="1:3" x14ac:dyDescent="0.25">
      <c r="A168" s="12">
        <v>199</v>
      </c>
      <c r="B168" s="8" t="str">
        <f>VLOOKUP(A168,'Sets data'!$A$3:$C$9972,3,FALSE)</f>
        <v>Shield Breaker</v>
      </c>
      <c r="C168" s="8" t="str">
        <f>VLOOKUP(A168,'Sets data'!$A$3:$C$9972,2,FALSE)</f>
        <v>Schildbrecher</v>
      </c>
    </row>
    <row r="169" spans="1:3" x14ac:dyDescent="0.25">
      <c r="A169" s="12">
        <v>200</v>
      </c>
      <c r="B169" s="8" t="str">
        <f>VLOOKUP(A169,'Sets data'!$A$3:$C$9972,3,FALSE)</f>
        <v>Phoenix</v>
      </c>
      <c r="C169" s="8" t="str">
        <f>VLOOKUP(A169,'Sets data'!$A$3:$C$9972,2,FALSE)</f>
        <v>Phönix</v>
      </c>
    </row>
    <row r="170" spans="1:3" x14ac:dyDescent="0.25">
      <c r="A170" s="12">
        <v>201</v>
      </c>
      <c r="B170" s="8" t="str">
        <f>VLOOKUP(A170,'Sets data'!$A$3:$C$9972,3,FALSE)</f>
        <v>Reactive Armor</v>
      </c>
      <c r="C170" s="8" t="str">
        <f>VLOOKUP(A170,'Sets data'!$A$3:$C$9972,2,FALSE)</f>
        <v>Reaktive Rüstung</v>
      </c>
    </row>
    <row r="171" spans="1:3" x14ac:dyDescent="0.25">
      <c r="A171" s="12">
        <v>204</v>
      </c>
      <c r="B171" s="8" t="str">
        <f>VLOOKUP(A171,'Sets data'!$A$3:$C$9972,3,FALSE)</f>
        <v>Endurance</v>
      </c>
      <c r="C171" s="8" t="str">
        <f>VLOOKUP(A171,'Sets data'!$A$3:$C$9972,2,FALSE)</f>
        <v>Beständigkeit</v>
      </c>
    </row>
    <row r="172" spans="1:3" x14ac:dyDescent="0.25">
      <c r="A172" s="12">
        <v>205</v>
      </c>
      <c r="B172" s="8" t="str">
        <f>VLOOKUP(A172,'Sets data'!$A$3:$C$9972,3,FALSE)</f>
        <v>Willpower</v>
      </c>
      <c r="C172" s="8" t="str">
        <f>VLOOKUP(A172,'Sets data'!$A$3:$C$9972,2,FALSE)</f>
        <v>Willenskraft</v>
      </c>
    </row>
    <row r="173" spans="1:3" x14ac:dyDescent="0.25">
      <c r="A173" s="12">
        <v>206</v>
      </c>
      <c r="B173" s="8" t="str">
        <f>VLOOKUP(A173,'Sets data'!$A$3:$C$9972,3,FALSE)</f>
        <v>Agility</v>
      </c>
      <c r="C173" s="8" t="str">
        <f>VLOOKUP(A173,'Sets data'!$A$3:$C$9972,2,FALSE)</f>
        <v>Agilität</v>
      </c>
    </row>
    <row r="174" spans="1:3" x14ac:dyDescent="0.25">
      <c r="A174" s="5">
        <v>207</v>
      </c>
      <c r="B174" s="8" t="str">
        <f>VLOOKUP(A174,'Sets data'!$A$3:$C$9972,3,FALSE)</f>
        <v>Law of Julianos</v>
      </c>
      <c r="C174" s="8" t="str">
        <f>VLOOKUP(A174,'Sets data'!$A$3:$C$9972,2,FALSE)</f>
        <v>Gesetz von Julianos</v>
      </c>
    </row>
    <row r="175" spans="1:3" x14ac:dyDescent="0.25">
      <c r="A175" s="5">
        <v>208</v>
      </c>
      <c r="B175" s="8" t="str">
        <f>VLOOKUP(A175,'Sets data'!$A$3:$C$9972,3,FALSE)</f>
        <v>Trial by Fire</v>
      </c>
      <c r="C175" s="8" t="str">
        <f>VLOOKUP(A175,'Sets data'!$A$3:$C$9972,2,FALSE)</f>
        <v>Feuertaufe</v>
      </c>
    </row>
    <row r="176" spans="1:3" x14ac:dyDescent="0.25">
      <c r="A176" s="24">
        <v>209</v>
      </c>
      <c r="B176" s="8" t="str">
        <f>VLOOKUP(A176,'Sets data'!$A$3:$C$9972,3,FALSE)</f>
        <v>Armor of the Code</v>
      </c>
      <c r="C176" s="8" t="str">
        <f>VLOOKUP(A176,'Sets data'!$A$3:$C$9972,2,FALSE)</f>
        <v>Armor of the Code</v>
      </c>
    </row>
    <row r="177" spans="1:3" x14ac:dyDescent="0.25">
      <c r="A177" s="12">
        <v>210</v>
      </c>
      <c r="B177" s="8" t="str">
        <f>VLOOKUP(A177,'Sets data'!$A$3:$C$9972,3,FALSE)</f>
        <v>Mark of the Pariah</v>
      </c>
      <c r="C177" s="8" t="str">
        <f>VLOOKUP(A177,'Sets data'!$A$3:$C$9972,2,FALSE)</f>
        <v>Zeichen des Ausgestoßenen</v>
      </c>
    </row>
    <row r="178" spans="1:3" x14ac:dyDescent="0.25">
      <c r="A178" s="12">
        <v>211</v>
      </c>
      <c r="B178" s="8" t="str">
        <f>VLOOKUP(A178,'Sets data'!$A$3:$C$9972,3,FALSE)</f>
        <v>Permafrost</v>
      </c>
      <c r="C178" s="8" t="str">
        <f>VLOOKUP(A178,'Sets data'!$A$3:$C$9972,2,FALSE)</f>
        <v>Permafrost</v>
      </c>
    </row>
    <row r="179" spans="1:3" x14ac:dyDescent="0.25">
      <c r="A179" s="12">
        <v>212</v>
      </c>
      <c r="B179" s="8" t="str">
        <f>VLOOKUP(A179,'Sets data'!$A$3:$C$9972,3,FALSE)</f>
        <v>Briarheart</v>
      </c>
      <c r="C179" s="8" t="str">
        <f>VLOOKUP(A179,'Sets data'!$A$3:$C$9972,2,FALSE)</f>
        <v>Dornenherz</v>
      </c>
    </row>
    <row r="180" spans="1:3" x14ac:dyDescent="0.25">
      <c r="A180" s="12">
        <v>213</v>
      </c>
      <c r="B180" s="8" t="str">
        <f>VLOOKUP(A180,'Sets data'!$A$3:$C$9972,3,FALSE)</f>
        <v>Glorious Defender</v>
      </c>
      <c r="C180" s="8" t="str">
        <f>VLOOKUP(A180,'Sets data'!$A$3:$C$9972,2,FALSE)</f>
        <v>Ruhmreicher Verteidiger</v>
      </c>
    </row>
    <row r="181" spans="1:3" x14ac:dyDescent="0.25">
      <c r="A181" s="12">
        <v>214</v>
      </c>
      <c r="B181" s="8" t="str">
        <f>VLOOKUP(A181,'Sets data'!$A$3:$C$9972,3,FALSE)</f>
        <v>Para Bellum</v>
      </c>
      <c r="C181" s="8" t="str">
        <f>VLOOKUP(A181,'Sets data'!$A$3:$C$9972,2,FALSE)</f>
        <v>Para Bellum</v>
      </c>
    </row>
    <row r="182" spans="1:3" x14ac:dyDescent="0.25">
      <c r="A182" s="12">
        <v>215</v>
      </c>
      <c r="B182" s="8" t="str">
        <f>VLOOKUP(A182,'Sets data'!$A$3:$C$9972,3,FALSE)</f>
        <v>Elemental Succession</v>
      </c>
      <c r="C182" s="8" t="str">
        <f>VLOOKUP(A182,'Sets data'!$A$3:$C$9972,2,FALSE)</f>
        <v>Elementarfolge</v>
      </c>
    </row>
    <row r="183" spans="1:3" x14ac:dyDescent="0.25">
      <c r="A183" s="12">
        <v>216</v>
      </c>
      <c r="B183" s="8" t="str">
        <f>VLOOKUP(A183,'Sets data'!$A$3:$C$9972,3,FALSE)</f>
        <v>Hunt Leader</v>
      </c>
      <c r="C183" s="8" t="str">
        <f>VLOOKUP(A183,'Sets data'!$A$3:$C$9972,2,FALSE)</f>
        <v>Jagdleiter</v>
      </c>
    </row>
    <row r="184" spans="1:3" x14ac:dyDescent="0.25">
      <c r="A184" s="12">
        <v>217</v>
      </c>
      <c r="B184" s="8" t="str">
        <f>VLOOKUP(A184,'Sets data'!$A$3:$C$9972,3,FALSE)</f>
        <v>Winterborn</v>
      </c>
      <c r="C184" s="8" t="str">
        <f>VLOOKUP(A184,'Sets data'!$A$3:$C$9972,2,FALSE)</f>
        <v>Winterkind</v>
      </c>
    </row>
    <row r="185" spans="1:3" x14ac:dyDescent="0.25">
      <c r="A185" s="12">
        <v>218</v>
      </c>
      <c r="B185" s="8" t="str">
        <f>VLOOKUP(A185,'Sets data'!$A$3:$C$9972,3,FALSE)</f>
        <v>Trinimac's Valor</v>
      </c>
      <c r="C185" s="8" t="str">
        <f>VLOOKUP(A185,'Sets data'!$A$3:$C$9972,2,FALSE)</f>
        <v>Trinimacs Heldenmut</v>
      </c>
    </row>
    <row r="186" spans="1:3" x14ac:dyDescent="0.25">
      <c r="A186" s="5">
        <v>219</v>
      </c>
      <c r="B186" s="8" t="str">
        <f>VLOOKUP(A186,'Sets data'!$A$3:$C$9972,3,FALSE)</f>
        <v>Morkuldin</v>
      </c>
      <c r="C186" s="8" t="str">
        <f>VLOOKUP(A186,'Sets data'!$A$3:$C$9972,2,FALSE)</f>
        <v>Morkuldin</v>
      </c>
    </row>
    <row r="187" spans="1:3" x14ac:dyDescent="0.25">
      <c r="A187" s="5">
        <v>224</v>
      </c>
      <c r="B187" s="8" t="str">
        <f>VLOOKUP(A187,'Sets data'!$A$3:$C$9972,3,FALSE)</f>
        <v>Tava's Favor</v>
      </c>
      <c r="C187" s="8" t="str">
        <f>VLOOKUP(A187,'Sets data'!$A$3:$C$9972,2,FALSE)</f>
        <v>Tavas Gunst</v>
      </c>
    </row>
    <row r="188" spans="1:3" x14ac:dyDescent="0.25">
      <c r="A188" s="5">
        <v>225</v>
      </c>
      <c r="B188" s="8" t="str">
        <f>VLOOKUP(A188,'Sets data'!$A$3:$C$9972,3,FALSE)</f>
        <v>Clever Alchemist</v>
      </c>
      <c r="C188" s="8" t="str">
        <f>VLOOKUP(A188,'Sets data'!$A$3:$C$9972,2,FALSE)</f>
        <v>Schlauer Alchemist</v>
      </c>
    </row>
    <row r="189" spans="1:3" x14ac:dyDescent="0.25">
      <c r="A189" s="5">
        <v>226</v>
      </c>
      <c r="B189" s="8" t="str">
        <f>VLOOKUP(A189,'Sets data'!$A$3:$C$9972,3,FALSE)</f>
        <v>Eternal Hunt</v>
      </c>
      <c r="C189" s="8" t="str">
        <f>VLOOKUP(A189,'Sets data'!$A$3:$C$9972,2,FALSE)</f>
        <v>Ewige Jagd</v>
      </c>
    </row>
    <row r="190" spans="1:3" x14ac:dyDescent="0.25">
      <c r="A190" s="12">
        <v>227</v>
      </c>
      <c r="B190" s="8" t="str">
        <f>VLOOKUP(A190,'Sets data'!$A$3:$C$9972,3,FALSE)</f>
        <v>Bahraha's Curse</v>
      </c>
      <c r="C190" s="8" t="str">
        <f>VLOOKUP(A190,'Sets data'!$A$3:$C$9972,2,FALSE)</f>
        <v>Bahrahas Fluch</v>
      </c>
    </row>
    <row r="191" spans="1:3" x14ac:dyDescent="0.25">
      <c r="A191" s="12">
        <v>228</v>
      </c>
      <c r="B191" s="8" t="str">
        <f>VLOOKUP(A191,'Sets data'!$A$3:$C$9972,3,FALSE)</f>
        <v>Syvarra's Scales</v>
      </c>
      <c r="C191" s="8" t="str">
        <f>VLOOKUP(A191,'Sets data'!$A$3:$C$9972,2,FALSE)</f>
        <v>Syvarras Schuppen</v>
      </c>
    </row>
    <row r="192" spans="1:3" x14ac:dyDescent="0.25">
      <c r="A192" s="12">
        <v>229</v>
      </c>
      <c r="B192" s="8" t="str">
        <f>VLOOKUP(A192,'Sets data'!$A$3:$C$9972,3,FALSE)</f>
        <v>Twilight Remedy</v>
      </c>
      <c r="C192" s="8" t="str">
        <f>VLOOKUP(A192,'Sets data'!$A$3:$C$9972,2,FALSE)</f>
        <v>Zwielichtgenesung</v>
      </c>
    </row>
    <row r="193" spans="1:3" x14ac:dyDescent="0.25">
      <c r="A193" s="12">
        <v>230</v>
      </c>
      <c r="B193" s="8" t="str">
        <f>VLOOKUP(A193,'Sets data'!$A$3:$C$9972,3,FALSE)</f>
        <v>Moondancer</v>
      </c>
      <c r="C193" s="8" t="str">
        <f>VLOOKUP(A193,'Sets data'!$A$3:$C$9972,2,FALSE)</f>
        <v>Mondtänzer</v>
      </c>
    </row>
    <row r="194" spans="1:3" x14ac:dyDescent="0.25">
      <c r="A194" s="12">
        <v>231</v>
      </c>
      <c r="B194" s="8" t="str">
        <f>VLOOKUP(A194,'Sets data'!$A$3:$C$9972,3,FALSE)</f>
        <v>Lunar Bastion</v>
      </c>
      <c r="C194" s="8" t="str">
        <f>VLOOKUP(A194,'Sets data'!$A$3:$C$9972,2,FALSE)</f>
        <v>Mondbastion</v>
      </c>
    </row>
    <row r="195" spans="1:3" x14ac:dyDescent="0.25">
      <c r="A195" s="12">
        <v>232</v>
      </c>
      <c r="B195" s="8" t="str">
        <f>VLOOKUP(A195,'Sets data'!$A$3:$C$9972,3,FALSE)</f>
        <v>Roar of Alkosh</v>
      </c>
      <c r="C195" s="8" t="str">
        <f>VLOOKUP(A195,'Sets data'!$A$3:$C$9972,2,FALSE)</f>
        <v>Brüllen von Alkosh</v>
      </c>
    </row>
    <row r="196" spans="1:3" x14ac:dyDescent="0.25">
      <c r="A196" s="12">
        <v>234</v>
      </c>
      <c r="B196" s="8" t="str">
        <f>VLOOKUP(A196,'Sets data'!$A$3:$C$9972,3,FALSE)</f>
        <v>Marksman's Crest</v>
      </c>
      <c r="C196" s="8" t="str">
        <f>VLOOKUP(A196,'Sets data'!$A$3:$C$9972,2,FALSE)</f>
        <v>Wappen des Meisterschützen</v>
      </c>
    </row>
    <row r="197" spans="1:3" x14ac:dyDescent="0.25">
      <c r="A197" s="12">
        <v>235</v>
      </c>
      <c r="B197" s="8" t="str">
        <f>VLOOKUP(A197,'Sets data'!$A$3:$C$9972,3,FALSE)</f>
        <v>Robes of Transmutation</v>
      </c>
      <c r="C197" s="8" t="str">
        <f>VLOOKUP(A197,'Sets data'!$A$3:$C$9972,2,FALSE)</f>
        <v>Roben der Transmutation</v>
      </c>
    </row>
    <row r="198" spans="1:3" x14ac:dyDescent="0.25">
      <c r="A198" s="12">
        <v>236</v>
      </c>
      <c r="B198" s="8" t="str">
        <f>VLOOKUP(A198,'Sets data'!$A$3:$C$9972,3,FALSE)</f>
        <v>Vicious Death</v>
      </c>
      <c r="C198" s="8" t="str">
        <f>VLOOKUP(A198,'Sets data'!$A$3:$C$9972,2,FALSE)</f>
        <v>Grausamer Tod</v>
      </c>
    </row>
    <row r="199" spans="1:3" x14ac:dyDescent="0.25">
      <c r="A199" s="12">
        <v>237</v>
      </c>
      <c r="B199" s="8" t="str">
        <f>VLOOKUP(A199,'Sets data'!$A$3:$C$9972,3,FALSE)</f>
        <v>Leki's Focus</v>
      </c>
      <c r="C199" s="8" t="str">
        <f>VLOOKUP(A199,'Sets data'!$A$3:$C$9972,2,FALSE)</f>
        <v>Lekis Fokus</v>
      </c>
    </row>
    <row r="200" spans="1:3" x14ac:dyDescent="0.25">
      <c r="A200" s="12">
        <v>238</v>
      </c>
      <c r="B200" s="8" t="str">
        <f>VLOOKUP(A200,'Sets data'!$A$3:$C$9972,3,FALSE)</f>
        <v>Fasalla's Guile</v>
      </c>
      <c r="C200" s="8" t="str">
        <f>VLOOKUP(A200,'Sets data'!$A$3:$C$9972,2,FALSE)</f>
        <v>Fasallas List</v>
      </c>
    </row>
    <row r="201" spans="1:3" x14ac:dyDescent="0.25">
      <c r="A201" s="12">
        <v>239</v>
      </c>
      <c r="B201" s="8" t="str">
        <f>VLOOKUP(A201,'Sets data'!$A$3:$C$9972,3,FALSE)</f>
        <v>Warrior's Fury</v>
      </c>
      <c r="C201" s="8" t="str">
        <f>VLOOKUP(A201,'Sets data'!$A$3:$C$9972,2,FALSE)</f>
        <v>Raserei des Kriegers</v>
      </c>
    </row>
    <row r="202" spans="1:3" x14ac:dyDescent="0.25">
      <c r="A202" s="5">
        <v>240</v>
      </c>
      <c r="B202" s="8" t="str">
        <f>VLOOKUP(A202,'Sets data'!$A$3:$C$9972,3,FALSE)</f>
        <v>Kvatch Gladiator</v>
      </c>
      <c r="C202" s="8" t="str">
        <f>VLOOKUP(A202,'Sets data'!$A$3:$C$9972,2,FALSE)</f>
        <v>Gladiator von Kvatch</v>
      </c>
    </row>
    <row r="203" spans="1:3" x14ac:dyDescent="0.25">
      <c r="A203" s="5">
        <v>241</v>
      </c>
      <c r="B203" s="8" t="str">
        <f>VLOOKUP(A203,'Sets data'!$A$3:$C$9972,3,FALSE)</f>
        <v>Varen's Legacy</v>
      </c>
      <c r="C203" s="8" t="str">
        <f>VLOOKUP(A203,'Sets data'!$A$3:$C$9972,2,FALSE)</f>
        <v>Varens Erbe</v>
      </c>
    </row>
    <row r="204" spans="1:3" x14ac:dyDescent="0.25">
      <c r="A204" s="5">
        <v>242</v>
      </c>
      <c r="B204" s="8" t="str">
        <f>VLOOKUP(A204,'Sets data'!$A$3:$C$9972,3,FALSE)</f>
        <v>Pelinal's Aptitude</v>
      </c>
      <c r="C204" s="8" t="str">
        <f>VLOOKUP(A204,'Sets data'!$A$3:$C$9972,2,FALSE)</f>
        <v>Pelinals Talent</v>
      </c>
    </row>
    <row r="205" spans="1:3" x14ac:dyDescent="0.25">
      <c r="A205" s="12">
        <v>243</v>
      </c>
      <c r="B205" s="8" t="str">
        <f>VLOOKUP(A205,'Sets data'!$A$3:$C$9972,3,FALSE)</f>
        <v>Hide of Morihaus</v>
      </c>
      <c r="C205" s="8" t="str">
        <f>VLOOKUP(A205,'Sets data'!$A$3:$C$9972,2,FALSE)</f>
        <v>Haut von Morihaus</v>
      </c>
    </row>
    <row r="206" spans="1:3" x14ac:dyDescent="0.25">
      <c r="A206" s="12">
        <v>244</v>
      </c>
      <c r="B206" s="8" t="str">
        <f>VLOOKUP(A206,'Sets data'!$A$3:$C$9972,3,FALSE)</f>
        <v>Flanking Strategist</v>
      </c>
      <c r="C206" s="8" t="str">
        <f>VLOOKUP(A206,'Sets data'!$A$3:$C$9972,2,FALSE)</f>
        <v>Flankierender Stratege</v>
      </c>
    </row>
    <row r="207" spans="1:3" x14ac:dyDescent="0.25">
      <c r="A207" s="12">
        <v>245</v>
      </c>
      <c r="B207" s="8" t="str">
        <f>VLOOKUP(A207,'Sets data'!$A$3:$C$9972,3,FALSE)</f>
        <v>Sithis' Touch</v>
      </c>
      <c r="C207" s="8" t="str">
        <f>VLOOKUP(A207,'Sets data'!$A$3:$C$9972,2,FALSE)</f>
        <v>Sithis' Berührung</v>
      </c>
    </row>
    <row r="208" spans="1:3" x14ac:dyDescent="0.25">
      <c r="A208" s="12">
        <v>246</v>
      </c>
      <c r="B208" s="8" t="str">
        <f>VLOOKUP(A208,'Sets data'!$A$3:$C$9972,3,FALSE)</f>
        <v>Galerion's Revenge</v>
      </c>
      <c r="C208" s="8" t="str">
        <f>VLOOKUP(A208,'Sets data'!$A$3:$C$9972,2,FALSE)</f>
        <v>Galerions Revanche</v>
      </c>
    </row>
    <row r="209" spans="1:3" x14ac:dyDescent="0.25">
      <c r="A209" s="12">
        <v>247</v>
      </c>
      <c r="B209" s="8" t="str">
        <f>VLOOKUP(A209,'Sets data'!$A$3:$C$9972,3,FALSE)</f>
        <v>Vicecanon of Venom</v>
      </c>
      <c r="C209" s="8" t="str">
        <f>VLOOKUP(A209,'Sets data'!$A$3:$C$9972,2,FALSE)</f>
        <v>Vizekanoniker des Gifts</v>
      </c>
    </row>
    <row r="210" spans="1:3" x14ac:dyDescent="0.25">
      <c r="A210" s="12">
        <v>248</v>
      </c>
      <c r="B210" s="8" t="str">
        <f>VLOOKUP(A210,'Sets data'!$A$3:$C$9972,3,FALSE)</f>
        <v>Thews of the Harbinger</v>
      </c>
      <c r="C210" s="8" t="str">
        <f>VLOOKUP(A210,'Sets data'!$A$3:$C$9972,2,FALSE)</f>
        <v>Muskeln des Vorboten</v>
      </c>
    </row>
    <row r="211" spans="1:3" x14ac:dyDescent="0.25">
      <c r="A211" s="12">
        <v>253</v>
      </c>
      <c r="B211" s="8" t="str">
        <f>VLOOKUP(A211,'Sets data'!$A$3:$C$9972,3,FALSE)</f>
        <v>Imperial Physique</v>
      </c>
      <c r="C211" s="8" t="str">
        <f>VLOOKUP(A211,'Sets data'!$A$3:$C$9972,2,FALSE)</f>
        <v>Kaiserliche Physis</v>
      </c>
    </row>
    <row r="212" spans="1:3" x14ac:dyDescent="0.25">
      <c r="A212" s="5">
        <v>256</v>
      </c>
      <c r="B212" s="8" t="str">
        <f>VLOOKUP(A212,'Sets data'!$A$3:$C$9972,3,FALSE)</f>
        <v>Mighty Chudan</v>
      </c>
      <c r="C212" s="8" t="str">
        <f>VLOOKUP(A212,'Sets data'!$A$3:$C$9972,2,FALSE)</f>
        <v>Mächtiger Chudan</v>
      </c>
    </row>
    <row r="213" spans="1:3" x14ac:dyDescent="0.25">
      <c r="A213" s="5">
        <v>257</v>
      </c>
      <c r="B213" s="8" t="str">
        <f>VLOOKUP(A213,'Sets data'!$A$3:$C$9972,3,FALSE)</f>
        <v>Velidreth</v>
      </c>
      <c r="C213" s="8" t="str">
        <f>VLOOKUP(A213,'Sets data'!$A$3:$C$9972,2,FALSE)</f>
        <v>Velidreth</v>
      </c>
    </row>
    <row r="214" spans="1:3" x14ac:dyDescent="0.25">
      <c r="A214" s="12">
        <v>258</v>
      </c>
      <c r="B214" s="8" t="str">
        <f>VLOOKUP(A214,'Sets data'!$A$3:$C$9972,3,FALSE)</f>
        <v>Amber Plasm</v>
      </c>
      <c r="C214" s="8" t="str">
        <f>VLOOKUP(A214,'Sets data'!$A$3:$C$9972,2,FALSE)</f>
        <v>Bernsteinplasma</v>
      </c>
    </row>
    <row r="215" spans="1:3" x14ac:dyDescent="0.25">
      <c r="A215" s="12">
        <v>259</v>
      </c>
      <c r="B215" s="8" t="str">
        <f>VLOOKUP(A215,'Sets data'!$A$3:$C$9972,3,FALSE)</f>
        <v>Heem-Jas' Retribution</v>
      </c>
      <c r="C215" s="8" t="str">
        <f>VLOOKUP(A215,'Sets data'!$A$3:$C$9972,2,FALSE)</f>
        <v>Heem-Jas' Vergeltung</v>
      </c>
    </row>
    <row r="216" spans="1:3" x14ac:dyDescent="0.25">
      <c r="A216" s="12">
        <v>260</v>
      </c>
      <c r="B216" s="8" t="str">
        <f>VLOOKUP(A216,'Sets data'!$A$3:$C$9972,3,FALSE)</f>
        <v>Aspect of Mazzatun</v>
      </c>
      <c r="C216" s="8" t="str">
        <f>VLOOKUP(A216,'Sets data'!$A$3:$C$9972,2,FALSE)</f>
        <v>Aspekt von Mazzatun</v>
      </c>
    </row>
    <row r="217" spans="1:3" x14ac:dyDescent="0.25">
      <c r="A217" s="12">
        <v>261</v>
      </c>
      <c r="B217" s="8" t="str">
        <f>VLOOKUP(A217,'Sets data'!$A$3:$C$9972,3,FALSE)</f>
        <v>Gossamer</v>
      </c>
      <c r="C217" s="8" t="str">
        <f>VLOOKUP(A217,'Sets data'!$A$3:$C$9972,2,FALSE)</f>
        <v>Gespinst</v>
      </c>
    </row>
    <row r="218" spans="1:3" x14ac:dyDescent="0.25">
      <c r="A218" s="12">
        <v>262</v>
      </c>
      <c r="B218" s="8" t="str">
        <f>VLOOKUP(A218,'Sets data'!$A$3:$C$9972,3,FALSE)</f>
        <v>Widowmaker</v>
      </c>
      <c r="C218" s="8" t="str">
        <f>VLOOKUP(A218,'Sets data'!$A$3:$C$9972,2,FALSE)</f>
        <v>Witwenmacher</v>
      </c>
    </row>
    <row r="219" spans="1:3" x14ac:dyDescent="0.25">
      <c r="A219" s="12">
        <v>263</v>
      </c>
      <c r="B219" s="8" t="str">
        <f>VLOOKUP(A219,'Sets data'!$A$3:$C$9972,3,FALSE)</f>
        <v>Hand of Mephala</v>
      </c>
      <c r="C219" s="8" t="str">
        <f>VLOOKUP(A219,'Sets data'!$A$3:$C$9972,2,FALSE)</f>
        <v>Hand von Mephala</v>
      </c>
    </row>
    <row r="220" spans="1:3" x14ac:dyDescent="0.25">
      <c r="A220" s="16">
        <v>264</v>
      </c>
      <c r="B220" s="8" t="str">
        <f>VLOOKUP(A220,'Sets data'!$A$3:$C$9972,3,FALSE)</f>
        <v>Giant Spider</v>
      </c>
      <c r="C220" s="8" t="str">
        <f>VLOOKUP(A220,'Sets data'!$A$3:$C$9972,2,FALSE)</f>
        <v>Riesenspinne</v>
      </c>
    </row>
    <row r="221" spans="1:3" x14ac:dyDescent="0.25">
      <c r="A221" s="5">
        <v>265</v>
      </c>
      <c r="B221" s="8" t="str">
        <f>VLOOKUP(A221,'Sets data'!$A$3:$C$9972,3,FALSE)</f>
        <v>Shadowrend</v>
      </c>
      <c r="C221" s="8" t="str">
        <f>VLOOKUP(A221,'Sets data'!$A$3:$C$9972,2,FALSE)</f>
        <v>Schattenriss</v>
      </c>
    </row>
    <row r="222" spans="1:3" x14ac:dyDescent="0.25">
      <c r="A222" s="5">
        <v>266</v>
      </c>
      <c r="B222" s="8" t="str">
        <f>VLOOKUP(A222,'Sets data'!$A$3:$C$9972,3,FALSE)</f>
        <v>Kra'gh</v>
      </c>
      <c r="C222" s="8" t="str">
        <f>VLOOKUP(A222,'Sets data'!$A$3:$C$9972,2,FALSE)</f>
        <v>Kra'gh</v>
      </c>
    </row>
    <row r="223" spans="1:3" x14ac:dyDescent="0.25">
      <c r="A223" s="5">
        <v>267</v>
      </c>
      <c r="B223" s="8" t="str">
        <f>VLOOKUP(A223,'Sets data'!$A$3:$C$9972,3,FALSE)</f>
        <v>Swarm Mother</v>
      </c>
      <c r="C223" s="8" t="str">
        <f>VLOOKUP(A223,'Sets data'!$A$3:$C$9972,2,FALSE)</f>
        <v>Schwarmmutter</v>
      </c>
    </row>
    <row r="224" spans="1:3" x14ac:dyDescent="0.25">
      <c r="A224" s="5">
        <v>268</v>
      </c>
      <c r="B224" s="8" t="str">
        <f>VLOOKUP(A224,'Sets data'!$A$3:$C$9972,3,FALSE)</f>
        <v>Sentinel of Rkugamz</v>
      </c>
      <c r="C224" s="8" t="str">
        <f>VLOOKUP(A224,'Sets data'!$A$3:$C$9972,2,FALSE)</f>
        <v>Wachposten von Rkugamz</v>
      </c>
    </row>
    <row r="225" spans="1:3" x14ac:dyDescent="0.25">
      <c r="A225" s="5">
        <v>269</v>
      </c>
      <c r="B225" s="8" t="str">
        <f>VLOOKUP(A225,'Sets data'!$A$3:$C$9972,3,FALSE)</f>
        <v>Chokethorn</v>
      </c>
      <c r="C225" s="8" t="str">
        <f>VLOOKUP(A225,'Sets data'!$A$3:$C$9972,2,FALSE)</f>
        <v>Würgedorn</v>
      </c>
    </row>
    <row r="226" spans="1:3" x14ac:dyDescent="0.25">
      <c r="A226" s="5">
        <v>270</v>
      </c>
      <c r="B226" s="8" t="str">
        <f>VLOOKUP(A226,'Sets data'!$A$3:$C$9972,3,FALSE)</f>
        <v>Slimecraw</v>
      </c>
      <c r="C226" s="8" t="str">
        <f>VLOOKUP(A226,'Sets data'!$A$3:$C$9972,2,FALSE)</f>
        <v>Schleimkropf</v>
      </c>
    </row>
    <row r="227" spans="1:3" x14ac:dyDescent="0.25">
      <c r="A227" s="5">
        <v>271</v>
      </c>
      <c r="B227" s="8" t="str">
        <f>VLOOKUP(A227,'Sets data'!$A$3:$C$9972,3,FALSE)</f>
        <v>Sellistrix</v>
      </c>
      <c r="C227" s="8" t="str">
        <f>VLOOKUP(A227,'Sets data'!$A$3:$C$9972,2,FALSE)</f>
        <v>Sellistrix</v>
      </c>
    </row>
    <row r="228" spans="1:3" x14ac:dyDescent="0.25">
      <c r="A228" s="5">
        <v>272</v>
      </c>
      <c r="B228" s="8" t="str">
        <f>VLOOKUP(A228,'Sets data'!$A$3:$C$9972,3,FALSE)</f>
        <v>Infernal Guardian</v>
      </c>
      <c r="C228" s="8" t="str">
        <f>VLOOKUP(A228,'Sets data'!$A$3:$C$9972,2,FALSE)</f>
        <v>Infernaler Wächter</v>
      </c>
    </row>
    <row r="229" spans="1:3" x14ac:dyDescent="0.25">
      <c r="A229" s="5">
        <v>273</v>
      </c>
      <c r="B229" s="8" t="str">
        <f>VLOOKUP(A229,'Sets data'!$A$3:$C$9972,3,FALSE)</f>
        <v>Ilambris</v>
      </c>
      <c r="C229" s="8" t="str">
        <f>VLOOKUP(A229,'Sets data'!$A$3:$C$9972,2,FALSE)</f>
        <v>Ilambris</v>
      </c>
    </row>
    <row r="230" spans="1:3" x14ac:dyDescent="0.25">
      <c r="A230" s="5">
        <v>274</v>
      </c>
      <c r="B230" s="8" t="str">
        <f>VLOOKUP(A230,'Sets data'!$A$3:$C$9972,3,FALSE)</f>
        <v>Iceheart</v>
      </c>
      <c r="C230" s="8" t="str">
        <f>VLOOKUP(A230,'Sets data'!$A$3:$C$9972,2,FALSE)</f>
        <v>Eisherz</v>
      </c>
    </row>
    <row r="231" spans="1:3" x14ac:dyDescent="0.25">
      <c r="A231" s="5">
        <v>275</v>
      </c>
      <c r="B231" s="8" t="str">
        <f>VLOOKUP(A231,'Sets data'!$A$3:$C$9972,3,FALSE)</f>
        <v>Stormfist</v>
      </c>
      <c r="C231" s="8" t="str">
        <f>VLOOKUP(A231,'Sets data'!$A$3:$C$9972,2,FALSE)</f>
        <v>Sturmfaust</v>
      </c>
    </row>
    <row r="232" spans="1:3" x14ac:dyDescent="0.25">
      <c r="A232" s="5">
        <v>276</v>
      </c>
      <c r="B232" s="8" t="str">
        <f>VLOOKUP(A232,'Sets data'!$A$3:$C$9972,3,FALSE)</f>
        <v>Tremorscale</v>
      </c>
      <c r="C232" s="8" t="str">
        <f>VLOOKUP(A232,'Sets data'!$A$3:$C$9972,2,FALSE)</f>
        <v>Bebenschuppe</v>
      </c>
    </row>
    <row r="233" spans="1:3" x14ac:dyDescent="0.25">
      <c r="A233" s="5">
        <v>277</v>
      </c>
      <c r="B233" s="8" t="str">
        <f>VLOOKUP(A233,'Sets data'!$A$3:$C$9972,3,FALSE)</f>
        <v>Pirate Skeleton</v>
      </c>
      <c r="C233" s="8" t="str">
        <f>VLOOKUP(A233,'Sets data'!$A$3:$C$9972,2,FALSE)</f>
        <v>Piratenskelett</v>
      </c>
    </row>
    <row r="234" spans="1:3" x14ac:dyDescent="0.25">
      <c r="A234" s="5">
        <v>278</v>
      </c>
      <c r="B234" s="8" t="str">
        <f>VLOOKUP(A234,'Sets data'!$A$3:$C$9972,3,FALSE)</f>
        <v>The Troll King</v>
      </c>
      <c r="C234" s="8" t="str">
        <f>VLOOKUP(A234,'Sets data'!$A$3:$C$9972,2,FALSE)</f>
        <v>Trollkönig</v>
      </c>
    </row>
    <row r="235" spans="1:3" x14ac:dyDescent="0.25">
      <c r="A235" s="5">
        <v>279</v>
      </c>
      <c r="B235" s="8" t="str">
        <f>VLOOKUP(A235,'Sets data'!$A$3:$C$9972,3,FALSE)</f>
        <v>Selene</v>
      </c>
      <c r="C235" s="8" t="str">
        <f>VLOOKUP(A235,'Sets data'!$A$3:$C$9972,2,FALSE)</f>
        <v>Selene</v>
      </c>
    </row>
    <row r="236" spans="1:3" x14ac:dyDescent="0.25">
      <c r="A236" s="5">
        <v>280</v>
      </c>
      <c r="B236" s="8" t="str">
        <f>VLOOKUP(A236,'Sets data'!$A$3:$C$9972,3,FALSE)</f>
        <v>Grothdarr</v>
      </c>
      <c r="C236" s="8" t="str">
        <f>VLOOKUP(A236,'Sets data'!$A$3:$C$9972,2,FALSE)</f>
        <v>Grothdarr</v>
      </c>
    </row>
    <row r="237" spans="1:3" x14ac:dyDescent="0.25">
      <c r="A237" s="12">
        <v>281</v>
      </c>
      <c r="B237" s="8" t="str">
        <f>VLOOKUP(A237,'Sets data'!$A$3:$C$9972,3,FALSE)</f>
        <v>Armor of the Trainee</v>
      </c>
      <c r="C237" s="8" t="str">
        <f>VLOOKUP(A237,'Sets data'!$A$3:$C$9972,2,FALSE)</f>
        <v>Rüstung des Auszubildenden</v>
      </c>
    </row>
    <row r="238" spans="1:3" x14ac:dyDescent="0.25">
      <c r="A238" s="12">
        <v>282</v>
      </c>
      <c r="B238" s="8" t="str">
        <f>VLOOKUP(A238,'Sets data'!$A$3:$C$9972,3,FALSE)</f>
        <v>Vampire Cloak</v>
      </c>
      <c r="C238" s="8" t="str">
        <f>VLOOKUP(A238,'Sets data'!$A$3:$C$9972,2,FALSE)</f>
        <v>Vampirumhang</v>
      </c>
    </row>
    <row r="239" spans="1:3" x14ac:dyDescent="0.25">
      <c r="A239" s="12">
        <v>283</v>
      </c>
      <c r="B239" s="8" t="str">
        <f>VLOOKUP(A239,'Sets data'!$A$3:$C$9972,3,FALSE)</f>
        <v>Sword-Singer</v>
      </c>
      <c r="C239" s="8" t="str">
        <f>VLOOKUP(A239,'Sets data'!$A$3:$C$9972,2,FALSE)</f>
        <v>Schwertsänger</v>
      </c>
    </row>
    <row r="240" spans="1:3" x14ac:dyDescent="0.25">
      <c r="A240" s="12">
        <v>284</v>
      </c>
      <c r="B240" s="8" t="str">
        <f>VLOOKUP(A240,'Sets data'!$A$3:$C$9972,3,FALSE)</f>
        <v>Order of Diagna</v>
      </c>
      <c r="C240" s="8" t="str">
        <f>VLOOKUP(A240,'Sets data'!$A$3:$C$9972,2,FALSE)</f>
        <v>Orden von Diagna</v>
      </c>
    </row>
    <row r="241" spans="1:3" x14ac:dyDescent="0.25">
      <c r="A241" s="12">
        <v>285</v>
      </c>
      <c r="B241" s="8" t="str">
        <f>VLOOKUP(A241,'Sets data'!$A$3:$C$9972,3,FALSE)</f>
        <v>Vampire Lord</v>
      </c>
      <c r="C241" s="8" t="str">
        <f>VLOOKUP(A241,'Sets data'!$A$3:$C$9972,2,FALSE)</f>
        <v>Vampirfürst</v>
      </c>
    </row>
    <row r="242" spans="1:3" x14ac:dyDescent="0.25">
      <c r="A242" s="12">
        <v>286</v>
      </c>
      <c r="B242" s="8" t="str">
        <f>VLOOKUP(A242,'Sets data'!$A$3:$C$9972,3,FALSE)</f>
        <v>Spriggan's Thorns</v>
      </c>
      <c r="C242" s="8" t="str">
        <f>VLOOKUP(A242,'Sets data'!$A$3:$C$9972,2,FALSE)</f>
        <v>Dornen des Zweiglings</v>
      </c>
    </row>
    <row r="243" spans="1:3" x14ac:dyDescent="0.25">
      <c r="A243" s="12">
        <v>287</v>
      </c>
      <c r="B243" s="8" t="str">
        <f>VLOOKUP(A243,'Sets data'!$A$3:$C$9972,3,FALSE)</f>
        <v>Green Pact</v>
      </c>
      <c r="C243" s="8" t="str">
        <f>VLOOKUP(A243,'Sets data'!$A$3:$C$9972,2,FALSE)</f>
        <v>Der Grüne Pakt</v>
      </c>
    </row>
    <row r="244" spans="1:3" x14ac:dyDescent="0.25">
      <c r="A244" s="12">
        <v>288</v>
      </c>
      <c r="B244" s="8" t="str">
        <f>VLOOKUP(A244,'Sets data'!$A$3:$C$9972,3,FALSE)</f>
        <v>Beekeeper's Gear</v>
      </c>
      <c r="C244" s="8" t="str">
        <f>VLOOKUP(A244,'Sets data'!$A$3:$C$9972,2,FALSE)</f>
        <v>Werkzeug des Bienenhüters</v>
      </c>
    </row>
    <row r="245" spans="1:3" x14ac:dyDescent="0.25">
      <c r="A245" s="12">
        <v>289</v>
      </c>
      <c r="B245" s="8" t="str">
        <f>VLOOKUP(A245,'Sets data'!$A$3:$C$9972,3,FALSE)</f>
        <v>Spinner's Garments</v>
      </c>
      <c r="C245" s="8" t="str">
        <f>VLOOKUP(A245,'Sets data'!$A$3:$C$9972,2,FALSE)</f>
        <v>Gewänder des Webers</v>
      </c>
    </row>
    <row r="246" spans="1:3" x14ac:dyDescent="0.25">
      <c r="A246" s="12">
        <v>290</v>
      </c>
      <c r="B246" s="8" t="str">
        <f>VLOOKUP(A246,'Sets data'!$A$3:$C$9972,3,FALSE)</f>
        <v>Skooma Smuggler</v>
      </c>
      <c r="C246" s="8" t="str">
        <f>VLOOKUP(A246,'Sets data'!$A$3:$C$9972,2,FALSE)</f>
        <v>Skoomaschmuggler</v>
      </c>
    </row>
    <row r="247" spans="1:3" x14ac:dyDescent="0.25">
      <c r="A247" s="12">
        <v>291</v>
      </c>
      <c r="B247" s="8" t="str">
        <f>VLOOKUP(A247,'Sets data'!$A$3:$C$9972,3,FALSE)</f>
        <v>Shalk Exoskeleton</v>
      </c>
      <c r="C247" s="8" t="str">
        <f>VLOOKUP(A247,'Sets data'!$A$3:$C$9972,2,FALSE)</f>
        <v>Schröterpanzer</v>
      </c>
    </row>
    <row r="248" spans="1:3" x14ac:dyDescent="0.25">
      <c r="A248" s="12">
        <v>292</v>
      </c>
      <c r="B248" s="8" t="str">
        <f>VLOOKUP(A248,'Sets data'!$A$3:$C$9972,3,FALSE)</f>
        <v>Mother's Sorrow</v>
      </c>
      <c r="C248" s="8" t="str">
        <f>VLOOKUP(A248,'Sets data'!$A$3:$C$9972,2,FALSE)</f>
        <v>Muttertränen</v>
      </c>
    </row>
    <row r="249" spans="1:3" x14ac:dyDescent="0.25">
      <c r="A249" s="12">
        <v>293</v>
      </c>
      <c r="B249" s="8" t="str">
        <f>VLOOKUP(A249,'Sets data'!$A$3:$C$9972,3,FALSE)</f>
        <v>Plague Doctor</v>
      </c>
      <c r="C249" s="8" t="str">
        <f>VLOOKUP(A249,'Sets data'!$A$3:$C$9972,2,FALSE)</f>
        <v>Seuchendoktor</v>
      </c>
    </row>
    <row r="250" spans="1:3" x14ac:dyDescent="0.25">
      <c r="A250" s="12">
        <v>294</v>
      </c>
      <c r="B250" s="8" t="str">
        <f>VLOOKUP(A250,'Sets data'!$A$3:$C$9972,3,FALSE)</f>
        <v>Ysgramor's Birthright</v>
      </c>
      <c r="C250" s="8" t="str">
        <f>VLOOKUP(A250,'Sets data'!$A$3:$C$9972,2,FALSE)</f>
        <v>Ysgramors Geburtsrecht</v>
      </c>
    </row>
    <row r="251" spans="1:3" x14ac:dyDescent="0.25">
      <c r="A251" s="12">
        <v>295</v>
      </c>
      <c r="B251" s="8" t="str">
        <f>VLOOKUP(A251,'Sets data'!$A$3:$C$9972,3,FALSE)</f>
        <v>Jailbreaker</v>
      </c>
      <c r="C251" s="8" t="str">
        <f>VLOOKUP(A251,'Sets data'!$A$3:$C$9972,2,FALSE)</f>
        <v>Ausbrecher</v>
      </c>
    </row>
    <row r="252" spans="1:3" x14ac:dyDescent="0.25">
      <c r="A252" s="12">
        <v>296</v>
      </c>
      <c r="B252" s="8" t="str">
        <f>VLOOKUP(A252,'Sets data'!$A$3:$C$9972,3,FALSE)</f>
        <v>Spelunker</v>
      </c>
      <c r="C252" s="8" t="str">
        <f>VLOOKUP(A252,'Sets data'!$A$3:$C$9972,2,FALSE)</f>
        <v>Höhlenforscher</v>
      </c>
    </row>
    <row r="253" spans="1:3" x14ac:dyDescent="0.25">
      <c r="A253" s="12">
        <v>297</v>
      </c>
      <c r="B253" s="8" t="str">
        <f>VLOOKUP(A253,'Sets data'!$A$3:$C$9972,3,FALSE)</f>
        <v>Spider Cultist Cowl</v>
      </c>
      <c r="C253" s="8" t="str">
        <f>VLOOKUP(A253,'Sets data'!$A$3:$C$9972,2,FALSE)</f>
        <v>Spinnenkultistenkutte</v>
      </c>
    </row>
    <row r="254" spans="1:3" x14ac:dyDescent="0.25">
      <c r="A254" s="12">
        <v>298</v>
      </c>
      <c r="B254" s="8" t="str">
        <f>VLOOKUP(A254,'Sets data'!$A$3:$C$9972,3,FALSE)</f>
        <v>Light Speaker</v>
      </c>
      <c r="C254" s="8" t="str">
        <f>VLOOKUP(A254,'Sets data'!$A$3:$C$9972,2,FALSE)</f>
        <v>Lichtsprecher</v>
      </c>
    </row>
    <row r="255" spans="1:3" x14ac:dyDescent="0.25">
      <c r="A255" s="12">
        <v>299</v>
      </c>
      <c r="B255" s="8" t="str">
        <f>VLOOKUP(A255,'Sets data'!$A$3:$C$9972,3,FALSE)</f>
        <v>Toothrow</v>
      </c>
      <c r="C255" s="8" t="str">
        <f>VLOOKUP(A255,'Sets data'!$A$3:$C$9972,2,FALSE)</f>
        <v>Zahnreihe</v>
      </c>
    </row>
    <row r="256" spans="1:3" x14ac:dyDescent="0.25">
      <c r="A256" s="12">
        <v>300</v>
      </c>
      <c r="B256" s="8" t="str">
        <f>VLOOKUP(A256,'Sets data'!$A$3:$C$9972,3,FALSE)</f>
        <v>Netch's Touch</v>
      </c>
      <c r="C256" s="8" t="str">
        <f>VLOOKUP(A256,'Sets data'!$A$3:$C$9972,2,FALSE)</f>
        <v>Berührung des Netch</v>
      </c>
    </row>
    <row r="257" spans="1:3" x14ac:dyDescent="0.25">
      <c r="A257" s="12">
        <v>301</v>
      </c>
      <c r="B257" s="8" t="str">
        <f>VLOOKUP(A257,'Sets data'!$A$3:$C$9972,3,FALSE)</f>
        <v>Strength of the Automaton</v>
      </c>
      <c r="C257" s="8" t="str">
        <f>VLOOKUP(A257,'Sets data'!$A$3:$C$9972,2,FALSE)</f>
        <v>Stärke des Automaten</v>
      </c>
    </row>
    <row r="258" spans="1:3" x14ac:dyDescent="0.25">
      <c r="A258" s="12">
        <v>302</v>
      </c>
      <c r="B258" s="8" t="str">
        <f>VLOOKUP(A258,'Sets data'!$A$3:$C$9972,3,FALSE)</f>
        <v>Leviathan</v>
      </c>
      <c r="C258" s="8" t="str">
        <f>VLOOKUP(A258,'Sets data'!$A$3:$C$9972,2,FALSE)</f>
        <v>Leviathan</v>
      </c>
    </row>
    <row r="259" spans="1:3" x14ac:dyDescent="0.25">
      <c r="A259" s="12">
        <v>303</v>
      </c>
      <c r="B259" s="8" t="str">
        <f>VLOOKUP(A259,'Sets data'!$A$3:$C$9972,3,FALSE)</f>
        <v>Lamia's Song</v>
      </c>
      <c r="C259" s="8" t="str">
        <f>VLOOKUP(A259,'Sets data'!$A$3:$C$9972,2,FALSE)</f>
        <v>Lied der Lamie</v>
      </c>
    </row>
    <row r="260" spans="1:3" x14ac:dyDescent="0.25">
      <c r="A260" s="12">
        <v>304</v>
      </c>
      <c r="B260" s="8" t="str">
        <f>VLOOKUP(A260,'Sets data'!$A$3:$C$9972,3,FALSE)</f>
        <v>Medusa</v>
      </c>
      <c r="C260" s="8" t="str">
        <f>VLOOKUP(A260,'Sets data'!$A$3:$C$9972,2,FALSE)</f>
        <v>Versteinernder Blick</v>
      </c>
    </row>
    <row r="261" spans="1:3" x14ac:dyDescent="0.25">
      <c r="A261" s="12">
        <v>305</v>
      </c>
      <c r="B261" s="8" t="str">
        <f>VLOOKUP(A261,'Sets data'!$A$3:$C$9972,3,FALSE)</f>
        <v>Treasure Hunter</v>
      </c>
      <c r="C261" s="8" t="str">
        <f>VLOOKUP(A261,'Sets data'!$A$3:$C$9972,2,FALSE)</f>
        <v>Schatzjäger</v>
      </c>
    </row>
    <row r="262" spans="1:3" x14ac:dyDescent="0.25">
      <c r="A262" s="12">
        <v>307</v>
      </c>
      <c r="B262" s="8" t="str">
        <f>VLOOKUP(A262,'Sets data'!$A$3:$C$9972,3,FALSE)</f>
        <v>Draugr Hulk</v>
      </c>
      <c r="C262" s="8" t="str">
        <f>VLOOKUP(A262,'Sets data'!$A$3:$C$9972,2,FALSE)</f>
        <v>Schwerfälliger Draugr</v>
      </c>
    </row>
    <row r="263" spans="1:3" x14ac:dyDescent="0.25">
      <c r="A263" s="12">
        <v>308</v>
      </c>
      <c r="B263" s="8" t="str">
        <f>VLOOKUP(A263,'Sets data'!$A$3:$C$9972,3,FALSE)</f>
        <v>Bone Pirate's Tatters</v>
      </c>
      <c r="C263" s="8" t="str">
        <f>VLOOKUP(A263,'Sets data'!$A$3:$C$9972,2,FALSE)</f>
        <v>Lumpen des Knochenpiraten</v>
      </c>
    </row>
    <row r="264" spans="1:3" x14ac:dyDescent="0.25">
      <c r="A264" s="12">
        <v>309</v>
      </c>
      <c r="B264" s="8" t="str">
        <f>VLOOKUP(A264,'Sets data'!$A$3:$C$9972,3,FALSE)</f>
        <v>Knight-errant's Mail</v>
      </c>
      <c r="C264" s="8" t="str">
        <f>VLOOKUP(A264,'Sets data'!$A$3:$C$9972,2,FALSE)</f>
        <v>Platten des Wanderritters</v>
      </c>
    </row>
    <row r="265" spans="1:3" x14ac:dyDescent="0.25">
      <c r="A265" s="12">
        <v>310</v>
      </c>
      <c r="B265" s="8" t="str">
        <f>VLOOKUP(A265,'Sets data'!$A$3:$C$9972,3,FALSE)</f>
        <v>Sword Dancer</v>
      </c>
      <c r="C265" s="8" t="str">
        <f>VLOOKUP(A265,'Sets data'!$A$3:$C$9972,2,FALSE)</f>
        <v>Schwerttänzer</v>
      </c>
    </row>
    <row r="266" spans="1:3" x14ac:dyDescent="0.25">
      <c r="A266" s="12">
        <v>311</v>
      </c>
      <c r="B266" s="8" t="str">
        <f>VLOOKUP(A266,'Sets data'!$A$3:$C$9972,3,FALSE)</f>
        <v>Rattlecage</v>
      </c>
      <c r="C266" s="8" t="str">
        <f>VLOOKUP(A266,'Sets data'!$A$3:$C$9972,2,FALSE)</f>
        <v>Klapperkäfig</v>
      </c>
    </row>
    <row r="267" spans="1:3" x14ac:dyDescent="0.25">
      <c r="A267" s="12">
        <v>313</v>
      </c>
      <c r="B267" s="8" t="str">
        <f>VLOOKUP(A267,'Sets data'!$A$3:$C$9972,3,FALSE)</f>
        <v>Titanic Cleave</v>
      </c>
      <c r="C267" s="8" t="str">
        <f>VLOOKUP(A267,'Sets data'!$A$3:$C$9972,2,FALSE)</f>
        <v>Titanisches Trennen</v>
      </c>
    </row>
    <row r="268" spans="1:3" x14ac:dyDescent="0.25">
      <c r="A268" s="12">
        <v>314</v>
      </c>
      <c r="B268" s="8" t="str">
        <f>VLOOKUP(A268,'Sets data'!$A$3:$C$9972,3,FALSE)</f>
        <v>Puncturing Remedy</v>
      </c>
      <c r="C268" s="8" t="str">
        <f>VLOOKUP(A268,'Sets data'!$A$3:$C$9972,2,FALSE)</f>
        <v>Durchschlagende Genesung</v>
      </c>
    </row>
    <row r="269" spans="1:3" x14ac:dyDescent="0.25">
      <c r="A269" s="12">
        <v>315</v>
      </c>
      <c r="B269" s="8" t="str">
        <f>VLOOKUP(A269,'Sets data'!$A$3:$C$9972,3,FALSE)</f>
        <v>Stinging Slashes</v>
      </c>
      <c r="C269" s="8" t="str">
        <f>VLOOKUP(A269,'Sets data'!$A$3:$C$9972,2,FALSE)</f>
        <v>Stechende Schnitte</v>
      </c>
    </row>
    <row r="270" spans="1:3" x14ac:dyDescent="0.25">
      <c r="A270" s="12">
        <v>316</v>
      </c>
      <c r="B270" s="8" t="str">
        <f>VLOOKUP(A270,'Sets data'!$A$3:$C$9972,3,FALSE)</f>
        <v>Caustic Arrow</v>
      </c>
      <c r="C270" s="8" t="str">
        <f>VLOOKUP(A270,'Sets data'!$A$3:$C$9972,2,FALSE)</f>
        <v>Beißender Pfeil</v>
      </c>
    </row>
    <row r="271" spans="1:3" x14ac:dyDescent="0.25">
      <c r="A271" s="12">
        <v>317</v>
      </c>
      <c r="B271" s="8" t="str">
        <f>VLOOKUP(A271,'Sets data'!$A$3:$C$9972,3,FALSE)</f>
        <v>Destructive Impact</v>
      </c>
      <c r="C271" s="8" t="str">
        <f>VLOOKUP(A271,'Sets data'!$A$3:$C$9972,2,FALSE)</f>
        <v>Zerstörerischer Einschlag</v>
      </c>
    </row>
    <row r="272" spans="1:3" x14ac:dyDescent="0.25">
      <c r="A272" s="12">
        <v>318</v>
      </c>
      <c r="B272" s="8" t="str">
        <f>VLOOKUP(A272,'Sets data'!$A$3:$C$9972,3,FALSE)</f>
        <v>Grand Rejuvenation</v>
      </c>
      <c r="C272" s="8" t="str">
        <f>VLOOKUP(A272,'Sets data'!$A$3:$C$9972,2,FALSE)</f>
        <v>Große Verjüngung</v>
      </c>
    </row>
    <row r="273" spans="1:3" x14ac:dyDescent="0.25">
      <c r="A273" s="12">
        <v>320</v>
      </c>
      <c r="B273" s="8" t="str">
        <f>VLOOKUP(A273,'Sets data'!$A$3:$C$9972,3,FALSE)</f>
        <v>War Maiden</v>
      </c>
      <c r="C273" s="8" t="str">
        <f>VLOOKUP(A273,'Sets data'!$A$3:$C$9972,2,FALSE)</f>
        <v>Kriegsjungfer</v>
      </c>
    </row>
    <row r="274" spans="1:3" x14ac:dyDescent="0.25">
      <c r="A274" s="12">
        <v>321</v>
      </c>
      <c r="B274" s="8" t="str">
        <f>VLOOKUP(A274,'Sets data'!$A$3:$C$9972,3,FALSE)</f>
        <v>Defiler</v>
      </c>
      <c r="C274" s="8" t="str">
        <f>VLOOKUP(A274,'Sets data'!$A$3:$C$9972,2,FALSE)</f>
        <v>Schänder</v>
      </c>
    </row>
    <row r="275" spans="1:3" x14ac:dyDescent="0.25">
      <c r="A275" s="12">
        <v>322</v>
      </c>
      <c r="B275" s="8" t="str">
        <f>VLOOKUP(A275,'Sets data'!$A$3:$C$9972,3,FALSE)</f>
        <v>Warrior-Poet</v>
      </c>
      <c r="C275" s="8" t="str">
        <f>VLOOKUP(A275,'Sets data'!$A$3:$C$9972,2,FALSE)</f>
        <v>Kriegerpoet</v>
      </c>
    </row>
    <row r="276" spans="1:3" x14ac:dyDescent="0.25">
      <c r="A276" s="5">
        <v>323</v>
      </c>
      <c r="B276" s="8" t="str">
        <f>VLOOKUP(A276,'Sets data'!$A$3:$C$9972,3,FALSE)</f>
        <v>Assassin's Guile</v>
      </c>
      <c r="C276" s="8" t="str">
        <f>VLOOKUP(A276,'Sets data'!$A$3:$C$9972,2,FALSE)</f>
        <v>Assassinenlist</v>
      </c>
    </row>
    <row r="277" spans="1:3" x14ac:dyDescent="0.25">
      <c r="A277" s="5">
        <v>324</v>
      </c>
      <c r="B277" s="8" t="str">
        <f>VLOOKUP(A277,'Sets data'!$A$3:$C$9972,3,FALSE)</f>
        <v>Daedric Trickery</v>
      </c>
      <c r="C277" s="8" t="str">
        <f>VLOOKUP(A277,'Sets data'!$A$3:$C$9972,2,FALSE)</f>
        <v>Daedrische Gaunerei</v>
      </c>
    </row>
    <row r="278" spans="1:3" x14ac:dyDescent="0.25">
      <c r="A278" s="5">
        <v>325</v>
      </c>
      <c r="B278" s="8" t="str">
        <f>VLOOKUP(A278,'Sets data'!$A$3:$C$9972,3,FALSE)</f>
        <v>Shacklebreaker</v>
      </c>
      <c r="C278" s="8" t="str">
        <f>VLOOKUP(A278,'Sets data'!$A$3:$C$9972,2,FALSE)</f>
        <v>Kettensprenger</v>
      </c>
    </row>
    <row r="279" spans="1:3" x14ac:dyDescent="0.25">
      <c r="A279" s="12">
        <v>326</v>
      </c>
      <c r="B279" s="8" t="str">
        <f>VLOOKUP(A279,'Sets data'!$A$3:$C$9972,3,FALSE)</f>
        <v>Vanguard's Challenge</v>
      </c>
      <c r="C279" s="8" t="str">
        <f>VLOOKUP(A279,'Sets data'!$A$3:$C$9972,2,FALSE)</f>
        <v>Vorhutdisput</v>
      </c>
    </row>
    <row r="280" spans="1:3" x14ac:dyDescent="0.25">
      <c r="A280" s="12">
        <v>327</v>
      </c>
      <c r="B280" s="8" t="str">
        <f>VLOOKUP(A280,'Sets data'!$A$3:$C$9972,3,FALSE)</f>
        <v>Coward's Gear</v>
      </c>
      <c r="C280" s="8" t="str">
        <f>VLOOKUP(A280,'Sets data'!$A$3:$C$9972,2,FALSE)</f>
        <v>Feiglingstracht</v>
      </c>
    </row>
    <row r="281" spans="1:3" x14ac:dyDescent="0.25">
      <c r="A281" s="12">
        <v>328</v>
      </c>
      <c r="B281" s="8" t="str">
        <f>VLOOKUP(A281,'Sets data'!$A$3:$C$9972,3,FALSE)</f>
        <v>Knight Slayer</v>
      </c>
      <c r="C281" s="8" t="str">
        <f>VLOOKUP(A281,'Sets data'!$A$3:$C$9972,2,FALSE)</f>
        <v>Ritterschlächter</v>
      </c>
    </row>
    <row r="282" spans="1:3" x14ac:dyDescent="0.25">
      <c r="A282" s="12">
        <v>329</v>
      </c>
      <c r="B282" s="8" t="str">
        <f>VLOOKUP(A282,'Sets data'!$A$3:$C$9972,3,FALSE)</f>
        <v>Wizard's Riposte</v>
      </c>
      <c r="C282" s="8" t="str">
        <f>VLOOKUP(A282,'Sets data'!$A$3:$C$9972,2,FALSE)</f>
        <v>Zaubererreplik</v>
      </c>
    </row>
    <row r="283" spans="1:3" x14ac:dyDescent="0.25">
      <c r="A283" s="12">
        <v>330</v>
      </c>
      <c r="B283" s="8" t="str">
        <f>VLOOKUP(A283,'Sets data'!$A$3:$C$9972,3,FALSE)</f>
        <v>Automated Defense</v>
      </c>
      <c r="C283" s="8" t="str">
        <f>VLOOKUP(A283,'Sets data'!$A$3:$C$9972,2,FALSE)</f>
        <v>Automatisierte Verteidigung</v>
      </c>
    </row>
    <row r="284" spans="1:3" x14ac:dyDescent="0.25">
      <c r="A284" s="12">
        <v>331</v>
      </c>
      <c r="B284" s="8" t="str">
        <f>VLOOKUP(A284,'Sets data'!$A$3:$C$9972,3,FALSE)</f>
        <v>War Machine</v>
      </c>
      <c r="C284" s="8" t="str">
        <f>VLOOKUP(A284,'Sets data'!$A$3:$C$9972,2,FALSE)</f>
        <v>Kriegsmaschine</v>
      </c>
    </row>
    <row r="285" spans="1:3" x14ac:dyDescent="0.25">
      <c r="A285" s="12">
        <v>332</v>
      </c>
      <c r="B285" s="8" t="str">
        <f>VLOOKUP(A285,'Sets data'!$A$3:$C$9972,3,FALSE)</f>
        <v>Master Architect</v>
      </c>
      <c r="C285" s="8" t="str">
        <f>VLOOKUP(A285,'Sets data'!$A$3:$C$9972,2,FALSE)</f>
        <v>Meisterarchitekt</v>
      </c>
    </row>
    <row r="286" spans="1:3" x14ac:dyDescent="0.25">
      <c r="A286" s="12">
        <v>333</v>
      </c>
      <c r="B286" s="8" t="str">
        <f>VLOOKUP(A286,'Sets data'!$A$3:$C$9972,3,FALSE)</f>
        <v>Inventor's Guard</v>
      </c>
      <c r="C286" s="8" t="str">
        <f>VLOOKUP(A286,'Sets data'!$A$3:$C$9972,2,FALSE)</f>
        <v>Erfindergarde</v>
      </c>
    </row>
    <row r="287" spans="1:3" x14ac:dyDescent="0.25">
      <c r="A287" s="12">
        <v>334</v>
      </c>
      <c r="B287" s="8" t="str">
        <f>VLOOKUP(A287,'Sets data'!$A$3:$C$9972,3,FALSE)</f>
        <v>Impregnable Armor</v>
      </c>
      <c r="C287" s="8" t="str">
        <f>VLOOKUP(A287,'Sets data'!$A$3:$C$9972,2,FALSE)</f>
        <v>Unüberwindliche Rüstung</v>
      </c>
    </row>
    <row r="288" spans="1:3" x14ac:dyDescent="0.25">
      <c r="A288" s="12">
        <v>335</v>
      </c>
      <c r="B288" s="8" t="str">
        <f>VLOOKUP(A288,'Sets data'!$A$3:$C$9972,3,FALSE)</f>
        <v>Draugr's Rest</v>
      </c>
      <c r="C288" s="8" t="str">
        <f>VLOOKUP(A288,'Sets data'!$A$3:$C$9972,2,FALSE)</f>
        <v>Draugrruhe</v>
      </c>
    </row>
    <row r="289" spans="1:3" x14ac:dyDescent="0.25">
      <c r="A289" s="12">
        <v>336</v>
      </c>
      <c r="B289" s="8" t="str">
        <f>VLOOKUP(A289,'Sets data'!$A$3:$C$9972,3,FALSE)</f>
        <v>Pillar of Nirn</v>
      </c>
      <c r="C289" s="8" t="str">
        <f>VLOOKUP(A289,'Sets data'!$A$3:$C$9972,2,FALSE)</f>
        <v>Säulen von Nirn</v>
      </c>
    </row>
    <row r="290" spans="1:3" x14ac:dyDescent="0.25">
      <c r="A290" s="12">
        <v>337</v>
      </c>
      <c r="B290" s="8" t="str">
        <f>VLOOKUP(A290,'Sets data'!$A$3:$C$9972,3,FALSE)</f>
        <v>Ironblood</v>
      </c>
      <c r="C290" s="8" t="str">
        <f>VLOOKUP(A290,'Sets data'!$A$3:$C$9972,2,FALSE)</f>
        <v>Eisenblut</v>
      </c>
    </row>
    <row r="291" spans="1:3" x14ac:dyDescent="0.25">
      <c r="A291" s="12">
        <v>338</v>
      </c>
      <c r="B291" s="8" t="str">
        <f>VLOOKUP(A291,'Sets data'!$A$3:$C$9972,3,FALSE)</f>
        <v>Flame Blossom</v>
      </c>
      <c r="C291" s="8" t="str">
        <f>VLOOKUP(A291,'Sets data'!$A$3:$C$9972,2,FALSE)</f>
        <v>Flammenblüte</v>
      </c>
    </row>
    <row r="292" spans="1:3" x14ac:dyDescent="0.25">
      <c r="A292" s="12">
        <v>339</v>
      </c>
      <c r="B292" s="8" t="str">
        <f>VLOOKUP(A292,'Sets data'!$A$3:$C$9972,3,FALSE)</f>
        <v>Blooddrinker</v>
      </c>
      <c r="C292" s="8" t="str">
        <f>VLOOKUP(A292,'Sets data'!$A$3:$C$9972,2,FALSE)</f>
        <v>Bluttrinker</v>
      </c>
    </row>
    <row r="293" spans="1:3" x14ac:dyDescent="0.25">
      <c r="A293" s="12">
        <v>340</v>
      </c>
      <c r="B293" s="8" t="str">
        <f>VLOOKUP(A293,'Sets data'!$A$3:$C$9972,3,FALSE)</f>
        <v>Hagraven's Garden</v>
      </c>
      <c r="C293" s="8" t="str">
        <f>VLOOKUP(A293,'Sets data'!$A$3:$C$9972,2,FALSE)</f>
        <v>Vettelgarten</v>
      </c>
    </row>
    <row r="294" spans="1:3" x14ac:dyDescent="0.25">
      <c r="A294" s="5">
        <v>341</v>
      </c>
      <c r="B294" s="8" t="str">
        <f>VLOOKUP(A294,'Sets data'!$A$3:$C$9972,3,FALSE)</f>
        <v>Earthgore</v>
      </c>
      <c r="C294" s="8" t="str">
        <f>VLOOKUP(A294,'Sets data'!$A$3:$C$9972,2,FALSE)</f>
        <v>Erdbluter</v>
      </c>
    </row>
    <row r="295" spans="1:3" x14ac:dyDescent="0.25">
      <c r="A295" s="5">
        <v>342</v>
      </c>
      <c r="B295" s="8" t="str">
        <f>VLOOKUP(A295,'Sets data'!$A$3:$C$9972,3,FALSE)</f>
        <v>Domihaus</v>
      </c>
      <c r="C295" s="8" t="str">
        <f>VLOOKUP(A295,'Sets data'!$A$3:$C$9972,2,FALSE)</f>
        <v>Domihaus</v>
      </c>
    </row>
    <row r="296" spans="1:3" x14ac:dyDescent="0.25">
      <c r="A296" s="12">
        <v>343</v>
      </c>
      <c r="B296" s="8" t="str">
        <f>VLOOKUP(A296,'Sets data'!$A$3:$C$9972,3,FALSE)</f>
        <v>Caluurion's Legacy</v>
      </c>
      <c r="C296" s="8" t="str">
        <f>VLOOKUP(A296,'Sets data'!$A$3:$C$9972,2,FALSE)</f>
        <v>Caluurions Erbe</v>
      </c>
    </row>
    <row r="297" spans="1:3" x14ac:dyDescent="0.25">
      <c r="A297" s="12">
        <v>344</v>
      </c>
      <c r="B297" s="8" t="str">
        <f>VLOOKUP(A297,'Sets data'!$A$3:$C$9972,3,FALSE)</f>
        <v>Trappings of Invigoration</v>
      </c>
      <c r="C297" s="8" t="str">
        <f>VLOOKUP(A297,'Sets data'!$A$3:$C$9972,2,FALSE)</f>
        <v>Stärkungsprunk</v>
      </c>
    </row>
    <row r="298" spans="1:3" x14ac:dyDescent="0.25">
      <c r="A298" s="12">
        <v>345</v>
      </c>
      <c r="B298" s="8" t="str">
        <f>VLOOKUP(A298,'Sets data'!$A$3:$C$9972,3,FALSE)</f>
        <v>Ulfnor's Favor</v>
      </c>
      <c r="C298" s="8" t="str">
        <f>VLOOKUP(A298,'Sets data'!$A$3:$C$9972,2,FALSE)</f>
        <v>Ulfnors Gunst</v>
      </c>
    </row>
    <row r="299" spans="1:3" x14ac:dyDescent="0.25">
      <c r="A299" s="12">
        <v>346</v>
      </c>
      <c r="B299" s="8" t="str">
        <f>VLOOKUP(A299,'Sets data'!$A$3:$C$9972,3,FALSE)</f>
        <v>Jorvuld's Guidance</v>
      </c>
      <c r="C299" s="8" t="str">
        <f>VLOOKUP(A299,'Sets data'!$A$3:$C$9972,2,FALSE)</f>
        <v>Jorvulds Führung</v>
      </c>
    </row>
    <row r="300" spans="1:3" x14ac:dyDescent="0.25">
      <c r="A300" s="12">
        <v>347</v>
      </c>
      <c r="B300" s="8" t="str">
        <f>VLOOKUP(A300,'Sets data'!$A$3:$C$9972,3,FALSE)</f>
        <v>Plague Slinger</v>
      </c>
      <c r="C300" s="8" t="str">
        <f>VLOOKUP(A300,'Sets data'!$A$3:$C$9972,2,FALSE)</f>
        <v>Seuchenschleuder</v>
      </c>
    </row>
    <row r="301" spans="1:3" x14ac:dyDescent="0.25">
      <c r="A301" s="12">
        <v>348</v>
      </c>
      <c r="B301" s="8" t="str">
        <f>VLOOKUP(A301,'Sets data'!$A$3:$C$9972,3,FALSE)</f>
        <v>Curse of Doylemish</v>
      </c>
      <c r="C301" s="8" t="str">
        <f>VLOOKUP(A301,'Sets data'!$A$3:$C$9972,2,FALSE)</f>
        <v>Fluch von Doylemish</v>
      </c>
    </row>
    <row r="302" spans="1:3" x14ac:dyDescent="0.25">
      <c r="A302" s="5">
        <v>349</v>
      </c>
      <c r="B302" s="8" t="str">
        <f>VLOOKUP(A302,'Sets data'!$A$3:$C$9972,3,FALSE)</f>
        <v>Thurvokun</v>
      </c>
      <c r="C302" s="8" t="str">
        <f>VLOOKUP(A302,'Sets data'!$A$3:$C$9972,2,FALSE)</f>
        <v>Thurvokun</v>
      </c>
    </row>
    <row r="303" spans="1:3" x14ac:dyDescent="0.25">
      <c r="A303" s="5">
        <v>350</v>
      </c>
      <c r="B303" s="8" t="str">
        <f>VLOOKUP(A303,'Sets data'!$A$3:$C$9972,3,FALSE)</f>
        <v>Zaan</v>
      </c>
      <c r="C303" s="8" t="str">
        <f>VLOOKUP(A303,'Sets data'!$A$3:$C$9972,2,FALSE)</f>
        <v>Zaan</v>
      </c>
    </row>
    <row r="304" spans="1:3" x14ac:dyDescent="0.25">
      <c r="A304" s="5">
        <v>351</v>
      </c>
      <c r="B304" s="8" t="str">
        <f>VLOOKUP(A304,'Sets data'!$A$3:$C$9972,3,FALSE)</f>
        <v>Innate Axiom</v>
      </c>
      <c r="C304" s="8" t="str">
        <f>VLOOKUP(A304,'Sets data'!$A$3:$C$9972,2,FALSE)</f>
        <v>Kernaxiom</v>
      </c>
    </row>
    <row r="305" spans="1:3" x14ac:dyDescent="0.25">
      <c r="A305" s="5">
        <v>352</v>
      </c>
      <c r="B305" s="8" t="str">
        <f>VLOOKUP(A305,'Sets data'!$A$3:$C$9972,3,FALSE)</f>
        <v>Fortified Brass</v>
      </c>
      <c r="C305" s="8" t="str">
        <f>VLOOKUP(A305,'Sets data'!$A$3:$C$9972,2,FALSE)</f>
        <v>Messingpanzer</v>
      </c>
    </row>
    <row r="306" spans="1:3" x14ac:dyDescent="0.25">
      <c r="A306" s="5">
        <v>353</v>
      </c>
      <c r="B306" s="8" t="str">
        <f>VLOOKUP(A306,'Sets data'!$A$3:$C$9972,3,FALSE)</f>
        <v>Mechanical Acuity</v>
      </c>
      <c r="C306" s="8" t="str">
        <f>VLOOKUP(A306,'Sets data'!$A$3:$C$9972,2,FALSE)</f>
        <v>Mechanikblick</v>
      </c>
    </row>
    <row r="307" spans="1:3" x14ac:dyDescent="0.25">
      <c r="A307" s="12">
        <v>354</v>
      </c>
      <c r="B307" s="8" t="str">
        <f>VLOOKUP(A307,'Sets data'!$A$3:$C$9972,3,FALSE)</f>
        <v>Mad Tinkerer</v>
      </c>
      <c r="C307" s="8" t="str">
        <f>VLOOKUP(A307,'Sets data'!$A$3:$C$9972,2,FALSE)</f>
        <v>Wahntüftler</v>
      </c>
    </row>
    <row r="308" spans="1:3" x14ac:dyDescent="0.25">
      <c r="A308" s="12">
        <v>355</v>
      </c>
      <c r="B308" s="8" t="str">
        <f>VLOOKUP(A308,'Sets data'!$A$3:$C$9972,3,FALSE)</f>
        <v>Unfathomable Darkness</v>
      </c>
      <c r="C308" s="8" t="str">
        <f>VLOOKUP(A308,'Sets data'!$A$3:$C$9972,2,FALSE)</f>
        <v>Unermessliche Dunkelheit</v>
      </c>
    </row>
    <row r="309" spans="1:3" x14ac:dyDescent="0.25">
      <c r="A309" s="12">
        <v>356</v>
      </c>
      <c r="B309" s="8" t="str">
        <f>VLOOKUP(A309,'Sets data'!$A$3:$C$9972,3,FALSE)</f>
        <v>Livewire</v>
      </c>
      <c r="C309" s="8" t="str">
        <f>VLOOKUP(A309,'Sets data'!$A$3:$C$9972,2,FALSE)</f>
        <v>Stromschlag</v>
      </c>
    </row>
    <row r="310" spans="1:3" x14ac:dyDescent="0.25">
      <c r="A310" s="12">
        <v>357</v>
      </c>
      <c r="B310" s="8" t="str">
        <f>VLOOKUP(A310,'Sets data'!$A$3:$C$9972,3,FALSE)</f>
        <v>Disciplined Slash (Perfected)</v>
      </c>
      <c r="C310" s="8" t="str">
        <f>VLOOKUP(A310,'Sets data'!$A$3:$C$9972,2,FALSE)</f>
        <v>Disziplinierter Schnitt (vollendet)</v>
      </c>
    </row>
    <row r="311" spans="1:3" x14ac:dyDescent="0.25">
      <c r="A311" s="12">
        <v>358</v>
      </c>
      <c r="B311" s="8" t="str">
        <f>VLOOKUP(A311,'Sets data'!$A$3:$C$9972,3,FALSE)</f>
        <v>Defensive Position (Perfected)</v>
      </c>
      <c r="C311" s="8" t="str">
        <f>VLOOKUP(A311,'Sets data'!$A$3:$C$9972,2,FALSE)</f>
        <v>Defensive Position (vollendet)</v>
      </c>
    </row>
    <row r="312" spans="1:3" x14ac:dyDescent="0.25">
      <c r="A312" s="12">
        <v>359</v>
      </c>
      <c r="B312" s="8" t="str">
        <f>VLOOKUP(A312,'Sets data'!$A$3:$C$9972,3,FALSE)</f>
        <v>Chaotic Whirlwind (Perfected)</v>
      </c>
      <c r="C312" s="8" t="str">
        <f>VLOOKUP(A312,'Sets data'!$A$3:$C$9972,2,FALSE)</f>
        <v>Chaotischer Wirbelwind (vollendet)</v>
      </c>
    </row>
    <row r="313" spans="1:3" x14ac:dyDescent="0.25">
      <c r="A313" s="12">
        <v>360</v>
      </c>
      <c r="B313" s="8" t="str">
        <f>VLOOKUP(A313,'Sets data'!$A$3:$C$9972,3,FALSE)</f>
        <v>Piercing Spray (Perfected)</v>
      </c>
      <c r="C313" s="8" t="str">
        <f>VLOOKUP(A313,'Sets data'!$A$3:$C$9972,2,FALSE)</f>
        <v>Durchdringende Salve (vollendet)</v>
      </c>
    </row>
    <row r="314" spans="1:3" x14ac:dyDescent="0.25">
      <c r="A314" s="12">
        <v>361</v>
      </c>
      <c r="B314" s="8" t="str">
        <f>VLOOKUP(A314,'Sets data'!$A$3:$C$9972,3,FALSE)</f>
        <v>Concentrated Force (Perfected)</v>
      </c>
      <c r="C314" s="8" t="str">
        <f>VLOOKUP(A314,'Sets data'!$A$3:$C$9972,2,FALSE)</f>
        <v>Konzentrierte Kraft (vollendet)</v>
      </c>
    </row>
    <row r="315" spans="1:3" x14ac:dyDescent="0.25">
      <c r="A315" s="12">
        <v>362</v>
      </c>
      <c r="B315" s="8" t="str">
        <f>VLOOKUP(A315,'Sets data'!$A$3:$C$9972,3,FALSE)</f>
        <v>Timeless Blessing (Perfected)</v>
      </c>
      <c r="C315" s="8" t="str">
        <f>VLOOKUP(A315,'Sets data'!$A$3:$C$9972,2,FALSE)</f>
        <v>Zeitloser Segen (vollendet)</v>
      </c>
    </row>
    <row r="316" spans="1:3" x14ac:dyDescent="0.25">
      <c r="A316" s="12">
        <v>363</v>
      </c>
      <c r="B316" s="8" t="str">
        <f>VLOOKUP(A316,'Sets data'!$A$3:$C$9972,3,FALSE)</f>
        <v>Disciplined Slash</v>
      </c>
      <c r="C316" s="8" t="str">
        <f>VLOOKUP(A316,'Sets data'!$A$3:$C$9972,2,FALSE)</f>
        <v>Disziplinierter Schnitt</v>
      </c>
    </row>
    <row r="317" spans="1:3" x14ac:dyDescent="0.25">
      <c r="A317" s="12">
        <v>364</v>
      </c>
      <c r="B317" s="8" t="str">
        <f>VLOOKUP(A317,'Sets data'!$A$3:$C$9972,3,FALSE)</f>
        <v>Defensive Position</v>
      </c>
      <c r="C317" s="8" t="str">
        <f>VLOOKUP(A317,'Sets data'!$A$3:$C$9972,2,FALSE)</f>
        <v>Defensive Position</v>
      </c>
    </row>
    <row r="318" spans="1:3" x14ac:dyDescent="0.25">
      <c r="A318" s="12">
        <v>365</v>
      </c>
      <c r="B318" s="8" t="str">
        <f>VLOOKUP(A318,'Sets data'!$A$3:$C$9972,3,FALSE)</f>
        <v>Chaotic Whirlwind</v>
      </c>
      <c r="C318" s="8" t="str">
        <f>VLOOKUP(A318,'Sets data'!$A$3:$C$9972,2,FALSE)</f>
        <v>Chaotischer Wirbelwind</v>
      </c>
    </row>
    <row r="319" spans="1:3" x14ac:dyDescent="0.25">
      <c r="A319" s="12">
        <v>366</v>
      </c>
      <c r="B319" s="8" t="str">
        <f>VLOOKUP(A319,'Sets data'!$A$3:$C$9972,3,FALSE)</f>
        <v>Piercing Spray</v>
      </c>
      <c r="C319" s="8" t="str">
        <f>VLOOKUP(A319,'Sets data'!$A$3:$C$9972,2,FALSE)</f>
        <v>Durchdringende Salve</v>
      </c>
    </row>
    <row r="320" spans="1:3" x14ac:dyDescent="0.25">
      <c r="A320" s="12">
        <v>367</v>
      </c>
      <c r="B320" s="8" t="str">
        <f>VLOOKUP(A320,'Sets data'!$A$3:$C$9972,3,FALSE)</f>
        <v>Concentrated Force</v>
      </c>
      <c r="C320" s="8" t="str">
        <f>VLOOKUP(A320,'Sets data'!$A$3:$C$9972,2,FALSE)</f>
        <v>Konzentrierte Kraft</v>
      </c>
    </row>
    <row r="321" spans="1:3" x14ac:dyDescent="0.25">
      <c r="A321" s="12">
        <v>368</v>
      </c>
      <c r="B321" s="8" t="str">
        <f>VLOOKUP(A321,'Sets data'!$A$3:$C$9972,3,FALSE)</f>
        <v>Timeless Blessing</v>
      </c>
      <c r="C321" s="8" t="str">
        <f>VLOOKUP(A321,'Sets data'!$A$3:$C$9972,2,FALSE)</f>
        <v>Zeitloser Segen</v>
      </c>
    </row>
    <row r="322" spans="1:3" x14ac:dyDescent="0.25">
      <c r="A322" s="12">
        <v>369</v>
      </c>
      <c r="B322" s="8" t="str">
        <f>VLOOKUP(A322,'Sets data'!$A$3:$C$9972,3,FALSE)</f>
        <v>Merciless Charge</v>
      </c>
      <c r="C322" s="8" t="str">
        <f>VLOOKUP(A322,'Sets data'!$A$3:$C$9972,2,FALSE)</f>
        <v>Gnadenloser Ansturm</v>
      </c>
    </row>
    <row r="323" spans="1:3" x14ac:dyDescent="0.25">
      <c r="A323" s="12">
        <v>370</v>
      </c>
      <c r="B323" s="8" t="str">
        <f>VLOOKUP(A323,'Sets data'!$A$3:$C$9972,3,FALSE)</f>
        <v>Rampaging Slash</v>
      </c>
      <c r="C323" s="8" t="str">
        <f>VLOOKUP(A323,'Sets data'!$A$3:$C$9972,2,FALSE)</f>
        <v>Tobender Schnitt</v>
      </c>
    </row>
    <row r="324" spans="1:3" x14ac:dyDescent="0.25">
      <c r="A324" s="12">
        <v>371</v>
      </c>
      <c r="B324" s="8" t="str">
        <f>VLOOKUP(A324,'Sets data'!$A$3:$C$9972,3,FALSE)</f>
        <v>Cruel Flurry</v>
      </c>
      <c r="C324" s="8" t="str">
        <f>VLOOKUP(A324,'Sets data'!$A$3:$C$9972,2,FALSE)</f>
        <v>Grausamer Schlaghagel</v>
      </c>
    </row>
    <row r="325" spans="1:3" x14ac:dyDescent="0.25">
      <c r="A325" s="12">
        <v>372</v>
      </c>
      <c r="B325" s="8" t="str">
        <f>VLOOKUP(A325,'Sets data'!$A$3:$C$9972,3,FALSE)</f>
        <v>Thunderous Volley</v>
      </c>
      <c r="C325" s="8" t="str">
        <f>VLOOKUP(A325,'Sets data'!$A$3:$C$9972,2,FALSE)</f>
        <v>Donnernde Salve</v>
      </c>
    </row>
    <row r="326" spans="1:3" x14ac:dyDescent="0.25">
      <c r="A326" s="12">
        <v>373</v>
      </c>
      <c r="B326" s="8" t="str">
        <f>VLOOKUP(A326,'Sets data'!$A$3:$C$9972,3,FALSE)</f>
        <v>Crushing Wall</v>
      </c>
      <c r="C326" s="8" t="str">
        <f>VLOOKUP(A326,'Sets data'!$A$3:$C$9972,2,FALSE)</f>
        <v>Zermalmende Mauer</v>
      </c>
    </row>
    <row r="327" spans="1:3" x14ac:dyDescent="0.25">
      <c r="A327" s="12">
        <v>374</v>
      </c>
      <c r="B327" s="8" t="str">
        <f>VLOOKUP(A327,'Sets data'!$A$3:$C$9972,3,FALSE)</f>
        <v>Precise Regeneration</v>
      </c>
      <c r="C327" s="8" t="str">
        <f>VLOOKUP(A327,'Sets data'!$A$3:$C$9972,2,FALSE)</f>
        <v>Präzise Regeneration</v>
      </c>
    </row>
    <row r="328" spans="1:3" x14ac:dyDescent="0.25">
      <c r="A328" s="12">
        <v>380</v>
      </c>
      <c r="B328" s="8" t="str">
        <f>VLOOKUP(A328,'Sets data'!$A$3:$C$9972,3,FALSE)</f>
        <v>Prophet's</v>
      </c>
      <c r="C328" s="8" t="str">
        <f>VLOOKUP(A328,'Sets data'!$A$3:$C$9972,2,FALSE)</f>
        <v>Prophet</v>
      </c>
    </row>
    <row r="329" spans="1:3" x14ac:dyDescent="0.25">
      <c r="A329" s="12">
        <v>381</v>
      </c>
      <c r="B329" s="8" t="str">
        <f>VLOOKUP(A329,'Sets data'!$A$3:$C$9972,3,FALSE)</f>
        <v>Broken Soul</v>
      </c>
      <c r="C329" s="8" t="str">
        <f>VLOOKUP(A329,'Sets data'!$A$3:$C$9972,2,FALSE)</f>
        <v>Zerbrochene Seele</v>
      </c>
    </row>
    <row r="330" spans="1:3" x14ac:dyDescent="0.25">
      <c r="A330" s="12">
        <v>382</v>
      </c>
      <c r="B330" s="8" t="str">
        <f>VLOOKUP(A330,'Sets data'!$A$3:$C$9972,3,FALSE)</f>
        <v>Grace of Gloom</v>
      </c>
      <c r="C330" s="8" t="str">
        <f>VLOOKUP(A330,'Sets data'!$A$3:$C$9972,2,FALSE)</f>
        <v>Anmut der Gräue</v>
      </c>
    </row>
    <row r="331" spans="1:3" x14ac:dyDescent="0.25">
      <c r="A331" s="12">
        <v>383</v>
      </c>
      <c r="B331" s="8" t="str">
        <f>VLOOKUP(A331,'Sets data'!$A$3:$C$9972,3,FALSE)</f>
        <v>Gryphon's Ferocity</v>
      </c>
      <c r="C331" s="8" t="str">
        <f>VLOOKUP(A331,'Sets data'!$A$3:$C$9972,2,FALSE)</f>
        <v>Wildheit des Greifen</v>
      </c>
    </row>
    <row r="332" spans="1:3" x14ac:dyDescent="0.25">
      <c r="A332" s="12">
        <v>384</v>
      </c>
      <c r="B332" s="8" t="str">
        <f>VLOOKUP(A332,'Sets data'!$A$3:$C$9972,3,FALSE)</f>
        <v>Wisdom of Vanus</v>
      </c>
      <c r="C332" s="8" t="str">
        <f>VLOOKUP(A332,'Sets data'!$A$3:$C$9972,2,FALSE)</f>
        <v>Weisheit von Vanus</v>
      </c>
    </row>
    <row r="333" spans="1:3" x14ac:dyDescent="0.25">
      <c r="A333" s="5">
        <v>385</v>
      </c>
      <c r="B333" s="8" t="str">
        <f>VLOOKUP(A333,'Sets data'!$A$3:$C$9972,3,FALSE)</f>
        <v>Adept Rider</v>
      </c>
      <c r="C333" s="8" t="str">
        <f>VLOOKUP(A333,'Sets data'!$A$3:$C$9972,2,FALSE)</f>
        <v>Versierter Reiter</v>
      </c>
    </row>
    <row r="334" spans="1:3" x14ac:dyDescent="0.25">
      <c r="A334" s="5">
        <v>386</v>
      </c>
      <c r="B334" s="8" t="str">
        <f>VLOOKUP(A334,'Sets data'!$A$3:$C$9972,3,FALSE)</f>
        <v>Sload's Semblance</v>
      </c>
      <c r="C334" s="8" t="str">
        <f>VLOOKUP(A334,'Sets data'!$A$3:$C$9972,2,FALSE)</f>
        <v>Kreckenantlitz</v>
      </c>
    </row>
    <row r="335" spans="1:3" x14ac:dyDescent="0.25">
      <c r="A335" s="5">
        <v>387</v>
      </c>
      <c r="B335" s="8" t="str">
        <f>VLOOKUP(A335,'Sets data'!$A$3:$C$9972,3,FALSE)</f>
        <v>Nocturnal's Favor</v>
      </c>
      <c r="C335" s="8" t="str">
        <f>VLOOKUP(A335,'Sets data'!$A$3:$C$9972,2,FALSE)</f>
        <v>Nocturnals Gunst</v>
      </c>
    </row>
    <row r="336" spans="1:3" x14ac:dyDescent="0.25">
      <c r="A336" s="12">
        <v>388</v>
      </c>
      <c r="B336" s="8" t="str">
        <f>VLOOKUP(A336,'Sets data'!$A$3:$C$9972,3,FALSE)</f>
        <v>Aegis of Galenwe</v>
      </c>
      <c r="C336" s="8" t="str">
        <f>VLOOKUP(A336,'Sets data'!$A$3:$C$9972,2,FALSE)</f>
        <v>Ägis von Galenwe</v>
      </c>
    </row>
    <row r="337" spans="1:3" x14ac:dyDescent="0.25">
      <c r="A337" s="12">
        <v>389</v>
      </c>
      <c r="B337" s="8" t="str">
        <f>VLOOKUP(A337,'Sets data'!$A$3:$C$9972,3,FALSE)</f>
        <v>Arms of Relequen</v>
      </c>
      <c r="C337" s="8" t="str">
        <f>VLOOKUP(A337,'Sets data'!$A$3:$C$9972,2,FALSE)</f>
        <v>Waffen von Relequen</v>
      </c>
    </row>
    <row r="338" spans="1:3" x14ac:dyDescent="0.25">
      <c r="A338" s="12">
        <v>390</v>
      </c>
      <c r="B338" s="8" t="str">
        <f>VLOOKUP(A338,'Sets data'!$A$3:$C$9972,3,FALSE)</f>
        <v>Mantle of Siroria</v>
      </c>
      <c r="C338" s="8" t="str">
        <f>VLOOKUP(A338,'Sets data'!$A$3:$C$9972,2,FALSE)</f>
        <v>Mantel von Siroria</v>
      </c>
    </row>
    <row r="339" spans="1:3" x14ac:dyDescent="0.25">
      <c r="A339" s="12">
        <v>391</v>
      </c>
      <c r="B339" s="8" t="str">
        <f>VLOOKUP(A339,'Sets data'!$A$3:$C$9972,3,FALSE)</f>
        <v>Vestment of Olorime</v>
      </c>
      <c r="C339" s="8" t="str">
        <f>VLOOKUP(A339,'Sets data'!$A$3:$C$9972,2,FALSE)</f>
        <v>Gewandung von Olorime</v>
      </c>
    </row>
    <row r="340" spans="1:3" x14ac:dyDescent="0.25">
      <c r="A340" s="12">
        <v>392</v>
      </c>
      <c r="B340" s="8" t="str">
        <f>VLOOKUP(A340,'Sets data'!$A$3:$C$9972,3,FALSE)</f>
        <v>Perfect Aegis of Galenwe</v>
      </c>
      <c r="C340" s="8" t="str">
        <f>VLOOKUP(A340,'Sets data'!$A$3:$C$9972,2,FALSE)</f>
        <v>Perfekte Ägis von Galenwe</v>
      </c>
    </row>
    <row r="341" spans="1:3" x14ac:dyDescent="0.25">
      <c r="A341" s="46">
        <v>393</v>
      </c>
      <c r="B341" s="8" t="str">
        <f>VLOOKUP(A341,'Sets data'!$A$3:$C$9972,3,FALSE)</f>
        <v>Perfect Arms of Relequen</v>
      </c>
      <c r="C341" s="8" t="str">
        <f>VLOOKUP(A341,'Sets data'!$A$3:$C$9972,2,FALSE)</f>
        <v>Perfekte Waffen von Relequen</v>
      </c>
    </row>
    <row r="342" spans="1:3" x14ac:dyDescent="0.25">
      <c r="A342" s="12">
        <v>394</v>
      </c>
      <c r="B342" s="8" t="str">
        <f>VLOOKUP(A342,'Sets data'!$A$3:$C$9972,3,FALSE)</f>
        <v>Perfect Mantle of Siroria</v>
      </c>
      <c r="C342" s="8" t="str">
        <f>VLOOKUP(A342,'Sets data'!$A$3:$C$9972,2,FALSE)</f>
        <v>Perfekter Mantel von Siroria</v>
      </c>
    </row>
    <row r="343" spans="1:3" x14ac:dyDescent="0.25">
      <c r="A343" s="12">
        <v>395</v>
      </c>
      <c r="B343" s="8" t="str">
        <f>VLOOKUP(A343,'Sets data'!$A$3:$C$9972,3,FALSE)</f>
        <v>Perfect Vestment of Olorime</v>
      </c>
      <c r="C343" s="8" t="str">
        <f>VLOOKUP(A343,'Sets data'!$A$3:$C$9972,2,FALSE)</f>
        <v>Perfekte Gewandung von Olorime</v>
      </c>
    </row>
    <row r="344" spans="1:3" x14ac:dyDescent="0.25">
      <c r="A344" s="5">
        <v>397</v>
      </c>
      <c r="B344" s="8" t="str">
        <f>VLOOKUP(A344,'Sets data'!$A$3:$C$9972,3,FALSE)</f>
        <v>Balorgh</v>
      </c>
      <c r="C344" s="8" t="str">
        <f>VLOOKUP(A344,'Sets data'!$A$3:$C$9972,2,FALSE)</f>
        <v>Balorgh</v>
      </c>
    </row>
    <row r="345" spans="1:3" x14ac:dyDescent="0.25">
      <c r="A345" s="5">
        <v>398</v>
      </c>
      <c r="B345" s="8" t="str">
        <f>VLOOKUP(A345,'Sets data'!$A$3:$C$9972,3,FALSE)</f>
        <v>Vykosa</v>
      </c>
      <c r="C345" s="8" t="str">
        <f>VLOOKUP(A345,'Sets data'!$A$3:$C$9972,2,FALSE)</f>
        <v>Vykosa</v>
      </c>
    </row>
    <row r="346" spans="1:3" x14ac:dyDescent="0.25">
      <c r="A346" s="12">
        <v>399</v>
      </c>
      <c r="B346" s="8" t="str">
        <f>VLOOKUP(A346,'Sets data'!$A$3:$C$9972,3,FALSE)</f>
        <v>Hanu's Compassion</v>
      </c>
      <c r="C346" s="8" t="str">
        <f>VLOOKUP(A346,'Sets data'!$A$3:$C$9972,2,FALSE)</f>
        <v>Hanus Mitgefühl</v>
      </c>
    </row>
    <row r="347" spans="1:3" x14ac:dyDescent="0.25">
      <c r="A347" s="12">
        <v>400</v>
      </c>
      <c r="B347" s="8" t="str">
        <f>VLOOKUP(A347,'Sets data'!$A$3:$C$9972,3,FALSE)</f>
        <v>Blood Moon</v>
      </c>
      <c r="C347" s="8" t="str">
        <f>VLOOKUP(A347,'Sets data'!$A$3:$C$9972,2,FALSE)</f>
        <v>Blutmond</v>
      </c>
    </row>
    <row r="348" spans="1:3" x14ac:dyDescent="0.25">
      <c r="A348" s="12">
        <v>401</v>
      </c>
      <c r="B348" s="8" t="str">
        <f>VLOOKUP(A348,'Sets data'!$A$3:$C$9972,3,FALSE)</f>
        <v>Haven of Ursus</v>
      </c>
      <c r="C348" s="8" t="str">
        <f>VLOOKUP(A348,'Sets data'!$A$3:$C$9972,2,FALSE)</f>
        <v>Zuflucht von Ursus</v>
      </c>
    </row>
    <row r="349" spans="1:3" x14ac:dyDescent="0.25">
      <c r="A349" s="12">
        <v>402</v>
      </c>
      <c r="B349" s="8" t="str">
        <f>VLOOKUP(A349,'Sets data'!$A$3:$C$9972,3,FALSE)</f>
        <v>Moon Hunter</v>
      </c>
      <c r="C349" s="8" t="str">
        <f>VLOOKUP(A349,'Sets data'!$A$3:$C$9972,2,FALSE)</f>
        <v>Mondjäger</v>
      </c>
    </row>
    <row r="350" spans="1:3" x14ac:dyDescent="0.25">
      <c r="A350" s="12">
        <v>403</v>
      </c>
      <c r="B350" s="8" t="str">
        <f>VLOOKUP(A350,'Sets data'!$A$3:$C$9972,3,FALSE)</f>
        <v>Savage Werewolf</v>
      </c>
      <c r="C350" s="8" t="str">
        <f>VLOOKUP(A350,'Sets data'!$A$3:$C$9972,2,FALSE)</f>
        <v>Wilder Werwolf</v>
      </c>
    </row>
    <row r="351" spans="1:3" x14ac:dyDescent="0.25">
      <c r="A351" s="12">
        <v>404</v>
      </c>
      <c r="B351" s="8" t="str">
        <f>VLOOKUP(A351,'Sets data'!$A$3:$C$9972,3,FALSE)</f>
        <v>Jailer's Tenacity</v>
      </c>
      <c r="C351" s="8" t="str">
        <f>VLOOKUP(A351,'Sets data'!$A$3:$C$9972,2,FALSE)</f>
        <v>Tenazität des Kerkermeisters</v>
      </c>
    </row>
    <row r="352" spans="1:3" x14ac:dyDescent="0.25">
      <c r="A352" s="12">
        <v>405</v>
      </c>
      <c r="B352" s="8" t="str">
        <f>VLOOKUP(A352,'Sets data'!$A$3:$C$9972,3,FALSE)</f>
        <v>Bright-Throat's Boast</v>
      </c>
      <c r="C352" s="8" t="str">
        <f>VLOOKUP(A352,'Sets data'!$A$3:$C$9972,2,FALSE)</f>
        <v>Hellhalsstolz</v>
      </c>
    </row>
    <row r="353" spans="1:3" x14ac:dyDescent="0.25">
      <c r="A353" s="12">
        <v>406</v>
      </c>
      <c r="B353" s="8" t="str">
        <f>VLOOKUP(A353,'Sets data'!$A$3:$C$9972,3,FALSE)</f>
        <v>Dead-Water's Guile</v>
      </c>
      <c r="C353" s="8" t="str">
        <f>VLOOKUP(A353,'Sets data'!$A$3:$C$9972,2,FALSE)</f>
        <v>Totwassertücke</v>
      </c>
    </row>
    <row r="354" spans="1:3" x14ac:dyDescent="0.25">
      <c r="A354" s="12">
        <v>407</v>
      </c>
      <c r="B354" s="8" t="str">
        <f>VLOOKUP(A354,'Sets data'!$A$3:$C$9972,3,FALSE)</f>
        <v>Champion of the Hist</v>
      </c>
      <c r="C354" s="8" t="str">
        <f>VLOOKUP(A354,'Sets data'!$A$3:$C$9972,2,FALSE)</f>
        <v>Histchampion</v>
      </c>
    </row>
    <row r="355" spans="1:3" x14ac:dyDescent="0.25">
      <c r="A355" s="5">
        <v>408</v>
      </c>
      <c r="B355" s="8" t="str">
        <f>VLOOKUP(A355,'Sets data'!$A$3:$C$9972,3,FALSE)</f>
        <v>Grave-Stake Collector</v>
      </c>
      <c r="C355" s="8" t="str">
        <f>VLOOKUP(A355,'Sets data'!$A$3:$C$9972,2,FALSE)</f>
        <v>Grabpflocksammler</v>
      </c>
    </row>
    <row r="356" spans="1:3" x14ac:dyDescent="0.25">
      <c r="A356" s="5">
        <v>409</v>
      </c>
      <c r="B356" s="8" t="str">
        <f>VLOOKUP(A356,'Sets data'!$A$3:$C$9972,3,FALSE)</f>
        <v>Naga Shaman</v>
      </c>
      <c r="C356" s="8" t="str">
        <f>VLOOKUP(A356,'Sets data'!$A$3:$C$9972,2,FALSE)</f>
        <v>Nagaschamane</v>
      </c>
    </row>
    <row r="357" spans="1:3" x14ac:dyDescent="0.25">
      <c r="A357" s="5">
        <v>410</v>
      </c>
      <c r="B357" s="8" t="str">
        <f>VLOOKUP(A357,'Sets data'!$A$3:$C$9972,3,FALSE)</f>
        <v>Might of the Lost Legion</v>
      </c>
      <c r="C357" s="8" t="str">
        <f>VLOOKUP(A357,'Sets data'!$A$3:$C$9972,2,FALSE)</f>
        <v>Macht der Verlorenen Legion</v>
      </c>
    </row>
    <row r="358" spans="1:3" x14ac:dyDescent="0.25">
      <c r="A358" s="12">
        <v>411</v>
      </c>
      <c r="B358" s="8" t="str">
        <f>VLOOKUP(A358,'Sets data'!$A$3:$C$9972,3,FALSE)</f>
        <v>Gallant Charge</v>
      </c>
      <c r="C358" s="8" t="str">
        <f>VLOOKUP(A358,'Sets data'!$A$3:$C$9972,2,FALSE)</f>
        <v>Galanter Ansturm</v>
      </c>
    </row>
    <row r="359" spans="1:3" x14ac:dyDescent="0.25">
      <c r="A359" s="12">
        <v>412</v>
      </c>
      <c r="B359" s="8" t="str">
        <f>VLOOKUP(A359,'Sets data'!$A$3:$C$9972,3,FALSE)</f>
        <v>Radial Uppercut</v>
      </c>
      <c r="C359" s="8" t="str">
        <f>VLOOKUP(A359,'Sets data'!$A$3:$C$9972,2,FALSE)</f>
        <v>Rundum-Aufwärtsschnitt</v>
      </c>
    </row>
    <row r="360" spans="1:3" x14ac:dyDescent="0.25">
      <c r="A360" s="12">
        <v>413</v>
      </c>
      <c r="B360" s="8" t="str">
        <f>VLOOKUP(A360,'Sets data'!$A$3:$C$9972,3,FALSE)</f>
        <v>Spectral Cloak</v>
      </c>
      <c r="C360" s="8" t="str">
        <f>VLOOKUP(A360,'Sets data'!$A$3:$C$9972,2,FALSE)</f>
        <v>Spektraler Mantel</v>
      </c>
    </row>
    <row r="361" spans="1:3" x14ac:dyDescent="0.25">
      <c r="A361" s="12">
        <v>414</v>
      </c>
      <c r="B361" s="8" t="str">
        <f>VLOOKUP(A361,'Sets data'!$A$3:$C$9972,3,FALSE)</f>
        <v>Virulent Shot</v>
      </c>
      <c r="C361" s="8" t="str">
        <f>VLOOKUP(A361,'Sets data'!$A$3:$C$9972,2,FALSE)</f>
        <v>Virulenter Schuss</v>
      </c>
    </row>
    <row r="362" spans="1:3" x14ac:dyDescent="0.25">
      <c r="A362" s="12">
        <v>415</v>
      </c>
      <c r="B362" s="8" t="str">
        <f>VLOOKUP(A362,'Sets data'!$A$3:$C$9972,3,FALSE)</f>
        <v>Wild Impulse</v>
      </c>
      <c r="C362" s="8" t="str">
        <f>VLOOKUP(A362,'Sets data'!$A$3:$C$9972,2,FALSE)</f>
        <v>Wilder Impuls</v>
      </c>
    </row>
    <row r="363" spans="1:3" x14ac:dyDescent="0.25">
      <c r="A363" s="12">
        <v>416</v>
      </c>
      <c r="B363" s="8" t="str">
        <f>VLOOKUP(A363,'Sets data'!$A$3:$C$9972,3,FALSE)</f>
        <v>Mender's Ward</v>
      </c>
      <c r="C363" s="8" t="str">
        <f>VLOOKUP(A363,'Sets data'!$A$3:$C$9972,2,FALSE)</f>
        <v>Schutz des Pflegers</v>
      </c>
    </row>
    <row r="364" spans="1:3" x14ac:dyDescent="0.25">
      <c r="A364" s="12">
        <v>417</v>
      </c>
      <c r="B364" s="8" t="str">
        <f>VLOOKUP(A364,'Sets data'!$A$3:$C$9972,3,FALSE)</f>
        <v>Indomitable Fury</v>
      </c>
      <c r="C364" s="8" t="str">
        <f>VLOOKUP(A364,'Sets data'!$A$3:$C$9972,2,FALSE)</f>
        <v>Unbeugsamer Zorn</v>
      </c>
    </row>
    <row r="365" spans="1:3" x14ac:dyDescent="0.25">
      <c r="A365" s="12">
        <v>418</v>
      </c>
      <c r="B365" s="8" t="str">
        <f>VLOOKUP(A365,'Sets data'!$A$3:$C$9972,3,FALSE)</f>
        <v>Spell Strategist</v>
      </c>
      <c r="C365" s="8" t="str">
        <f>VLOOKUP(A365,'Sets data'!$A$3:$C$9972,2,FALSE)</f>
        <v>Zauberstratege</v>
      </c>
    </row>
    <row r="366" spans="1:3" x14ac:dyDescent="0.25">
      <c r="A366" s="12">
        <v>419</v>
      </c>
      <c r="B366" s="8" t="str">
        <f>VLOOKUP(A366,'Sets data'!$A$3:$C$9972,3,FALSE)</f>
        <v>Battlefield Acrobat</v>
      </c>
      <c r="C366" s="8" t="str">
        <f>VLOOKUP(A366,'Sets data'!$A$3:$C$9972,2,FALSE)</f>
        <v>Schlachtfeldakrobat</v>
      </c>
    </row>
    <row r="367" spans="1:3" x14ac:dyDescent="0.25">
      <c r="A367" s="12">
        <v>420</v>
      </c>
      <c r="B367" s="8" t="str">
        <f>VLOOKUP(A367,'Sets data'!$A$3:$C$9972,3,FALSE)</f>
        <v>Soldier of Anguish</v>
      </c>
      <c r="C367" s="8" t="str">
        <f>VLOOKUP(A367,'Sets data'!$A$3:$C$9972,2,FALSE)</f>
        <v>Soldat der Pein</v>
      </c>
    </row>
    <row r="368" spans="1:3" x14ac:dyDescent="0.25">
      <c r="A368" s="12">
        <v>421</v>
      </c>
      <c r="B368" s="8" t="str">
        <f>VLOOKUP(A368,'Sets data'!$A$3:$C$9972,3,FALSE)</f>
        <v>Steadfast Hero</v>
      </c>
      <c r="C368" s="8" t="str">
        <f>VLOOKUP(A368,'Sets data'!$A$3:$C$9972,2,FALSE)</f>
        <v>Standhafter Held</v>
      </c>
    </row>
    <row r="369" spans="1:3" x14ac:dyDescent="0.25">
      <c r="A369" s="12">
        <v>422</v>
      </c>
      <c r="B369" s="8" t="str">
        <f>VLOOKUP(A369,'Sets data'!$A$3:$C$9972,3,FALSE)</f>
        <v>Battalion Defender</v>
      </c>
      <c r="C369" s="8" t="str">
        <f>VLOOKUP(A369,'Sets data'!$A$3:$C$9972,2,FALSE)</f>
        <v>Bataillonsverteidiger</v>
      </c>
    </row>
    <row r="370" spans="1:3" x14ac:dyDescent="0.25">
      <c r="A370" s="12">
        <v>423</v>
      </c>
      <c r="B370" s="8" t="str">
        <f>VLOOKUP(A370,'Sets data'!$A$3:$C$9972,3,FALSE)</f>
        <v>Perfect Gallant Charge</v>
      </c>
      <c r="C370" s="8" t="str">
        <f>VLOOKUP(A370,'Sets data'!$A$3:$C$9972,2,FALSE)</f>
        <v>Perfekter galanter Ansturm</v>
      </c>
    </row>
    <row r="371" spans="1:3" x14ac:dyDescent="0.25">
      <c r="A371" s="12">
        <v>424</v>
      </c>
      <c r="B371" s="8" t="str">
        <f>VLOOKUP(A371,'Sets data'!$A$3:$C$9972,3,FALSE)</f>
        <v>Perfect Radial Uppercut</v>
      </c>
      <c r="C371" s="8" t="str">
        <f>VLOOKUP(A371,'Sets data'!$A$3:$C$9972,2,FALSE)</f>
        <v>Perfekter Rundum-Aufwärtsschnitt</v>
      </c>
    </row>
    <row r="372" spans="1:3" x14ac:dyDescent="0.25">
      <c r="A372" s="12">
        <v>425</v>
      </c>
      <c r="B372" s="8" t="str">
        <f>VLOOKUP(A372,'Sets data'!$A$3:$C$9972,3,FALSE)</f>
        <v>Perfect Spectral Cloak</v>
      </c>
      <c r="C372" s="8" t="str">
        <f>VLOOKUP(A372,'Sets data'!$A$3:$C$9972,2,FALSE)</f>
        <v>Perfekter spektraler Mantel</v>
      </c>
    </row>
    <row r="373" spans="1:3" x14ac:dyDescent="0.25">
      <c r="A373" s="12">
        <v>426</v>
      </c>
      <c r="B373" s="8" t="str">
        <f>VLOOKUP(A373,'Sets data'!$A$3:$C$9972,3,FALSE)</f>
        <v>Perfect Virulent Shot</v>
      </c>
      <c r="C373" s="8" t="str">
        <f>VLOOKUP(A373,'Sets data'!$A$3:$C$9972,2,FALSE)</f>
        <v>Perfekter virulenter Schuss</v>
      </c>
    </row>
    <row r="374" spans="1:3" x14ac:dyDescent="0.25">
      <c r="A374" s="12">
        <v>427</v>
      </c>
      <c r="B374" s="8" t="str">
        <f>VLOOKUP(A374,'Sets data'!$A$3:$C$9972,3,FALSE)</f>
        <v>Perfect Wild Impulse</v>
      </c>
      <c r="C374" s="8" t="str">
        <f>VLOOKUP(A374,'Sets data'!$A$3:$C$9972,2,FALSE)</f>
        <v>Perfekter wilder Impuls</v>
      </c>
    </row>
    <row r="375" spans="1:3" x14ac:dyDescent="0.25">
      <c r="A375" s="12">
        <v>428</v>
      </c>
      <c r="B375" s="8" t="str">
        <f>VLOOKUP(A375,'Sets data'!$A$3:$C$9972,3,FALSE)</f>
        <v>Perfect Mender's Ward</v>
      </c>
      <c r="C375" s="8" t="str">
        <f>VLOOKUP(A375,'Sets data'!$A$3:$C$9972,2,FALSE)</f>
        <v>Perfekter Schutz des Pflegers</v>
      </c>
    </row>
    <row r="376" spans="1:3" x14ac:dyDescent="0.25">
      <c r="A376" s="12">
        <v>429</v>
      </c>
      <c r="B376" s="8" t="str">
        <f>VLOOKUP(A376,'Sets data'!$A$3:$C$9972,3,FALSE)</f>
        <v>Mighty Glacier</v>
      </c>
      <c r="C376" s="8" t="str">
        <f>VLOOKUP(A376,'Sets data'!$A$3:$C$9972,2,FALSE)</f>
        <v>Mächtiger Gletscher</v>
      </c>
    </row>
    <row r="377" spans="1:3" x14ac:dyDescent="0.25">
      <c r="A377" s="12">
        <v>430</v>
      </c>
      <c r="B377" s="8" t="str">
        <f>VLOOKUP(A377,'Sets data'!$A$3:$C$9972,3,FALSE)</f>
        <v>Tzogvin's Warband</v>
      </c>
      <c r="C377" s="8" t="str">
        <f>VLOOKUP(A377,'Sets data'!$A$3:$C$9972,2,FALSE)</f>
        <v>Tzogvins Kriegstrupp</v>
      </c>
    </row>
    <row r="378" spans="1:3" x14ac:dyDescent="0.25">
      <c r="A378" s="12">
        <v>431</v>
      </c>
      <c r="B378" s="8" t="str">
        <f>VLOOKUP(A378,'Sets data'!$A$3:$C$9972,3,FALSE)</f>
        <v>Icy Conjuror</v>
      </c>
      <c r="C378" s="8" t="str">
        <f>VLOOKUP(A378,'Sets data'!$A$3:$C$9972,2,FALSE)</f>
        <v>Eisiger Anrufer</v>
      </c>
    </row>
    <row r="379" spans="1:3" x14ac:dyDescent="0.25">
      <c r="A379" s="5">
        <v>432</v>
      </c>
      <c r="B379" s="8" t="str">
        <f>VLOOKUP(A379,'Sets data'!$A$3:$C$9972,3,FALSE)</f>
        <v>Stonekeeper</v>
      </c>
      <c r="C379" s="8" t="str">
        <f>VLOOKUP(A379,'Sets data'!$A$3:$C$9972,2,FALSE)</f>
        <v>Steinwahrer</v>
      </c>
    </row>
    <row r="380" spans="1:3" x14ac:dyDescent="0.25">
      <c r="A380" s="12">
        <v>433</v>
      </c>
      <c r="B380" s="8" t="str">
        <f>VLOOKUP(A380,'Sets data'!$A$3:$C$9972,3,FALSE)</f>
        <v>Frozen Watcher</v>
      </c>
      <c r="C380" s="8" t="str">
        <f>VLOOKUP(A380,'Sets data'!$A$3:$C$9972,2,FALSE)</f>
        <v>Gefrorener Beobachter</v>
      </c>
    </row>
    <row r="381" spans="1:3" x14ac:dyDescent="0.25">
      <c r="A381" s="12">
        <v>434</v>
      </c>
      <c r="B381" s="8" t="str">
        <f>VLOOKUP(A381,'Sets data'!$A$3:$C$9972,3,FALSE)</f>
        <v>Scavenging Demise</v>
      </c>
      <c r="C381" s="8" t="str">
        <f>VLOOKUP(A381,'Sets data'!$A$3:$C$9972,2,FALSE)</f>
        <v>Ausbeutender Niedergang</v>
      </c>
    </row>
    <row r="382" spans="1:3" x14ac:dyDescent="0.25">
      <c r="A382" s="12">
        <v>435</v>
      </c>
      <c r="B382" s="8" t="str">
        <f>VLOOKUP(A382,'Sets data'!$A$3:$C$9972,3,FALSE)</f>
        <v>Auroran's Thunder</v>
      </c>
      <c r="C382" s="8" t="str">
        <f>VLOOKUP(A382,'Sets data'!$A$3:$C$9972,2,FALSE)</f>
        <v>Donner des Auroraners</v>
      </c>
    </row>
    <row r="383" spans="1:3" x14ac:dyDescent="0.25">
      <c r="A383" s="5">
        <v>436</v>
      </c>
      <c r="B383" s="8" t="str">
        <f>VLOOKUP(A383,'Sets data'!$A$3:$C$9972,3,FALSE)</f>
        <v>Symphony of Blades</v>
      </c>
      <c r="C383" s="8" t="str">
        <f>VLOOKUP(A383,'Sets data'!$A$3:$C$9972,2,FALSE)</f>
        <v>Sinfonie der Klingen</v>
      </c>
    </row>
    <row r="384" spans="1:3" x14ac:dyDescent="0.25">
      <c r="A384" s="12">
        <v>437</v>
      </c>
      <c r="B384" s="8" t="str">
        <f>VLOOKUP(A384,'Sets data'!$A$3:$C$9972,3,FALSE)</f>
        <v>Coldharbour's Favorite</v>
      </c>
      <c r="C384" s="8" t="str">
        <f>VLOOKUP(A384,'Sets data'!$A$3:$C$9972,2,FALSE)</f>
        <v>Kalthafens Günstling</v>
      </c>
    </row>
    <row r="385" spans="1:3" x14ac:dyDescent="0.25">
      <c r="A385" s="12">
        <v>438</v>
      </c>
      <c r="B385" s="8" t="str">
        <f>VLOOKUP(A385,'Sets data'!$A$3:$C$9972,3,FALSE)</f>
        <v>Senche-raht's Grit</v>
      </c>
      <c r="C385" s="8" t="str">
        <f>VLOOKUP(A385,'Sets data'!$A$3:$C$9972,2,FALSE)</f>
        <v>Mut des Senche-raht</v>
      </c>
    </row>
    <row r="386" spans="1:3" x14ac:dyDescent="0.25">
      <c r="A386" s="5">
        <v>439</v>
      </c>
      <c r="B386" s="8" t="str">
        <f>VLOOKUP(A386,'Sets data'!$A$3:$C$9972,3,FALSE)</f>
        <v>Vastarie's Tutelage</v>
      </c>
      <c r="C386" s="8" t="str">
        <f>VLOOKUP(A386,'Sets data'!$A$3:$C$9972,2,FALSE)</f>
        <v>Vastaries Vormundschaft</v>
      </c>
    </row>
    <row r="387" spans="1:3" x14ac:dyDescent="0.25">
      <c r="A387" s="5">
        <v>440</v>
      </c>
      <c r="B387" s="8" t="str">
        <f>VLOOKUP(A387,'Sets data'!$A$3:$C$9972,3,FALSE)</f>
        <v>Crafty Alfiq</v>
      </c>
      <c r="C387" s="8" t="str">
        <f>VLOOKUP(A387,'Sets data'!$A$3:$C$9972,2,FALSE)</f>
        <v>Listiger Alfiq</v>
      </c>
    </row>
    <row r="388" spans="1:3" x14ac:dyDescent="0.25">
      <c r="A388" s="5">
        <v>441</v>
      </c>
      <c r="B388" s="8" t="str">
        <f>VLOOKUP(A388,'Sets data'!$A$3:$C$9972,3,FALSE)</f>
        <v>Vesture of Darloc Brae</v>
      </c>
      <c r="C388" s="8" t="str">
        <f>VLOOKUP(A388,'Sets data'!$A$3:$C$9972,2,FALSE)</f>
        <v>Gewandung von Darloc Brae</v>
      </c>
    </row>
    <row r="389" spans="1:3" x14ac:dyDescent="0.25">
      <c r="A389" s="5">
        <v>442</v>
      </c>
      <c r="B389" s="8" t="str">
        <f>VLOOKUP(A389,'Sets data'!$A$3:$C$9972,3,FALSE)</f>
        <v>Call of the Undertaker</v>
      </c>
      <c r="C389" s="8" t="str">
        <f>VLOOKUP(A389,'Sets data'!$A$3:$C$9972,2,FALSE)</f>
        <v>Ruf des Totengräbers</v>
      </c>
    </row>
    <row r="390" spans="1:3" x14ac:dyDescent="0.25">
      <c r="A390" s="5">
        <v>443</v>
      </c>
      <c r="B390" s="8" t="str">
        <f>VLOOKUP(A390,'Sets data'!$A$3:$C$9972,3,FALSE)</f>
        <v>Eye of Nahviintaas</v>
      </c>
      <c r="C390" s="8" t="str">
        <f>VLOOKUP(A390,'Sets data'!$A$3:$C$9972,2,FALSE)</f>
        <v>Auge von Nahviintaas</v>
      </c>
    </row>
    <row r="391" spans="1:3" x14ac:dyDescent="0.25">
      <c r="A391" s="5">
        <v>444</v>
      </c>
      <c r="B391" s="8" t="str">
        <f>VLOOKUP(A391,'Sets data'!$A$3:$C$9972,3,FALSE)</f>
        <v>False God's Devotion</v>
      </c>
      <c r="C391" s="8" t="str">
        <f>VLOOKUP(A391,'Sets data'!$A$3:$C$9972,2,FALSE)</f>
        <v>Ergebenheit des falschen Gottes</v>
      </c>
    </row>
    <row r="392" spans="1:3" x14ac:dyDescent="0.25">
      <c r="A392" s="5">
        <v>445</v>
      </c>
      <c r="B392" s="8" t="str">
        <f>VLOOKUP(A392,'Sets data'!$A$3:$C$9972,3,FALSE)</f>
        <v>Tooth of Lokkestiiz</v>
      </c>
      <c r="C392" s="8" t="str">
        <f>VLOOKUP(A392,'Sets data'!$A$3:$C$9972,2,FALSE)</f>
        <v>Zahn von Lokkestiiz</v>
      </c>
    </row>
    <row r="393" spans="1:3" x14ac:dyDescent="0.25">
      <c r="A393" s="12">
        <v>446</v>
      </c>
      <c r="B393" s="8" t="str">
        <f>VLOOKUP(A393,'Sets data'!$A$3:$C$9972,3,FALSE)</f>
        <v>Claw of Yolnakhriin</v>
      </c>
      <c r="C393" s="8" t="str">
        <f>VLOOKUP(A393,'Sets data'!$A$3:$C$9972,2,FALSE)</f>
        <v>Kralle von Yolnahkriin</v>
      </c>
    </row>
    <row r="394" spans="1:3" x14ac:dyDescent="0.25">
      <c r="A394" s="5">
        <v>448</v>
      </c>
      <c r="B394" s="8" t="str">
        <f>VLOOKUP(A394,'Sets data'!$A$3:$C$9972,3,FALSE)</f>
        <v>Eye of Nahviintaas</v>
      </c>
      <c r="C394" s="8" t="str">
        <f>VLOOKUP(A394,'Sets data'!$A$3:$C$9972,2,FALSE)</f>
        <v>Perfektioniertes Auge von Nahviintaas</v>
      </c>
    </row>
    <row r="395" spans="1:3" x14ac:dyDescent="0.25">
      <c r="A395" s="5">
        <v>449</v>
      </c>
      <c r="B395" s="8" t="str">
        <f>VLOOKUP(A395,'Sets data'!$A$3:$C$9972,3,FALSE)</f>
        <v>Perfected False God's Devotion</v>
      </c>
      <c r="C395" s="8" t="str">
        <f>VLOOKUP(A395,'Sets data'!$A$3:$C$9972,2,FALSE)</f>
        <v>Perfektionierte Ergebenheit zum falschen Gott</v>
      </c>
    </row>
    <row r="396" spans="1:3" x14ac:dyDescent="0.25">
      <c r="A396" s="5">
        <v>450</v>
      </c>
      <c r="B396" s="8" t="str">
        <f>VLOOKUP(A396,'Sets data'!$A$3:$C$9972,3,FALSE)</f>
        <v>Perfected Tooth of Lokkestiiz</v>
      </c>
      <c r="C396" s="8" t="str">
        <f>VLOOKUP(A396,'Sets data'!$A$3:$C$9972,2,FALSE)</f>
        <v>Perfektionierter Zahn von Lokkestiiz</v>
      </c>
    </row>
    <row r="397" spans="1:3" x14ac:dyDescent="0.25">
      <c r="A397" s="5">
        <v>451</v>
      </c>
      <c r="B397" s="8" t="str">
        <f>VLOOKUP(A397,'Sets data'!$A$3:$C$9972,3,FALSE)</f>
        <v>Perfected Claw of Yolnakhriin</v>
      </c>
      <c r="C397" s="8" t="str">
        <f>VLOOKUP(A397,'Sets data'!$A$3:$C$9972,2,FALSE)</f>
        <v>Perfektionierte Kralle von Yolnahkriin</v>
      </c>
    </row>
    <row r="398" spans="1:3" x14ac:dyDescent="0.25">
      <c r="A398" s="5">
        <v>452</v>
      </c>
      <c r="B398" s="8" t="str">
        <f>VLOOKUP(A398,'Sets data'!$A$3:$C$9972,3,FALSE)</f>
        <v>Hollowfang Thirst</v>
      </c>
      <c r="C398" s="8" t="str">
        <f>VLOOKUP(A398,'Sets data'!$A$3:$C$9972,2,FALSE)</f>
        <v>Hohlzahndurst</v>
      </c>
    </row>
    <row r="399" spans="1:3" x14ac:dyDescent="0.25">
      <c r="A399" s="5">
        <v>453</v>
      </c>
      <c r="B399" s="8" t="str">
        <f>VLOOKUP(A399,'Sets data'!$A$3:$C$9972,3,FALSE)</f>
        <v>Dro'Zakar's Claws</v>
      </c>
      <c r="C399" s="8" t="str">
        <f>VLOOKUP(A399,'Sets data'!$A$3:$C$9972,2,FALSE)</f>
        <v>Dro'Zakars Krallen</v>
      </c>
    </row>
    <row r="400" spans="1:3" x14ac:dyDescent="0.25">
      <c r="A400" s="5">
        <v>454</v>
      </c>
      <c r="B400" s="8" t="str">
        <f>VLOOKUP(A400,'Sets data'!$A$3:$C$9972,3,FALSE)</f>
        <v>Renald's Resolve</v>
      </c>
      <c r="C400" s="8" t="str">
        <f>VLOOKUP(A400,'Sets data'!$A$3:$C$9972,2,FALSE)</f>
        <v>Renalds Entschlossenheit</v>
      </c>
    </row>
    <row r="401" spans="1:3" x14ac:dyDescent="0.25">
      <c r="A401" s="5">
        <v>455</v>
      </c>
      <c r="B401" s="8" t="str">
        <f>VLOOKUP(A401,'Sets data'!$A$3:$C$9972,3,FALSE)</f>
        <v>Z'en's Redress</v>
      </c>
      <c r="C401" s="8" t="str">
        <f>VLOOKUP(A401,'Sets data'!$A$3:$C$9972,2,FALSE)</f>
        <v>Z'ens Wiedergutmachung</v>
      </c>
    </row>
    <row r="402" spans="1:3" x14ac:dyDescent="0.25">
      <c r="A402" s="5">
        <v>456</v>
      </c>
      <c r="B402" s="8" t="str">
        <f>VLOOKUP(A402,'Sets data'!$A$3:$C$9972,3,FALSE)</f>
        <v>Azureblight Reaper</v>
      </c>
      <c r="C402" s="8" t="str">
        <f>VLOOKUP(A402,'Sets data'!$A$3:$C$9972,2,FALSE)</f>
        <v>Azurfäuleschnitter</v>
      </c>
    </row>
    <row r="403" spans="1:3" x14ac:dyDescent="0.25">
      <c r="A403" s="5">
        <v>457</v>
      </c>
      <c r="B403" s="8" t="str">
        <f>VLOOKUP(A403,'Sets data'!$A$3:$C$9972,3,FALSE)</f>
        <v>Dragon's Defilement</v>
      </c>
      <c r="C403" s="8" t="str">
        <f>VLOOKUP(A403,'Sets data'!$A$3:$C$9972,2,FALSE)</f>
        <v>Drachenschändung</v>
      </c>
    </row>
    <row r="404" spans="1:3" x14ac:dyDescent="0.25">
      <c r="A404" s="5">
        <v>458</v>
      </c>
      <c r="B404" s="8" t="str">
        <f>VLOOKUP(A404,'Sets data'!$A$3:$C$9972,3,FALSE)</f>
        <v>Grundwulf</v>
      </c>
      <c r="C404" s="8" t="str">
        <f>VLOOKUP(A404,'Sets data'!$A$3:$C$9972,2,FALSE)</f>
        <v>Grundwulf</v>
      </c>
    </row>
    <row r="405" spans="1:3" x14ac:dyDescent="0.25">
      <c r="A405" s="5">
        <v>459</v>
      </c>
      <c r="B405" s="8" t="str">
        <f>VLOOKUP(A405,'Sets data'!$A$3:$C$9972,3,FALSE)</f>
        <v>Maarselok</v>
      </c>
      <c r="C405" s="8" t="str">
        <f>VLOOKUP(A405,'Sets data'!$A$3:$C$9972,2,FALSE)</f>
        <v>Maarselok</v>
      </c>
    </row>
    <row r="406" spans="1:3" x14ac:dyDescent="0.25">
      <c r="A406" s="5">
        <v>465</v>
      </c>
      <c r="B406" s="8" t="str">
        <f>VLOOKUP(A406,'Sets data'!$A$3:$C$9972,3,FALSE)</f>
        <v>Senchal Defender</v>
      </c>
      <c r="C406" s="8" t="str">
        <f>VLOOKUP(A406,'Sets data'!$A$3:$C$9972,2,FALSE)</f>
        <v>Verteidiger von Senchal</v>
      </c>
    </row>
    <row r="407" spans="1:3" x14ac:dyDescent="0.25">
      <c r="A407" s="5">
        <v>466</v>
      </c>
      <c r="B407" s="8" t="str">
        <f>VLOOKUP(A407,'Sets data'!$A$3:$C$9972,3,FALSE)</f>
        <v>Marauder's Haste</v>
      </c>
      <c r="C407" s="8" t="str">
        <f>VLOOKUP(A407,'Sets data'!$A$3:$C$9972,2,FALSE)</f>
        <v>Marodeurshast</v>
      </c>
    </row>
    <row r="408" spans="1:3" x14ac:dyDescent="0.25">
      <c r="A408" s="5">
        <v>467</v>
      </c>
      <c r="B408" s="8" t="str">
        <f>VLOOKUP(A408,'Sets data'!$A$3:$C$9972,3,FALSE)</f>
        <v>Dragonguard Elite</v>
      </c>
      <c r="C408" s="8" t="str">
        <f>VLOOKUP(A408,'Sets data'!$A$3:$C$9972,2,FALSE)</f>
        <v>Drachengardeelite</v>
      </c>
    </row>
    <row r="409" spans="1:3" x14ac:dyDescent="0.25">
      <c r="A409" s="5">
        <v>468</v>
      </c>
      <c r="B409" s="8" t="str">
        <f>VLOOKUP(A409,'Sets data'!$A$3:$C$9972,3,FALSE)</f>
        <v>Daring Corsair</v>
      </c>
      <c r="C409" s="8" t="str">
        <f>VLOOKUP(A409,'Sets data'!$A$3:$C$9972,2,FALSE)</f>
        <v>Kühner Korsar</v>
      </c>
    </row>
    <row r="410" spans="1:3" x14ac:dyDescent="0.25">
      <c r="A410" s="5">
        <v>469</v>
      </c>
      <c r="B410" s="8" t="str">
        <f>VLOOKUP(A410,'Sets data'!$A$3:$C$9972,3,FALSE)</f>
        <v>Ancient Dragonguard</v>
      </c>
      <c r="C410" s="8" t="str">
        <f>VLOOKUP(A410,'Sets data'!$A$3:$C$9972,2,FALSE)</f>
        <v>Alte Drachengarde</v>
      </c>
    </row>
    <row r="411" spans="1:3" x14ac:dyDescent="0.25">
      <c r="A411" s="5">
        <v>470</v>
      </c>
      <c r="B411" s="8" t="str">
        <f>VLOOKUP(A411,'Sets data'!$A$3:$C$9972,3,FALSE)</f>
        <v>New Moon Acolyte</v>
      </c>
      <c r="C411" s="8" t="str">
        <f>VLOOKUP(A411,'Sets data'!$A$3:$C$9972,2,FALSE)</f>
        <v>Akolythin des Neuen Mondes</v>
      </c>
    </row>
    <row r="412" spans="1:3" x14ac:dyDescent="0.25">
      <c r="A412" s="5">
        <v>471</v>
      </c>
      <c r="B412" s="8" t="str">
        <f>VLOOKUP(A412,'Sets data'!$A$3:$C$9972,3,FALSE)</f>
        <v>Hiti\'s Hearth</v>
      </c>
      <c r="C412" s="8" t="str">
        <f>VLOOKUP(A412,'Sets data'!$A$3:$C$9972,2,FALSE)</f>
        <v>Hitis Feuerstelle</v>
      </c>
    </row>
    <row r="413" spans="1:3" x14ac:dyDescent="0.25">
      <c r="A413" s="5">
        <v>472</v>
      </c>
      <c r="B413" s="8" t="str">
        <f>VLOOKUP(A413,'Sets data'!$A$3:$C$9972,3,FALSE)</f>
        <v>Titanborn Strength</v>
      </c>
      <c r="C413" s="8" t="str">
        <f>VLOOKUP(A413,'Sets data'!$A$3:$C$9972,2,FALSE)</f>
        <v>Titanenkinds Stärke</v>
      </c>
    </row>
    <row r="414" spans="1:3" x14ac:dyDescent="0.25">
      <c r="A414" s="5">
        <v>473</v>
      </c>
      <c r="B414" s="8" t="str">
        <f>VLOOKUP(A414,'Sets data'!$A$3:$C$9972,3,FALSE)</f>
        <v>Bani’s Torment</v>
      </c>
      <c r="C414" s="8" t="str">
        <f>VLOOKUP(A414,'Sets data'!$A$3:$C$9972,2,FALSE)</f>
        <v>Banis Qual</v>
      </c>
    </row>
    <row r="415" spans="1:3" x14ac:dyDescent="0.25">
      <c r="A415" s="5">
        <v>474</v>
      </c>
      <c r="B415" s="8" t="str">
        <f>VLOOKUP(A415,'Sets data'!$A$3:$C$9972,3,FALSE)</f>
        <v>Draugrkin’s Grip</v>
      </c>
      <c r="C415" s="8" t="str">
        <f>VLOOKUP(A415,'Sets data'!$A$3:$C$9972,2,FALSE)</f>
        <v>Griff der Draugrbrut</v>
      </c>
    </row>
    <row r="416" spans="1:3" x14ac:dyDescent="0.25">
      <c r="A416" s="5">
        <v>475</v>
      </c>
      <c r="B416" s="8" t="str">
        <f>VLOOKUP(A416,'Sets data'!$A$3:$C$9972,3,FALSE)</f>
        <v>Aegis Caller</v>
      </c>
      <c r="C416" s="8" t="str">
        <f>VLOOKUP(A416,'Sets data'!$A$3:$C$9972,2,FALSE)</f>
        <v>Ägisrufer</v>
      </c>
    </row>
    <row r="417" spans="1:3" x14ac:dyDescent="0.25">
      <c r="A417" s="5">
        <v>476</v>
      </c>
      <c r="B417" s="8" t="str">
        <f>VLOOKUP(A417,'Sets data'!$A$3:$C$9972,3,FALSE)</f>
        <v>Grave Guardian </v>
      </c>
      <c r="C417" s="8" t="str">
        <f>VLOOKUP(A417,'Sets data'!$A$3:$C$9972,2,FALSE)</f>
        <v>Grabwächter</v>
      </c>
    </row>
    <row r="418" spans="1:3" x14ac:dyDescent="0.25">
      <c r="A418" s="5">
        <v>478</v>
      </c>
      <c r="B418" s="8" t="str">
        <f>VLOOKUP(A418,'Sets data'!$A$3:$C$9972,3,FALSE)</f>
        <v>Mother Ciannait</v>
      </c>
      <c r="C418" s="8" t="str">
        <f>VLOOKUP(A418,'Sets data'!$A$3:$C$9972,2,FALSE)</f>
        <v>Mutter Ciannait</v>
      </c>
    </row>
    <row r="419" spans="1:3" x14ac:dyDescent="0.25">
      <c r="A419" s="5">
        <v>479</v>
      </c>
      <c r="B419" s="8" t="str">
        <f>VLOOKUP(A419,'Sets data'!$A$3:$C$9972,3,FALSE)</f>
        <v>Kjalnar\’s Nightmare</v>
      </c>
      <c r="C419" s="8" t="str">
        <f>VLOOKUP(A419,'Sets data'!$A$3:$C$9972,2,FALSE)</f>
        <v>Kjalnar\’s Albtraum</v>
      </c>
    </row>
    <row r="420" spans="1:3" x14ac:dyDescent="0.25">
      <c r="A420" s="5">
        <v>480</v>
      </c>
      <c r="B420" s="8" t="str">
        <f>VLOOKUP(A420,'Sets data'!$A$3:$C$9972,3,FALSE)</f>
        <v>Critical Riposte</v>
      </c>
      <c r="C420" s="8" t="str">
        <f>VLOOKUP(A420,'Sets data'!$A$3:$C$9972,2,FALSE)</f>
        <v>Kritischer Konter</v>
      </c>
    </row>
    <row r="421" spans="1:3" x14ac:dyDescent="0.25">
      <c r="A421" s="5">
        <v>481</v>
      </c>
      <c r="B421" s="8" t="str">
        <f>VLOOKUP(A421,'Sets data'!$A$3:$C$9972,3,FALSE)</f>
        <v>Unchained Aggressor</v>
      </c>
      <c r="C421" s="8" t="str">
        <f>VLOOKUP(A421,'Sets data'!$A$3:$C$9972,2,FALSE)</f>
        <v>Entfesselter Aggressor</v>
      </c>
    </row>
    <row r="422" spans="1:3" x14ac:dyDescent="0.25">
      <c r="A422" s="5">
        <v>482</v>
      </c>
      <c r="B422" s="8" t="str">
        <f>VLOOKUP(A422,'Sets data'!$A$3:$C$9972,3,FALSE)</f>
        <v>Dauntless Combatant</v>
      </c>
      <c r="C422" s="8" t="str">
        <f>VLOOKUP(A422,'Sets data'!$A$3:$C$9972,2,FALSE)</f>
        <v>Furchtloser Kombattant</v>
      </c>
    </row>
    <row r="423" spans="1:3" x14ac:dyDescent="0.25">
      <c r="A423" s="5">
        <v>483</v>
      </c>
      <c r="B423" s="8" t="str">
        <f>VLOOKUP(A423,'Sets data'!$A$3:$C$9972,3,FALSE)</f>
        <v>Template_Drop_Magi</v>
      </c>
      <c r="C423" s="8" t="str">
        <f>VLOOKUP(A423,'Sets data'!$A$3:$C$9972,2,FALSE)</f>
        <v>Template_Drop_Magi</v>
      </c>
    </row>
    <row r="424" spans="1:3" x14ac:dyDescent="0.25">
      <c r="A424" s="5">
        <v>484</v>
      </c>
      <c r="B424" s="8" t="str">
        <f>VLOOKUP(A424,'Sets data'!$A$3:$C$9972,3,FALSE)</f>
        <v>Template_Drop_Stamina</v>
      </c>
      <c r="C424" s="8" t="str">
        <f>VLOOKUP(A424,'Sets data'!$A$3:$C$9972,2,FALSE)</f>
        <v>Template_Drop_Stamina</v>
      </c>
    </row>
    <row r="425" spans="1:3" x14ac:dyDescent="0.25">
      <c r="A425" s="5">
        <v>485</v>
      </c>
      <c r="B425" s="8" t="str">
        <f>VLOOKUP(A425,'Sets data'!$A$3:$C$9972,3,FALSE)</f>
        <v>Template_Drop_Tank</v>
      </c>
      <c r="C425" s="8" t="str">
        <f>VLOOKUP(A425,'Sets data'!$A$3:$C$9972,2,FALSE)</f>
        <v>Template_Drop_Tank</v>
      </c>
    </row>
    <row r="426" spans="1:3" x14ac:dyDescent="0.25">
      <c r="A426" s="5">
        <v>486</v>
      </c>
      <c r="B426" s="8" t="str">
        <f>VLOOKUP(A426,'Sets data'!$A$3:$C$9972,3,FALSE)</f>
        <v>Template_Drop_Healer</v>
      </c>
      <c r="C426" s="8" t="str">
        <f>VLOOKUP(A426,'Sets data'!$A$3:$C$9972,2,FALSE)</f>
        <v>Template_Drop_Healer</v>
      </c>
    </row>
    <row r="427" spans="1:3" x14ac:dyDescent="0.25">
      <c r="A427" s="5">
        <v>487</v>
      </c>
      <c r="B427" s="8" t="str">
        <f>VLOOKUP(A427,'Sets data'!$A$3:$C$9972,3,FALSE)</f>
        <v>Winter's Respite</v>
      </c>
      <c r="C427" s="8" t="str">
        <f>VLOOKUP(A427,'Sets data'!$A$3:$C$9972,2,FALSE)</f>
        <v>Winterruhe</v>
      </c>
    </row>
    <row r="428" spans="1:3" x14ac:dyDescent="0.25">
      <c r="A428" s="5">
        <v>488</v>
      </c>
      <c r="B428" s="8" t="str">
        <f>VLOOKUP(A428,'Sets data'!$A$3:$C$9972,3,FALSE)</f>
        <v>Venomous Smite</v>
      </c>
      <c r="C428" s="8" t="str">
        <f>VLOOKUP(A428,'Sets data'!$A$3:$C$9972,2,FALSE)</f>
        <v>Giftschlag</v>
      </c>
    </row>
    <row r="429" spans="1:3" x14ac:dyDescent="0.25">
      <c r="A429" s="5">
        <v>489</v>
      </c>
      <c r="B429" s="8" t="str">
        <f>VLOOKUP(A429,'Sets data'!$A$3:$C$9972,3,FALSE)</f>
        <v>Eternal Vigor</v>
      </c>
      <c r="C429" s="8" t="str">
        <f>VLOOKUP(A429,'Sets data'!$A$3:$C$9972,2,FALSE)</f>
        <v>Ewiger Elan</v>
      </c>
    </row>
    <row r="430" spans="1:3" x14ac:dyDescent="0.25">
      <c r="A430" s="5">
        <v>490</v>
      </c>
      <c r="B430" s="8" t="str">
        <f>VLOOKUP(A430,'Sets data'!$A$3:$C$9972,3,FALSE)</f>
        <v>Stuhn's Favor</v>
      </c>
      <c r="C430" s="8" t="str">
        <f>VLOOKUP(A430,'Sets data'!$A$3:$C$9972,2,FALSE)</f>
        <v>Stuhns Gunst</v>
      </c>
    </row>
    <row r="431" spans="1:3" x14ac:dyDescent="0.25">
      <c r="A431" s="5">
        <v>491</v>
      </c>
      <c r="B431" s="8" t="str">
        <f>VLOOKUP(A431,'Sets data'!$A$3:$C$9972,3,FALSE)</f>
        <v>Dragon's Appetite</v>
      </c>
      <c r="C431" s="8" t="str">
        <f>VLOOKUP(A431,'Sets data'!$A$3:$C$9972,2,FALSE)</f>
        <v>Appetit des Drachen</v>
      </c>
    </row>
    <row r="432" spans="1:3" x14ac:dyDescent="0.25">
      <c r="A432" s="5">
        <v>492</v>
      </c>
      <c r="B432" s="8" t="str">
        <f>VLOOKUP(A432,'Sets data'!$A$3:$C$9972,3,FALSE)</f>
        <v>Kyne's Wind</v>
      </c>
      <c r="C432" s="8" t="str">
        <f>VLOOKUP(A432,'Sets data'!$A$3:$C$9972,2,FALSE)</f>
        <v>Kynes Wind</v>
      </c>
    </row>
    <row r="433" spans="1:3" x14ac:dyDescent="0.25">
      <c r="A433" s="5">
        <v>493</v>
      </c>
      <c r="B433" s="8" t="str">
        <f>VLOOKUP(A433,'Sets data'!$A$3:$C$9972,3,FALSE)</f>
        <v>Perfected Kyne's Wind</v>
      </c>
      <c r="C433" s="8" t="str">
        <f>VLOOKUP(A433,'Sets data'!$A$3:$C$9972,2,FALSE)</f>
        <v>Kynes perfektionierter Wind</v>
      </c>
    </row>
    <row r="434" spans="1:3" x14ac:dyDescent="0.25">
      <c r="A434" s="5">
        <v>494</v>
      </c>
      <c r="B434" s="8" t="str">
        <f>VLOOKUP(A434,'Sets data'!$A$3:$C$9972,3,FALSE)</f>
        <v>Vrol's Command</v>
      </c>
      <c r="C434" s="8" t="str">
        <f>VLOOKUP(A434,'Sets data'!$A$3:$C$9972,2,FALSE)</f>
        <v>Vrols Befehl</v>
      </c>
    </row>
    <row r="435" spans="1:3" x14ac:dyDescent="0.25">
      <c r="A435" s="5">
        <v>495</v>
      </c>
      <c r="B435" s="8" t="str">
        <f>VLOOKUP(A435,'Sets data'!$A$3:$C$9972,3,FALSE)</f>
        <v>Perfected Vrol's Command</v>
      </c>
      <c r="C435" s="8" t="str">
        <f>VLOOKUP(A435,'Sets data'!$A$3:$C$9972,2,FALSE)</f>
        <v>Vrols perfektionierter Befehl</v>
      </c>
    </row>
    <row r="436" spans="1:3" x14ac:dyDescent="0.25">
      <c r="A436" s="5">
        <v>496</v>
      </c>
      <c r="B436" s="8" t="str">
        <f>VLOOKUP(A436,'Sets data'!$A$3:$C$9972,3,FALSE)</f>
        <v>Roaring Opportunist</v>
      </c>
      <c r="C436" s="8" t="str">
        <f>VLOOKUP(A436,'Sets data'!$A$3:$C$9972,2,FALSE)</f>
        <v>Brüllender Opportunist</v>
      </c>
    </row>
    <row r="437" spans="1:3" x14ac:dyDescent="0.25">
      <c r="A437" s="5">
        <v>497</v>
      </c>
      <c r="B437" s="8" t="str">
        <f>VLOOKUP(A437,'Sets data'!$A$3:$C$9972,3,FALSE)</f>
        <v>Perfected Roaring Opportunist</v>
      </c>
      <c r="C437" s="8" t="str">
        <f>VLOOKUP(A437,'Sets data'!$A$3:$C$9972,2,FALSE)</f>
        <v>Perfektionierter brüllender Opportunist</v>
      </c>
    </row>
    <row r="438" spans="1:3" x14ac:dyDescent="0.25">
      <c r="A438" s="5">
        <v>498</v>
      </c>
      <c r="B438" s="8" t="str">
        <f>VLOOKUP(A438,'Sets data'!$A$3:$C$9972,3,FALSE)</f>
        <v>Yandir's Might</v>
      </c>
      <c r="C438" s="8" t="str">
        <f>VLOOKUP(A438,'Sets data'!$A$3:$C$9972,2,FALSE)</f>
        <v>Yandirs Macht</v>
      </c>
    </row>
    <row r="439" spans="1:3" x14ac:dyDescent="0.25">
      <c r="A439" s="5">
        <v>499</v>
      </c>
      <c r="B439" s="8" t="str">
        <f>VLOOKUP(A439,'Sets data'!$A$3:$C$9972,3,FALSE)</f>
        <v>Perfected Yandir's Might</v>
      </c>
      <c r="C439" s="8" t="str">
        <f>VLOOKUP(A439,'Sets data'!$A$3:$C$9972,2,FALSE)</f>
        <v>Yandirs perfektionierte Macht</v>
      </c>
    </row>
    <row r="440" spans="1:3" x14ac:dyDescent="0.25">
      <c r="A440" s="5">
        <v>500</v>
      </c>
      <c r="B440" s="8" t="str">
        <f>VLOOKUP(A440,'Sets data'!$A$3:$C$9972,3,FALSE)</f>
        <v>Bloodlord's Embrace (OLD)</v>
      </c>
      <c r="C440" s="8" t="str">
        <f>VLOOKUP(A440,'Sets data'!$A$3:$C$9972,2,FALSE)</f>
        <v>Bloodlord's Embrace (OLD)</v>
      </c>
    </row>
    <row r="441" spans="1:3" x14ac:dyDescent="0.25">
      <c r="A441" s="5">
        <v>501</v>
      </c>
      <c r="B441" s="8" t="str">
        <f>VLOOKUP(A441,'Sets data'!$A$3:$C$9972,3,FALSE)</f>
        <v>Thrassian Stranglers</v>
      </c>
      <c r="C441" s="8" t="str">
        <f>VLOOKUP(A441,'Sets data'!$A$3:$C$9972,2,FALSE)</f>
        <v>Thrassische Würger</v>
      </c>
    </row>
    <row r="442" spans="1:3" x14ac:dyDescent="0.25">
      <c r="A442" s="5">
        <v>502</v>
      </c>
      <c r="B442" s="8" t="str">
        <f>VLOOKUP(A442,'Sets data'!$A$3:$C$9972,3,FALSE)</f>
        <v>Snow Treaders (OLD)</v>
      </c>
      <c r="C442" s="8" t="str">
        <f>VLOOKUP(A442,'Sets data'!$A$3:$C$9972,2,FALSE)</f>
        <v>Snow Treaders (OLD)</v>
      </c>
    </row>
    <row r="443" spans="1:3" x14ac:dyDescent="0.25">
      <c r="A443" s="5">
        <v>503</v>
      </c>
      <c r="B443" s="8" t="str">
        <f>VLOOKUP(A443,'Sets data'!$A$3:$C$9972,3,FALSE)</f>
        <v>Ring of the Wild Hunt</v>
      </c>
      <c r="C443" s="8" t="str">
        <f>VLOOKUP(A443,'Sets data'!$A$3:$C$9972,2,FALSE)</f>
        <v>Ring der Wilden Jagd</v>
      </c>
    </row>
    <row r="444" spans="1:3" x14ac:dyDescent="0.25">
      <c r="A444" s="5">
        <v>504</v>
      </c>
      <c r="B444" s="8" t="str">
        <f>VLOOKUP(A444,'Sets data'!$A$3:$C$9972,3,FALSE)</f>
        <v>Malacath's Band of Brutality X</v>
      </c>
      <c r="C444" s="8" t="str">
        <f>VLOOKUP(A444,'Sets data'!$A$3:$C$9972,2,FALSE)</f>
        <v>Malacath's Band der Brutalität X</v>
      </c>
    </row>
    <row r="445" spans="1:3" x14ac:dyDescent="0.25">
      <c r="A445" s="5">
        <v>505</v>
      </c>
      <c r="B445" s="8" t="str">
        <f>VLOOKUP(A445,'Sets data'!$A$3:$C$9972,3,FALSE)</f>
        <v>Torc of Tonal Constancy</v>
      </c>
      <c r="C445" s="8" t="str">
        <f>VLOOKUP(A445,'Sets data'!$A$3:$C$9972,2,FALSE)</f>
        <v>Torques der Klangkonstanz</v>
      </c>
    </row>
    <row r="446" spans="1:3" x14ac:dyDescent="0.25">
      <c r="A446" s="5">
        <v>506</v>
      </c>
      <c r="B446" s="8" t="str">
        <f>VLOOKUP(A446,'Sets data'!$A$3:$C$9972,3,FALSE)</f>
        <v>Spell Parasite</v>
      </c>
      <c r="C446" s="8" t="str">
        <f>VLOOKUP(A446,'Sets data'!$A$3:$C$9972,2,FALSE)</f>
        <v>Magieparasit</v>
      </c>
    </row>
    <row r="447" spans="1:3" x14ac:dyDescent="0.25">
      <c r="A447" s="5">
        <v>507</v>
      </c>
      <c r="B447" s="8" t="e">
        <f>VLOOKUP(A447,'Sets data'!$A$3:$C$9972,3,FALSE)</f>
        <v>#N/A</v>
      </c>
      <c r="C447" s="8" t="e">
        <f>VLOOKUP(A447,'Sets data'!$A$3:$C$9972,2,FALSE)</f>
        <v>#N/A</v>
      </c>
    </row>
    <row r="448" spans="1:3" x14ac:dyDescent="0.25">
      <c r="A448" s="5">
        <v>508</v>
      </c>
      <c r="B448" s="8" t="e">
        <f>VLOOKUP(A448,'Sets data'!$A$3:$C$9972,3,FALSE)</f>
        <v>#N/A</v>
      </c>
      <c r="C448" s="8" t="e">
        <f>VLOOKUP(A448,'Sets data'!$A$3:$C$9972,2,FALSE)</f>
        <v>#N/A</v>
      </c>
    </row>
    <row r="449" spans="1:3" x14ac:dyDescent="0.25">
      <c r="A449" s="5">
        <v>509</v>
      </c>
      <c r="B449" s="8" t="str">
        <f>VLOOKUP(A449,'Sets data'!$A$3:$C$9972,3,FALSE)</f>
        <v>Template_Drop_Healer P</v>
      </c>
      <c r="C449" s="8" t="str">
        <f>VLOOKUP(A449,'Sets data'!$A$3:$C$9972,2,FALSE)</f>
        <v>Template_Drop_Healer P</v>
      </c>
    </row>
    <row r="450" spans="1:3" x14ac:dyDescent="0.25">
      <c r="A450" s="5">
        <v>510</v>
      </c>
      <c r="B450" s="8" t="str">
        <f>VLOOKUP(A450,'Sets data'!$A$3:$C$9972,3,FALSE)</f>
        <v>Template_Drop_Tank P</v>
      </c>
      <c r="C450" s="8" t="str">
        <f>VLOOKUP(A450,'Sets data'!$A$3:$C$9972,2,FALSE)</f>
        <v>Template_Drop_Tank P</v>
      </c>
    </row>
    <row r="451" spans="1:3" x14ac:dyDescent="0.25">
      <c r="A451" s="5">
        <v>511</v>
      </c>
      <c r="B451" s="8" t="str">
        <f>VLOOKUP(A451,'Sets data'!$A$3:$C$9972,3,FALSE)</f>
        <v>Template_Drop_Stamina P</v>
      </c>
      <c r="C451" s="8" t="str">
        <f>VLOOKUP(A451,'Sets data'!$A$3:$C$9972,2,FALSE)</f>
        <v>Template_Drop_Stamina P</v>
      </c>
    </row>
    <row r="452" spans="1:3" x14ac:dyDescent="0.25">
      <c r="A452" s="5">
        <v>512</v>
      </c>
      <c r="B452" s="8" t="str">
        <f>VLOOKUP(A452,'Sets data'!$A$3:$C$9972,3,FALSE)</f>
        <v>Template_Drop_Magi P</v>
      </c>
      <c r="C452" s="8" t="str">
        <f>VLOOKUP(A452,'Sets data'!$A$3:$C$9972,2,FALSE)</f>
        <v>Template_Drop_Magi P</v>
      </c>
    </row>
    <row r="453" spans="1:3" x14ac:dyDescent="0.25">
      <c r="A453" s="5">
        <v>513</v>
      </c>
      <c r="B453" s="8" t="str">
        <f>VLOOKUP(A453,'Sets data'!$A$3:$C$9972,3,FALSE)</f>
        <v>Talfyg’s Treachery</v>
      </c>
      <c r="C453" s="8" t="str">
        <f>VLOOKUP(A453,'Sets data'!$A$3:$C$9972,2,FALSE)</f>
        <v>Talfygs Verrat</v>
      </c>
    </row>
    <row r="454" spans="1:3" x14ac:dyDescent="0.25">
      <c r="A454" s="5">
        <v>513</v>
      </c>
      <c r="B454" s="8" t="str">
        <f>VLOOKUP(A454,'Sets data'!$A$3:$C$9972,3,FALSE)</f>
        <v>Talfyg’s Treachery</v>
      </c>
      <c r="C454" s="8" t="str">
        <f>VLOOKUP(A454,'Sets data'!$A$3:$C$9972,2,FALSE)</f>
        <v>Talfygs Verrat</v>
      </c>
    </row>
    <row r="455" spans="1:3" x14ac:dyDescent="0.25">
      <c r="A455" s="5">
        <v>514</v>
      </c>
      <c r="B455" s="8" t="str">
        <f>VLOOKUP(A455,'Sets data'!$A$3:$C$9972,3,FALSE)</f>
        <v>Unleashed Terror</v>
      </c>
      <c r="C455" s="8" t="str">
        <f>VLOOKUP(A455,'Sets data'!$A$3:$C$9972,2,FALSE)</f>
        <v>Entfesselter Schrecken</v>
      </c>
    </row>
    <row r="456" spans="1:3" x14ac:dyDescent="0.25">
      <c r="A456" s="5">
        <v>514</v>
      </c>
      <c r="B456" s="8" t="str">
        <f>VLOOKUP(A456,'Sets data'!$A$3:$C$9972,3,FALSE)</f>
        <v>Unleashed Terror</v>
      </c>
      <c r="C456" s="8" t="str">
        <f>VLOOKUP(A456,'Sets data'!$A$3:$C$9972,2,FALSE)</f>
        <v>Entfesselter Schrecken</v>
      </c>
    </row>
    <row r="457" spans="1:3" x14ac:dyDescent="0.25">
      <c r="A457" s="5">
        <v>515</v>
      </c>
      <c r="B457" s="8" t="str">
        <f>VLOOKUP(A457,'Sets data'!$A$3:$C$9972,3,FALSE)</f>
        <v>Crimson Twilight</v>
      </c>
      <c r="C457" s="8" t="str">
        <f>VLOOKUP(A457,'Sets data'!$A$3:$C$9972,2,FALSE)</f>
        <v>Scharlachrotes Zwielicht</v>
      </c>
    </row>
    <row r="458" spans="1:3" x14ac:dyDescent="0.25">
      <c r="A458" s="5">
        <v>515</v>
      </c>
      <c r="B458" s="8" t="str">
        <f>VLOOKUP(A458,'Sets data'!$A$3:$C$9972,3,FALSE)</f>
        <v>Crimson Twilight</v>
      </c>
      <c r="C458" s="8" t="str">
        <f>VLOOKUP(A458,'Sets data'!$A$3:$C$9972,2,FALSE)</f>
        <v>Scharlachrotes Zwielicht</v>
      </c>
    </row>
    <row r="459" spans="1:3" x14ac:dyDescent="0.25">
      <c r="A459" s="5">
        <v>516</v>
      </c>
      <c r="B459" s="8" t="str">
        <f>VLOOKUP(A459,'Sets data'!$A$3:$C$9972,3,FALSE)</f>
        <v>Elemental Catalyst</v>
      </c>
      <c r="C459" s="8" t="str">
        <f>VLOOKUP(A459,'Sets data'!$A$3:$C$9972,2,FALSE)</f>
        <v>Elementarer Katalysator</v>
      </c>
    </row>
    <row r="460" spans="1:3" x14ac:dyDescent="0.25">
      <c r="A460" s="5">
        <v>516</v>
      </c>
      <c r="B460" s="8" t="str">
        <f>VLOOKUP(A460,'Sets data'!$A$3:$C$9972,3,FALSE)</f>
        <v>Elemental Catalyst</v>
      </c>
      <c r="C460" s="8" t="str">
        <f>VLOOKUP(A460,'Sets data'!$A$3:$C$9972,2,FALSE)</f>
        <v>Elementarer Katalysator</v>
      </c>
    </row>
    <row r="461" spans="1:3" x14ac:dyDescent="0.25">
      <c r="A461" s="5">
        <v>517</v>
      </c>
      <c r="B461" s="8" t="str">
        <f>VLOOKUP(A461,'Sets data'!$A$3:$C$9972,3,FALSE)</f>
        <v>Kraglen’s Howl</v>
      </c>
      <c r="C461" s="8" t="str">
        <f>VLOOKUP(A461,'Sets data'!$A$3:$C$9972,2,FALSE)</f>
        <v>Kraglens Heulen</v>
      </c>
    </row>
    <row r="462" spans="1:3" x14ac:dyDescent="0.25">
      <c r="A462" s="5">
        <v>517</v>
      </c>
      <c r="B462" s="8" t="str">
        <f>VLOOKUP(A462,'Sets data'!$A$3:$C$9972,3,FALSE)</f>
        <v>Kraglen’s Howl</v>
      </c>
      <c r="C462" s="8" t="str">
        <f>VLOOKUP(A462,'Sets data'!$A$3:$C$9972,2,FALSE)</f>
        <v>Kraglens Heulen</v>
      </c>
    </row>
    <row r="463" spans="1:3" x14ac:dyDescent="0.25">
      <c r="A463" s="5">
        <v>518</v>
      </c>
      <c r="B463" s="8" t="str">
        <f>VLOOKUP(A463,'Sets data'!$A$3:$C$9972,3,FALSE)</f>
        <v>Arkasis’s Genius</v>
      </c>
      <c r="C463" s="8" t="str">
        <f>VLOOKUP(A463,'Sets data'!$A$3:$C$9972,2,FALSE)</f>
        <v>Arkasis' Genie</v>
      </c>
    </row>
    <row r="464" spans="1:3" x14ac:dyDescent="0.25">
      <c r="A464" s="5">
        <v>518</v>
      </c>
      <c r="B464" s="8" t="str">
        <f>VLOOKUP(A464,'Sets data'!$A$3:$C$9972,3,FALSE)</f>
        <v>Arkasis’s Genius</v>
      </c>
      <c r="C464" s="8" t="str">
        <f>VLOOKUP(A464,'Sets data'!$A$3:$C$9972,2,FALSE)</f>
        <v>Arkasis' Genie</v>
      </c>
    </row>
    <row r="465" spans="1:3" x14ac:dyDescent="0.25">
      <c r="A465" s="5">
        <v>519</v>
      </c>
      <c r="B465" s="8" t="str">
        <f>VLOOKUP(A465,'Sets data'!$A$3:$C$9972,3,FALSE)</f>
        <v>Snow Treaders</v>
      </c>
      <c r="C465" s="8" t="str">
        <f>VLOOKUP(A465,'Sets data'!$A$3:$C$9972,2,FALSE)</f>
        <v>Schneetreter</v>
      </c>
    </row>
    <row r="466" spans="1:3" x14ac:dyDescent="0.25">
      <c r="A466" s="5">
        <v>520</v>
      </c>
      <c r="B466" s="8" t="str">
        <f>VLOOKUP(A466,'Sets data'!$A$3:$C$9972,3,FALSE)</f>
        <v>Malacath's Band of Brutality</v>
      </c>
      <c r="C466" s="8" t="str">
        <f>VLOOKUP(A466,'Sets data'!$A$3:$C$9972,2,FALSE)</f>
        <v>Malacaths Band der Brutalität</v>
      </c>
    </row>
    <row r="467" spans="1:3" x14ac:dyDescent="0.25">
      <c r="A467" s="5">
        <v>521</v>
      </c>
      <c r="B467" s="8" t="str">
        <f>VLOOKUP(A467,'Sets data'!$A$3:$C$9972,3,FALSE)</f>
        <v>Bloodlord's Embrace</v>
      </c>
      <c r="C467" s="8" t="str">
        <f>VLOOKUP(A467,'Sets data'!$A$3:$C$9972,2,FALSE)</f>
        <v>Umarmung des Blutfürsten</v>
      </c>
    </row>
    <row r="468" spans="1:3" x14ac:dyDescent="0.25">
      <c r="A468" s="5">
        <v>522</v>
      </c>
      <c r="B468" s="8" t="str">
        <f>VLOOKUP(A468,'Sets data'!$A$3:$C$9972,3,FALSE)</f>
        <v>Perfected Merciless Charge</v>
      </c>
      <c r="C468" s="8" t="str">
        <f>VLOOKUP(A468,'Sets data'!$A$3:$C$9972,2,FALSE)</f>
        <v>Perfektionierter gnadenloser Ansturm</v>
      </c>
    </row>
    <row r="469" spans="1:3" x14ac:dyDescent="0.25">
      <c r="A469" s="5">
        <v>523</v>
      </c>
      <c r="B469" s="8" t="str">
        <f>VLOOKUP(A469,'Sets data'!$A$3:$C$9972,3,FALSE)</f>
        <v>Perfected Rampaging Slash</v>
      </c>
      <c r="C469" s="8" t="str">
        <f>VLOOKUP(A469,'Sets data'!$A$3:$C$9972,2,FALSE)</f>
        <v>Perfektionierter tobender Schnitt</v>
      </c>
    </row>
    <row r="470" spans="1:3" x14ac:dyDescent="0.25">
      <c r="A470" s="5">
        <v>524</v>
      </c>
      <c r="B470" s="8" t="str">
        <f>VLOOKUP(A470,'Sets data'!$A$3:$C$9972,3,FALSE)</f>
        <v>Perfected Cruel Flurry</v>
      </c>
      <c r="C470" s="8" t="str">
        <f>VLOOKUP(A470,'Sets data'!$A$3:$C$9972,2,FALSE)</f>
        <v>Perfektionierter grausamer Schlaghagel</v>
      </c>
    </row>
    <row r="471" spans="1:3" x14ac:dyDescent="0.25">
      <c r="A471" s="5">
        <v>525</v>
      </c>
      <c r="B471" s="8" t="str">
        <f>VLOOKUP(A471,'Sets data'!$A$3:$C$9972,3,FALSE)</f>
        <v>Perfected Thunderous Volley</v>
      </c>
      <c r="C471" s="8" t="str">
        <f>VLOOKUP(A471,'Sets data'!$A$3:$C$9972,2,FALSE)</f>
        <v>Perfektionierte donnernde Salve</v>
      </c>
    </row>
    <row r="472" spans="1:3" x14ac:dyDescent="0.25">
      <c r="A472" s="5">
        <v>526</v>
      </c>
      <c r="B472" s="8" t="str">
        <f>VLOOKUP(A472,'Sets data'!$A$3:$C$9972,3,FALSE)</f>
        <v>Perfected Crushing Wall</v>
      </c>
      <c r="C472" s="8" t="str">
        <f>VLOOKUP(A472,'Sets data'!$A$3:$C$9972,2,FALSE)</f>
        <v>Perfektionierte zermalmende Mauer</v>
      </c>
    </row>
    <row r="473" spans="1:3" x14ac:dyDescent="0.25">
      <c r="A473" s="5">
        <v>527</v>
      </c>
      <c r="B473" s="8" t="str">
        <f>VLOOKUP(A473,'Sets data'!$A$3:$C$9972,3,FALSE)</f>
        <v>Perfected Precise Regeneration</v>
      </c>
      <c r="C473" s="8" t="str">
        <f>VLOOKUP(A473,'Sets data'!$A$3:$C$9972,2,FALSE)</f>
        <v>Perfektionierte präzise Regeneration</v>
      </c>
    </row>
    <row r="474" spans="1:3" x14ac:dyDescent="0.25">
      <c r="A474" s="5">
        <v>528</v>
      </c>
      <c r="B474" s="8" t="str">
        <f>VLOOKUP(A474,'Sets data'!$A$3:$C$9972,3,FALSE)</f>
        <v>Perfected Titanic Cleave</v>
      </c>
      <c r="C474" s="8" t="str">
        <f>VLOOKUP(A474,'Sets data'!$A$3:$C$9972,2,FALSE)</f>
        <v>Perfektioniertes titanisches Trennen</v>
      </c>
    </row>
    <row r="475" spans="1:3" x14ac:dyDescent="0.25">
      <c r="A475" s="5">
        <v>529</v>
      </c>
      <c r="B475" s="8" t="str">
        <f>VLOOKUP(A475,'Sets data'!$A$3:$C$9972,3,FALSE)</f>
        <v>Perfected Puncturing Remedy</v>
      </c>
      <c r="C475" s="8" t="str">
        <f>VLOOKUP(A475,'Sets data'!$A$3:$C$9972,2,FALSE)</f>
        <v>Perfektionierte durchschlagende Genesung</v>
      </c>
    </row>
    <row r="476" spans="1:3" x14ac:dyDescent="0.25">
      <c r="A476" s="5">
        <v>530</v>
      </c>
      <c r="B476" s="8" t="str">
        <f>VLOOKUP(A476,'Sets data'!$A$3:$C$9972,3,FALSE)</f>
        <v>Perfected Stinging Slashes</v>
      </c>
      <c r="C476" s="8" t="str">
        <f>VLOOKUP(A476,'Sets data'!$A$3:$C$9972,2,FALSE)</f>
        <v>Perfektionierte stechende Schnitte</v>
      </c>
    </row>
    <row r="477" spans="1:3" x14ac:dyDescent="0.25">
      <c r="A477" s="5">
        <v>531</v>
      </c>
      <c r="B477" s="8" t="str">
        <f>VLOOKUP(A477,'Sets data'!$A$3:$C$9972,3,FALSE)</f>
        <v>Perfected Caustic Arrow</v>
      </c>
      <c r="C477" s="8" t="str">
        <f>VLOOKUP(A477,'Sets data'!$A$3:$C$9972,2,FALSE)</f>
        <v>Perfektionierter beißender Pfeil</v>
      </c>
    </row>
    <row r="478" spans="1:3" x14ac:dyDescent="0.25">
      <c r="A478" s="5">
        <v>532</v>
      </c>
      <c r="B478" s="8" t="str">
        <f>VLOOKUP(A478,'Sets data'!$A$3:$C$9972,3,FALSE)</f>
        <v>Perfected Destructive Impact</v>
      </c>
      <c r="C478" s="8" t="str">
        <f>VLOOKUP(A478,'Sets data'!$A$3:$C$9972,2,FALSE)</f>
        <v>Perfektionierter zerstörerischer Einschlag</v>
      </c>
    </row>
    <row r="479" spans="1:3" x14ac:dyDescent="0.25">
      <c r="A479" s="5">
        <v>534</v>
      </c>
      <c r="B479" s="8" t="str">
        <f>VLOOKUP(A479,'Sets data'!$A$3:$C$9972,3,FALSE)</f>
        <v>Stone Husk</v>
      </c>
      <c r="C479" s="8" t="str">
        <f>VLOOKUP(A479,'Sets data'!$A$3:$C$9972,2,FALSE)</f>
        <v>Steinhülle</v>
      </c>
    </row>
    <row r="480" spans="1:3" x14ac:dyDescent="0.25">
      <c r="A480" s="5">
        <v>535</v>
      </c>
      <c r="B480" s="8" t="str">
        <f>VLOOKUP(A480,'Sets data'!$A$3:$C$9972,3,FALSE)</f>
        <v>Lady Thorn</v>
      </c>
      <c r="C480" s="8" t="str">
        <f>VLOOKUP(A480,'Sets data'!$A$3:$C$9972,2,FALSE)</f>
        <v>Fürstin Dorn</v>
      </c>
    </row>
    <row r="481" spans="1:3" x14ac:dyDescent="0.25">
      <c r="A481" s="5">
        <v>536</v>
      </c>
      <c r="B481" s="8" t="str">
        <f>VLOOKUP(A481,'Sets data'!$A$3:$C$9972,3,FALSE)</f>
        <v>Radiant Bastion</v>
      </c>
      <c r="C481" s="8" t="str">
        <f>VLOOKUP(A481,'Sets data'!$A$3:$C$9972,2,FALSE)</f>
        <v>Strahlende Bastion</v>
      </c>
    </row>
    <row r="482" spans="1:3" x14ac:dyDescent="0.25">
      <c r="A482" s="5">
        <v>537</v>
      </c>
      <c r="B482" s="8" t="str">
        <f>VLOOKUP(A482,'Sets data'!$A$3:$C$9972,3,FALSE)</f>
        <v>Voidcaller</v>
      </c>
      <c r="C482" s="8" t="str">
        <f>VLOOKUP(A482,'Sets data'!$A$3:$C$9972,2,FALSE)</f>
        <v>Leerenrufer</v>
      </c>
    </row>
    <row r="483" spans="1:3" x14ac:dyDescent="0.25">
      <c r="A483" s="5">
        <v>538</v>
      </c>
      <c r="B483" s="8" t="str">
        <f>VLOOKUP(A483,'Sets data'!$A$3:$C$9972,3,FALSE)</f>
        <v>Witch-Knight's Defiance</v>
      </c>
      <c r="C483" s="8" t="str">
        <f>VLOOKUP(A483,'Sets data'!$A$3:$C$9972,2,FALSE)</f>
        <v>Trotz des Hexenritters</v>
      </c>
    </row>
    <row r="484" spans="1:3" x14ac:dyDescent="0.25">
      <c r="A484" s="5">
        <v>539</v>
      </c>
      <c r="B484" s="8" t="str">
        <f>VLOOKUP(A484,'Sets data'!$A$3:$C$9972,3,FALSE)</f>
        <v>Red Eagle's Fury</v>
      </c>
      <c r="C484" s="8" t="str">
        <f>VLOOKUP(A484,'Sets data'!$A$3:$C$9972,2,FALSE)</f>
        <v>Zorn des Roten Adlers</v>
      </c>
    </row>
    <row r="485" spans="1:3" x14ac:dyDescent="0.25">
      <c r="A485" s="5">
        <v>540</v>
      </c>
      <c r="B485" s="8" t="str">
        <f>VLOOKUP(A485,'Sets data'!$A$3:$C$9972,3,FALSE)</f>
        <v>Legacy of Karth</v>
      </c>
      <c r="C485" s="8" t="str">
        <f>VLOOKUP(A485,'Sets data'!$A$3:$C$9972,2,FALSE)</f>
        <v>Erbe des Karth</v>
      </c>
    </row>
    <row r="486" spans="1:3" x14ac:dyDescent="0.25">
      <c r="A486" s="5">
        <v>541</v>
      </c>
      <c r="B486" s="8" t="str">
        <f>VLOOKUP(A486,'Sets data'!$A$3:$C$9972,3,FALSE)</f>
        <v>Aetherial Ascension</v>
      </c>
      <c r="C486" s="8" t="str">
        <f>VLOOKUP(A486,'Sets data'!$A$3:$C$9972,2,FALSE)</f>
        <v>Ätherischer Aufstieg</v>
      </c>
    </row>
    <row r="487" spans="1:3" x14ac:dyDescent="0.25">
      <c r="A487" s="5">
        <v>542</v>
      </c>
      <c r="B487" s="8" t="str">
        <f>VLOOKUP(A487,'Sets data'!$A$3:$C$9972,3,FALSE)</f>
        <v>Hex Siphon</v>
      </c>
      <c r="C487" s="8" t="str">
        <f>VLOOKUP(A487,'Sets data'!$A$3:$C$9972,2,FALSE)</f>
        <v>Fluchsiphon</v>
      </c>
    </row>
    <row r="488" spans="1:3" x14ac:dyDescent="0.25">
      <c r="A488" s="5">
        <v>543</v>
      </c>
      <c r="B488" s="8" t="str">
        <f>VLOOKUP(A488,'Sets data'!$A$3:$C$9972,3,FALSE)</f>
        <v>Pestilent Host</v>
      </c>
      <c r="C488" s="8" t="str">
        <f>VLOOKUP(A488,'Sets data'!$A$3:$C$9972,2,FALSE)</f>
        <v>Pestilenter Wirt</v>
      </c>
    </row>
    <row r="489" spans="1:3" x14ac:dyDescent="0.25">
      <c r="A489" s="5">
        <v>544</v>
      </c>
      <c r="B489" s="8" t="str">
        <f>VLOOKUP(A489,'Sets data'!$A$3:$C$9972,3,FALSE)</f>
        <v>Explosive Rebuke</v>
      </c>
      <c r="C489" s="8" t="str">
        <f>VLOOKUP(A489,'Sets data'!$A$3:$C$9972,2,FALSE)</f>
        <v>Explosiver Tadel</v>
      </c>
    </row>
    <row r="490" spans="1:3" x14ac:dyDescent="0.25">
      <c r="A490" s="5">
        <v>557</v>
      </c>
      <c r="B490" s="8" t="str">
        <f>VLOOKUP(A490,'Sets data'!$A$3:$C$9972,3,FALSE)</f>
        <v>Executioner's Blade</v>
      </c>
      <c r="C490" s="8" t="str">
        <f>VLOOKUP(A490,'Sets data'!$A$3:$C$9972,2,FALSE)</f>
        <v>Henkersklinge</v>
      </c>
    </row>
    <row r="491" spans="1:3" x14ac:dyDescent="0.25">
      <c r="A491" s="5">
        <v>558</v>
      </c>
      <c r="B491" s="8" t="str">
        <f>VLOOKUP(A491,'Sets data'!$A$3:$C$9972,3,FALSE)</f>
        <v>Void Bash</v>
      </c>
      <c r="C491" s="8" t="str">
        <f>VLOOKUP(A491,'Sets data'!$A$3:$C$9972,2,FALSE)</f>
        <v>LeerenWucht</v>
      </c>
    </row>
    <row r="492" spans="1:3" x14ac:dyDescent="0.25">
      <c r="A492" s="5">
        <v>559</v>
      </c>
      <c r="B492" s="8" t="str">
        <f>VLOOKUP(A492,'Sets data'!$A$3:$C$9972,3,FALSE)</f>
        <v>Frenzied Momentum</v>
      </c>
      <c r="C492" s="8" t="str">
        <f>VLOOKUP(A492,'Sets data'!$A$3:$C$9972,2,FALSE)</f>
        <v>Tobendes Momentum</v>
      </c>
    </row>
    <row r="493" spans="1:3" x14ac:dyDescent="0.25">
      <c r="A493" s="5">
        <v>560</v>
      </c>
      <c r="B493" s="8" t="str">
        <f>VLOOKUP(A493,'Sets data'!$A$3:$C$9972,3,FALSE)</f>
        <v>Point-Blank Snipe</v>
      </c>
      <c r="C493" s="8" t="str">
        <f>VLOOKUP(A493,'Sets data'!$A$3:$C$9972,2,FALSE)</f>
        <v>Volltreffer</v>
      </c>
    </row>
    <row r="494" spans="1:3" x14ac:dyDescent="0.25">
      <c r="A494" s="5">
        <v>561</v>
      </c>
      <c r="B494" s="8" t="str">
        <f>VLOOKUP(A494,'Sets data'!$A$3:$C$9972,3,FALSE)</f>
        <v>Wrath of Elements</v>
      </c>
      <c r="C494" s="8" t="str">
        <f>VLOOKUP(A494,'Sets data'!$A$3:$C$9972,2,FALSE)</f>
        <v>Zorn der Elemente</v>
      </c>
    </row>
    <row r="495" spans="1:3" x14ac:dyDescent="0.25">
      <c r="A495" s="5">
        <v>562</v>
      </c>
      <c r="B495" s="8" t="str">
        <f>VLOOKUP(A495,'Sets data'!$A$3:$C$9972,3,FALSE)</f>
        <v>Force Overflow</v>
      </c>
      <c r="C495" s="8" t="str">
        <f>VLOOKUP(A495,'Sets data'!$A$3:$C$9972,2,FALSE)</f>
        <v>Machtüberschuss</v>
      </c>
    </row>
    <row r="496" spans="1:3" x14ac:dyDescent="0.25">
      <c r="A496" s="5">
        <v>563</v>
      </c>
      <c r="B496" s="8" t="str">
        <f>VLOOKUP(A496,'Sets data'!$A$3:$C$9972,3,FALSE)</f>
        <v>Perfected Executioner's Blade</v>
      </c>
      <c r="C496" s="8" t="str">
        <f>VLOOKUP(A496,'Sets data'!$A$3:$C$9972,2,FALSE)</f>
        <v>Perfektionierte Klinge des Henkers</v>
      </c>
    </row>
    <row r="497" spans="1:3" x14ac:dyDescent="0.25">
      <c r="A497" s="5">
        <v>564</v>
      </c>
      <c r="B497" s="8" t="str">
        <f>VLOOKUP(A497,'Sets data'!$A$3:$C$9972,3,FALSE)</f>
        <v>Perfected Void Bash</v>
      </c>
      <c r="C497" s="8" t="str">
        <f>VLOOKUP(A497,'Sets data'!$A$3:$C$9972,2,FALSE)</f>
        <v>Perfektionierte Leerenwucht</v>
      </c>
    </row>
    <row r="498" spans="1:3" x14ac:dyDescent="0.25">
      <c r="A498" s="5">
        <v>565</v>
      </c>
      <c r="B498" s="8" t="str">
        <f>VLOOKUP(A498,'Sets data'!$A$3:$C$9972,3,FALSE)</f>
        <v>Perfected Frenzied Momentum</v>
      </c>
      <c r="C498" s="8" t="str">
        <f>VLOOKUP(A498,'Sets data'!$A$3:$C$9972,2,FALSE)</f>
        <v>Perfektioniertes tobendes Momentum</v>
      </c>
    </row>
    <row r="499" spans="1:3" x14ac:dyDescent="0.25">
      <c r="A499" s="5">
        <v>566</v>
      </c>
      <c r="B499" s="8" t="str">
        <f>VLOOKUP(A499,'Sets data'!$A$3:$C$9972,3,FALSE)</f>
        <v>Perfected Point-Blank Snipe</v>
      </c>
      <c r="C499" s="8" t="str">
        <f>VLOOKUP(A499,'Sets data'!$A$3:$C$9972,2,FALSE)</f>
        <v>Perfektionierter Volltreffer</v>
      </c>
    </row>
    <row r="500" spans="1:3" x14ac:dyDescent="0.25">
      <c r="A500" s="5">
        <v>567</v>
      </c>
      <c r="B500" s="8" t="str">
        <f>VLOOKUP(A500,'Sets data'!$A$3:$C$9972,3,FALSE)</f>
        <v>Perfected Wrath of Elements</v>
      </c>
      <c r="C500" s="8" t="str">
        <f>VLOOKUP(A500,'Sets data'!$A$3:$C$9972,2,FALSE)</f>
        <v>Perfektionierter Zorn der Elemente</v>
      </c>
    </row>
    <row r="501" spans="1:3" x14ac:dyDescent="0.25">
      <c r="A501" s="5">
        <v>568</v>
      </c>
      <c r="B501" s="8" t="str">
        <f>VLOOKUP(A501,'Sets data'!$A$3:$C$9972,3,FALSE)</f>
        <v>Perfected Force Overflow</v>
      </c>
      <c r="C501" s="8" t="str">
        <f>VLOOKUP(A501,'Sets data'!$A$3:$C$9972,2,FALSE)</f>
        <v>Perfektionierter Machtüberschuss</v>
      </c>
    </row>
    <row r="502" spans="1:3" x14ac:dyDescent="0.25">
      <c r="A502" s="5">
        <v>575</v>
      </c>
      <c r="B502" s="8" t="str">
        <f>VLOOKUP(A502,'Sets data'!$A$3:$C$9972,3,FALSE)</f>
        <v>Ring of the Pale Order</v>
      </c>
      <c r="C502" s="8" t="str">
        <f>VLOOKUP(A502,'Sets data'!$A$3:$C$9972,2,FALSE)</f>
        <v>Ring des Fahlen Ordens</v>
      </c>
    </row>
    <row r="503" spans="1:3" x14ac:dyDescent="0.25">
      <c r="A503" s="5">
        <v>576</v>
      </c>
      <c r="B503" s="8" t="str">
        <f>VLOOKUP(A503,'Sets data'!$A$3:$C$9972,3,FALSE)</f>
        <v>Pearls of Ehlnofey</v>
      </c>
      <c r="C503" s="8" t="str">
        <f>VLOOKUP(A503,'Sets data'!$A$3:$C$9972,2,FALSE)</f>
        <v>Perlen der Ehlnofey</v>
      </c>
    </row>
    <row r="504" spans="1:3" x14ac:dyDescent="0.25">
      <c r="A504" s="79">
        <v>569</v>
      </c>
      <c r="B504" s="8" t="str">
        <f>VLOOKUP(A504,'Sets data'!$A$3:$C$9972,3,FALSE)</f>
        <v>True-Sworn Fury </v>
      </c>
      <c r="C504" s="8" t="str">
        <f>VLOOKUP(A504,'Sets data'!$A$3:$C$9972,2,FALSE)</f>
        <v>Wahrgeschworenen-Raserei</v>
      </c>
    </row>
    <row r="505" spans="1:3" x14ac:dyDescent="0.25">
      <c r="A505" s="79">
        <v>570</v>
      </c>
      <c r="B505" s="8" t="str">
        <f>VLOOKUP(A505,'Sets data'!$A$3:$C$9972,3,FALSE)</f>
        <v>Kinras’s Wrath</v>
      </c>
      <c r="C505" s="8" t="str">
        <f>VLOOKUP(A505,'Sets data'!$A$3:$C$9972,2,FALSE)</f>
        <v>Kinra's Zorn</v>
      </c>
    </row>
    <row r="506" spans="1:3" x14ac:dyDescent="0.25">
      <c r="A506" s="79">
        <v>571</v>
      </c>
      <c r="B506" s="8" t="str">
        <f>VLOOKUP(A506,'Sets data'!$A$3:$C$9972,3,FALSE)</f>
        <v>Drake’s Rush</v>
      </c>
      <c r="C506" s="8" t="str">
        <f>VLOOKUP(A506,'Sets data'!$A$3:$C$9972,2,FALSE)</f>
        <v>Dracheneile</v>
      </c>
    </row>
    <row r="507" spans="1:3" x14ac:dyDescent="0.25">
      <c r="A507" s="79">
        <v>572</v>
      </c>
      <c r="B507" s="8" t="str">
        <f>VLOOKUP(A507,'Sets data'!$A$3:$C$9972,3,FALSE)</f>
        <v>Unleashed Ritualist</v>
      </c>
      <c r="C507" s="8" t="str">
        <f>VLOOKUP(A507,'Sets data'!$A$3:$C$9972,2,FALSE)</f>
        <v>Entfesselter Ritualist</v>
      </c>
    </row>
    <row r="508" spans="1:3" x14ac:dyDescent="0.25">
      <c r="A508" s="79">
        <v>573</v>
      </c>
      <c r="B508" s="8" t="str">
        <f>VLOOKUP(A508,'Sets data'!$A$3:$C$9972,3,FALSE)</f>
        <v>Dagon’s Dominion</v>
      </c>
      <c r="C508" s="8" t="str">
        <f>VLOOKUP(A508,'Sets data'!$A$3:$C$9972,2,FALSE)</f>
        <v>Dagons Herrschaft</v>
      </c>
    </row>
    <row r="509" spans="1:3" x14ac:dyDescent="0.25">
      <c r="A509" s="79">
        <v>574</v>
      </c>
      <c r="B509" s="8" t="str">
        <f>VLOOKUP(A509,'Sets data'!$A$3:$C$9972,3,FALSE)</f>
        <v>Foolkiller’s Ward</v>
      </c>
      <c r="C509" s="8" t="str">
        <f>VLOOKUP(A509,'Sets data'!$A$3:$C$9972,2,FALSE)</f>
        <v>Schutz des Narrentöters</v>
      </c>
    </row>
    <row r="510" spans="1:3" x14ac:dyDescent="0.25">
      <c r="A510" s="79">
        <v>577</v>
      </c>
      <c r="B510" s="8" t="str">
        <f>VLOOKUP(A510,'Sets data'!$A$3:$C$9972,3,FALSE)</f>
        <v>Encrati\’s Behemoth</v>
      </c>
      <c r="C510" s="8" t="str">
        <f>VLOOKUP(A510,'Sets data'!$A$3:$C$9972,2,FALSE)</f>
        <v>Encrati\'s Behemoth</v>
      </c>
    </row>
    <row r="511" spans="1:3" x14ac:dyDescent="0.25">
      <c r="A511" s="79">
        <v>578</v>
      </c>
      <c r="B511" s="8" t="str">
        <f>VLOOKUP(A511,'Sets data'!$A$3:$C$9972,3,FALSE)</f>
        <v>Baron Zaudrus</v>
      </c>
      <c r="C511" s="8" t="str">
        <f>VLOOKUP(A511,'Sets data'!$A$3:$C$9972,2,FALSE)</f>
        <v>Baron Zaudrus</v>
      </c>
    </row>
    <row r="512" spans="1:3" x14ac:dyDescent="0.25">
      <c r="A512" s="85">
        <v>579</v>
      </c>
      <c r="B512" s="8" t="str">
        <f>VLOOKUP(A512,'Sets data'!$A$3:$C$9972,3,FALSE)</f>
        <v>Frostbite</v>
      </c>
      <c r="C512" s="8" t="str">
        <f>VLOOKUP(A512,'Sets data'!$A$3:$C$9972,2,FALSE)</f>
        <v>Frostbiss</v>
      </c>
    </row>
    <row r="513" spans="1:3" x14ac:dyDescent="0.25">
      <c r="A513" s="85">
        <v>580</v>
      </c>
      <c r="B513" s="8" t="str">
        <f>VLOOKUP(A513,'Sets data'!$A$3:$C$9972,3,FALSE)</f>
        <v>Deadlands Assassin</v>
      </c>
      <c r="C513" s="8" t="str">
        <f>VLOOKUP(A513,'Sets data'!$A$3:$C$9972,2,FALSE)</f>
        <v>Totenländer-Assassine</v>
      </c>
    </row>
    <row r="514" spans="1:3" x14ac:dyDescent="0.25">
      <c r="A514" s="85">
        <v>581</v>
      </c>
      <c r="B514" s="8" t="str">
        <f>VLOOKUP(A514,'Sets data'!$A$3:$C$9972,3,FALSE)</f>
        <v>Bog Raider</v>
      </c>
      <c r="C514" s="8" t="str">
        <f>VLOOKUP(A514,'Sets data'!$A$3:$C$9972,2,FALSE)</f>
        <v>Moorräuber</v>
      </c>
    </row>
    <row r="515" spans="1:3" x14ac:dyDescent="0.25">
      <c r="A515" s="85">
        <v>582</v>
      </c>
      <c r="B515" s="8" t="str">
        <f>VLOOKUP(A515,'Sets data'!$A$3:$C$9972,3,FALSE)</f>
        <v>Hist Whisperer</v>
      </c>
      <c r="C515" s="8" t="str">
        <f>VLOOKUP(A515,'Sets data'!$A$3:$C$9972,2,FALSE)</f>
        <v>Histflüsterer</v>
      </c>
    </row>
    <row r="516" spans="1:3" x14ac:dyDescent="0.25">
      <c r="A516" s="85">
        <v>583</v>
      </c>
      <c r="B516" s="8" t="str">
        <f>VLOOKUP(A516,'Sets data'!$A$3:$C$9972,3,FALSE)</f>
        <v>Heartland Conqueror</v>
      </c>
      <c r="C516" s="8" t="str">
        <f>VLOOKUP(A516,'Sets data'!$A$3:$C$9972,2,FALSE)</f>
        <v>Herzlanderoberer</v>
      </c>
    </row>
    <row r="517" spans="1:3" x14ac:dyDescent="0.25">
      <c r="A517" s="85">
        <v>584</v>
      </c>
      <c r="B517" s="8" t="str">
        <f>VLOOKUP(A517,'Sets data'!$A$3:$C$9972,3,FALSE)</f>
        <v>Diamond\'s Victory</v>
      </c>
      <c r="C517" s="8" t="str">
        <f>VLOOKUP(A517,'Sets data'!$A$3:$C$9972,2,FALSE)</f>
        <v>Sieg des Diamanten</v>
      </c>
    </row>
    <row r="518" spans="1:3" x14ac:dyDescent="0.25">
      <c r="A518" s="85">
        <v>585</v>
      </c>
      <c r="B518" s="8" t="str">
        <f>VLOOKUP(A518,'Sets data'!$A$3:$C$9972,3,FALSE)</f>
        <v>Saxhleel Champion</v>
      </c>
      <c r="C518" s="8" t="str">
        <f>VLOOKUP(A518,'Sets data'!$A$3:$C$9972,2,FALSE)</f>
        <v>Saxhleel-Champion</v>
      </c>
    </row>
    <row r="519" spans="1:3" x14ac:dyDescent="0.25">
      <c r="A519" s="85">
        <v>586</v>
      </c>
      <c r="B519" s="8" t="str">
        <f>VLOOKUP(A519,'Sets data'!$A$3:$C$9972,3,FALSE)</f>
        <v>Sul-Xan\'s Torment</v>
      </c>
      <c r="C519" s="8" t="str">
        <f>VLOOKUP(A519,'Sets data'!$A$3:$C$9972,2,FALSE)</f>
        <v>Sul-Xans Folter</v>
      </c>
    </row>
    <row r="520" spans="1:3" x14ac:dyDescent="0.25">
      <c r="A520" s="85">
        <v>587</v>
      </c>
      <c r="B520" s="8" t="str">
        <f>VLOOKUP(A520,'Sets data'!$A$3:$C$9972,3,FALSE)</f>
        <v>Bahsei\'s Mania</v>
      </c>
      <c r="C520" s="8" t="str">
        <f>VLOOKUP(A520,'Sets data'!$A$3:$C$9972,2,FALSE)</f>
        <v>Bahseis Manie</v>
      </c>
    </row>
    <row r="521" spans="1:3" x14ac:dyDescent="0.25">
      <c r="A521" s="85">
        <v>588</v>
      </c>
      <c r="B521" s="8" t="str">
        <f>VLOOKUP(A521,'Sets data'!$A$3:$C$9972,3,FALSE)</f>
        <v>Stone-Talker\'s Oath</v>
      </c>
      <c r="C521" s="8" t="str">
        <f>VLOOKUP(A521,'Sets data'!$A$3:$C$9972,2,FALSE)</f>
        <v>Eid des Steinsprechers</v>
      </c>
    </row>
    <row r="522" spans="1:3" x14ac:dyDescent="0.25">
      <c r="A522" s="85">
        <v>589</v>
      </c>
      <c r="B522" s="8" t="str">
        <f>VLOOKUP(A522,'Sets data'!$A$3:$C$9972,3,FALSE)</f>
        <v>Perfected Saxhleel Champion</v>
      </c>
      <c r="C522" s="8" t="str">
        <f>VLOOKUP(A522,'Sets data'!$A$3:$C$9972,2,FALSE)</f>
        <v>Perfektionierter Saxhleel-Champion</v>
      </c>
    </row>
    <row r="523" spans="1:3" x14ac:dyDescent="0.25">
      <c r="A523" s="85">
        <v>590</v>
      </c>
      <c r="B523" s="8" t="str">
        <f>VLOOKUP(A523,'Sets data'!$A$3:$C$9972,3,FALSE)</f>
        <v>Perfected Sul-Xan\'s Torment</v>
      </c>
      <c r="C523" s="8" t="str">
        <f>VLOOKUP(A523,'Sets data'!$A$3:$C$9972,2,FALSE)</f>
        <v>Perfected Sul-Xan\'s Torment</v>
      </c>
    </row>
    <row r="524" spans="1:3" x14ac:dyDescent="0.25">
      <c r="A524" s="85">
        <v>591</v>
      </c>
      <c r="B524" s="8" t="str">
        <f>VLOOKUP(A524,'Sets data'!$A$3:$C$9972,3,FALSE)</f>
        <v>Perfected Bahsei\'s Mania</v>
      </c>
      <c r="C524" s="8" t="str">
        <f>VLOOKUP(A524,'Sets data'!$A$3:$C$9972,2,FALSE)</f>
        <v>Bahseis perfektionierte Manie</v>
      </c>
    </row>
    <row r="525" spans="1:3" x14ac:dyDescent="0.25">
      <c r="A525" s="85">
        <v>592</v>
      </c>
      <c r="B525" s="8" t="str">
        <f>VLOOKUP(A525,'Sets data'!$A$3:$C$9972,3,FALSE)</f>
        <v>Perfected Stone-Talker\'s Oath</v>
      </c>
      <c r="C525" s="8" t="str">
        <f>VLOOKUP(A525,'Sets data'!$A$3:$C$9972,2,FALSE)</f>
        <v>Perfektionierter Eid des Steinsprechers</v>
      </c>
    </row>
    <row r="526" spans="1:3" x14ac:dyDescent="0.25">
      <c r="A526" s="85">
        <v>593</v>
      </c>
      <c r="B526" s="8" t="str">
        <f>VLOOKUP(A526,'Sets data'!$A$3:$C$9972,3,FALSE)</f>
        <v>Gaze of Sithis</v>
      </c>
      <c r="C526" s="8" t="str">
        <f>VLOOKUP(A526,'Sets data'!$A$3:$C$9972,2,FALSE)</f>
        <v>Gaze of Sithis</v>
      </c>
    </row>
    <row r="527" spans="1:3" x14ac:dyDescent="0.25">
      <c r="A527" s="85">
        <v>594</v>
      </c>
      <c r="B527" s="8" t="str">
        <f>VLOOKUP(A527,'Sets data'!$A$3:$C$9972,3,FALSE)</f>
        <v>Harpooner\'s Wading Kilt</v>
      </c>
      <c r="C527" s="8" t="str">
        <f>VLOOKUP(A527,'Sets data'!$A$3:$C$9972,2,FALSE)</f>
        <v>Harpooner\'s Wading Kilt</v>
      </c>
    </row>
    <row r="528" spans="1:3" x14ac:dyDescent="0.25">
      <c r="A528" s="85">
        <v>595</v>
      </c>
      <c r="B528" s="8" t="e">
        <f>VLOOKUP(A528,'Sets data'!$A$3:$C$9972,3,FALSE)</f>
        <v>#N/A</v>
      </c>
      <c r="C528" s="8" t="e">
        <f>VLOOKUP(A528,'Sets data'!$A$3:$C$9972,2,FALSE)</f>
        <v>#N/A</v>
      </c>
    </row>
    <row r="529" spans="1:3" x14ac:dyDescent="0.25">
      <c r="A529" s="85">
        <v>596</v>
      </c>
      <c r="B529" s="8" t="str">
        <f>VLOOKUP(A529,'Sets data'!$A$3:$C$9972,3,FALSE)</f>
        <v>Death Dealer\'s Fete</v>
      </c>
      <c r="C529" s="8" t="str">
        <f>VLOOKUP(A529,'Sets data'!$A$3:$C$9972,2,FALSE)</f>
        <v>Death Dealer\'s Fete</v>
      </c>
    </row>
    <row r="530" spans="1:3" x14ac:dyDescent="0.25">
      <c r="A530" s="85">
        <v>597</v>
      </c>
      <c r="B530" s="8" t="str">
        <f>VLOOKUP(A530,'Sets data'!$A$3:$C$9972,3,FALSE)</f>
        <v>Shapeshifter\'s Chain</v>
      </c>
      <c r="C530" s="8" t="str">
        <f>VLOOKUP(A530,'Sets data'!$A$3:$C$9972,2,FALSE)</f>
        <v>Shapeshifter\'s Chain</v>
      </c>
    </row>
    <row r="531" spans="1:3" x14ac:dyDescent="0.25">
      <c r="A531" s="85">
        <v>598</v>
      </c>
      <c r="B531" s="8" t="str">
        <f>VLOOKUP(A531,'Sets data'!$A$3:$C$9972,3,FALSE)</f>
        <v>Zoal the Ever-Wakeful</v>
      </c>
      <c r="C531" s="8" t="str">
        <f>VLOOKUP(A531,'Sets data'!$A$3:$C$9972,2,FALSE)</f>
        <v>Zoal der Immerwache</v>
      </c>
    </row>
    <row r="532" spans="1:3" x14ac:dyDescent="0.25">
      <c r="A532" s="85">
        <v>599</v>
      </c>
      <c r="B532" s="8" t="str">
        <f>VLOOKUP(A532,'Sets data'!$A$3:$C$9972,3,FALSE)</f>
        <v>Immolator Charr</v>
      </c>
      <c r="C532" s="8" t="str">
        <f>VLOOKUP(A532,'Sets data'!$A$3:$C$9972,2,FALSE)</f>
        <v>Entflammer Charr</v>
      </c>
    </row>
    <row r="533" spans="1:3" x14ac:dyDescent="0.25">
      <c r="A533" s="85">
        <v>600</v>
      </c>
      <c r="B533" s="8" t="str">
        <f>VLOOKUP(A533,'Sets data'!$A$3:$C$9972,3,FALSE)</f>
        <v>Glorgoloch the Destroyer</v>
      </c>
      <c r="C533" s="8" t="str">
        <f>VLOOKUP(A533,'Sets data'!$A$3:$C$9972,2,FALSE)</f>
        <v>Glorgoloch der Zerstörer</v>
      </c>
    </row>
    <row r="534" spans="1:3" x14ac:dyDescent="0.25">
      <c r="A534" s="5">
        <v>603</v>
      </c>
      <c r="B534" s="8" t="str">
        <f>VLOOKUP(A534,'Sets data'!$A$3:$C$9972,3,FALSE)</f>
        <v>Scorion’s Feast </v>
      </c>
      <c r="C534" s="8" t="str">
        <f>VLOOKUP(A534,'Sets data'!$A$3:$C$9972,2,FALSE)</f>
        <v>Festmahl des Skorions</v>
      </c>
    </row>
    <row r="535" spans="1:3" x14ac:dyDescent="0.25">
      <c r="A535" s="5">
        <v>604</v>
      </c>
      <c r="B535" s="8" t="str">
        <f>VLOOKUP(A535,'Sets data'!$A$3:$C$9972,3,FALSE)</f>
        <v>Rush of Agony</v>
      </c>
      <c r="C535" s="8" t="str">
        <f>VLOOKUP(A535,'Sets data'!$A$3:$C$9972,2,FALSE)</f>
        <v>Auftreibende Agonie</v>
      </c>
    </row>
    <row r="536" spans="1:3" x14ac:dyDescent="0.25">
      <c r="A536" s="5">
        <v>602</v>
      </c>
      <c r="B536" s="8" t="str">
        <f>VLOOKUP(A536,'Sets data'!$A$3:$C$9972,3,FALSE)</f>
        <v>Crimson Oath’s Rive</v>
      </c>
      <c r="C536" s="8" t="str">
        <f>VLOOKUP(A536,'Sets data'!$A$3:$C$9972,2,FALSE)</f>
        <v>Spalt des Karmesinschwurs</v>
      </c>
    </row>
    <row r="537" spans="1:3" x14ac:dyDescent="0.25">
      <c r="A537" s="5">
        <v>609</v>
      </c>
      <c r="B537" s="8" t="str">
        <f>VLOOKUP(A537,'Sets data'!$A$3:$C$9972,3,FALSE)</f>
        <v>Magma Incarnate</v>
      </c>
      <c r="C537" s="8" t="str">
        <f>VLOOKUP(A537,'Sets data'!$A$3:$C$9972,2,FALSE)</f>
        <v>Magmaverkörperung</v>
      </c>
    </row>
    <row r="538" spans="1:3" x14ac:dyDescent="0.25">
      <c r="A538" s="5">
        <v>606</v>
      </c>
      <c r="B538" s="8" t="str">
        <f>VLOOKUP(A538,'Sets data'!$A$3:$C$9972,3,FALSE)</f>
        <v>Thunder Caller</v>
      </c>
      <c r="C538" s="8" t="str">
        <f>VLOOKUP(A538,'Sets data'!$A$3:$C$9972,2,FALSE)</f>
        <v>Donnerrufer</v>
      </c>
    </row>
    <row r="539" spans="1:3" x14ac:dyDescent="0.25">
      <c r="A539" s="5">
        <v>607</v>
      </c>
      <c r="B539" s="8" t="str">
        <f>VLOOKUP(A539,'Sets data'!$A$3:$C$9972,3,FALSE)</f>
        <v>Grisly Gourmet</v>
      </c>
      <c r="C539" s="8" t="str">
        <f>VLOOKUP(A539,'Sets data'!$A$3:$C$9972,2,FALSE)</f>
        <v>Grausiger Gourmet</v>
      </c>
    </row>
    <row r="540" spans="1:3" x14ac:dyDescent="0.25">
      <c r="A540" s="5">
        <v>605</v>
      </c>
      <c r="B540" s="8" t="str">
        <f>VLOOKUP(A540,'Sets data'!$A$3:$C$9972,3,FALSE)</f>
        <v>Silver Rose Vigil</v>
      </c>
      <c r="C540" s="8" t="str">
        <f>VLOOKUP(A540,'Sets data'!$A$3:$C$9972,2,FALSE)</f>
        <v>Silberrosen-Wacht</v>
      </c>
    </row>
    <row r="541" spans="1:3" x14ac:dyDescent="0.25">
      <c r="A541" s="5">
        <v>608</v>
      </c>
      <c r="B541" s="8" t="str">
        <f>VLOOKUP(A541,'Sets data'!$A$3:$C$9972,3,FALSE)</f>
        <v>Prior Thierric</v>
      </c>
      <c r="C541" s="8" t="str">
        <f>VLOOKUP(A541,'Sets data'!$A$3:$C$9972,2,FALSE)</f>
        <v>Prior Thierric</v>
      </c>
    </row>
    <row r="542" spans="1:3" x14ac:dyDescent="0.25">
      <c r="A542" s="5">
        <v>616</v>
      </c>
      <c r="B542" s="8" t="str">
        <f>VLOOKUP(A542,'Sets data'!$A$3:$C$9972,3,FALSE)</f>
        <v>Dark Convergence</v>
      </c>
      <c r="C542" s="8" t="str">
        <f>VLOOKUP(A542,'Sets data'!$A$3:$C$9972,2,FALSE)</f>
        <v>Dunkle Konvergenz</v>
      </c>
    </row>
    <row r="543" spans="1:3" x14ac:dyDescent="0.25">
      <c r="A543" s="5">
        <v>617</v>
      </c>
      <c r="B543" s="8" t="str">
        <f>VLOOKUP(A543,'Sets data'!$A$3:$C$9972,3,FALSE)</f>
        <v>Plaguebreak</v>
      </c>
      <c r="C543" s="8" t="str">
        <f>VLOOKUP(A543,'Sets data'!$A$3:$C$9972,2,FALSE)</f>
        <v>Seuchenbruch</v>
      </c>
    </row>
    <row r="544" spans="1:3" x14ac:dyDescent="0.25">
      <c r="A544" s="5">
        <v>618</v>
      </c>
      <c r="B544" s="8" t="str">
        <f>VLOOKUP(A544,'Sets data'!$A$3:$C$9972,3,FALSE)</f>
        <v>Hrothgar's Chill</v>
      </c>
      <c r="C544" s="8" t="str">
        <f>VLOOKUP(A544,'Sets data'!$A$3:$C$9972,2,FALSE)</f>
        <v>Hrothgars Kühle</v>
      </c>
    </row>
  </sheetData>
  <autoFilter ref="A2:D2" xr:uid="{00000000-0009-0000-0000-000002000000}">
    <sortState xmlns:xlrd2="http://schemas.microsoft.com/office/spreadsheetml/2017/richdata2" ref="A3:D480">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2"/>
  <sheetViews>
    <sheetView workbookViewId="0">
      <pane xSplit="3" ySplit="2" topLeftCell="D88" activePane="bottomRight" state="frozen"/>
      <selection pane="topRight" activeCell="D1" sqref="D1"/>
      <selection pane="bottomLeft" activeCell="A3" sqref="A3"/>
      <selection pane="bottomRight" activeCell="D111" sqref="D11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90" t="s">
        <v>2676</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0"/>
      <c r="AR1" s="90"/>
      <c r="AS1" s="90"/>
      <c r="AT1" s="90"/>
      <c r="AU1" s="90"/>
      <c r="AV1" s="90"/>
      <c r="AW1" s="90"/>
      <c r="AX1" s="90"/>
      <c r="AY1" s="90"/>
      <c r="AZ1" s="91"/>
    </row>
    <row r="2" spans="1:52" ht="30" x14ac:dyDescent="0.25">
      <c r="A2" s="10" t="s">
        <v>101</v>
      </c>
      <c r="B2" s="1" t="s">
        <v>99</v>
      </c>
      <c r="C2" s="1" t="s">
        <v>1451</v>
      </c>
      <c r="D2" s="3" t="s">
        <v>100</v>
      </c>
      <c r="E2" s="3" t="s">
        <v>1746</v>
      </c>
      <c r="F2" s="3" t="s">
        <v>1609</v>
      </c>
      <c r="G2" s="3" t="s">
        <v>1747</v>
      </c>
      <c r="H2" s="15" t="s">
        <v>1450</v>
      </c>
      <c r="I2" s="18" t="s">
        <v>1635</v>
      </c>
      <c r="J2" s="17" t="s">
        <v>1449</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constants'!$A$4:$B$1002,2,FALSE)</f>
        <v>DLC_BASE_GAME</v>
      </c>
      <c r="J3" s="17" t="str">
        <f>VLOOKUP(H3,'LibSets constants'!$A$4:$C$1002,3,FALSE)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constants'!$A$4:$B$1002,2,FALSE)</f>
        <v>DLC_BASE_GAME</v>
      </c>
      <c r="J4" s="17" t="str">
        <f>VLOOKUP(H4,'LibSets constants'!$A$4:$C$1002,3,FALSE)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constants'!$A$4:$B$1002,2,FALSE)</f>
        <v>DLC_BASE_GAME</v>
      </c>
      <c r="J5" s="17" t="str">
        <f>VLOOKUP(H5,'LibSets constants'!$A$4:$C$1002,3,FALSE)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constants'!$A$4:$B$1002,2,FALSE)</f>
        <v>DLC_BASE_GAME</v>
      </c>
      <c r="J6" s="17" t="str">
        <f>VLOOKUP(H6,'LibSets constants'!$A$4:$C$1002,3,FALSE)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constants'!$A$4:$B$1002,2,FALSE)</f>
        <v>DLC_BASE_GAME</v>
      </c>
      <c r="J7" s="17" t="str">
        <f>VLOOKUP(H7,'LibSets constants'!$A$4:$C$1002,3,FALSE)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constants'!$A$4:$B$1002,2,FALSE)</f>
        <v>DLC_BASE_GAME</v>
      </c>
      <c r="J8" s="17" t="str">
        <f>VLOOKUP(H8,'LibSets constants'!$A$4:$C$1002,3,FALSE)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constants'!$A$4:$B$1002,2,FALSE)</f>
        <v>DLC_BASE_GAME</v>
      </c>
      <c r="J9" s="17" t="str">
        <f>VLOOKUP(H9,'LibSets constants'!$A$4:$C$1002,3,FALSE)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constants'!$A$4:$B$1002,2,FALSE)</f>
        <v>DLC_BASE_GAME</v>
      </c>
      <c r="J10" s="17" t="str">
        <f>VLOOKUP(H10,'LibSets constants'!$A$4:$C$1002,3,FALSE)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constants'!$A$4:$B$1002,2,FALSE)</f>
        <v>DLC_BASE_GAME</v>
      </c>
      <c r="J11" s="17" t="str">
        <f>VLOOKUP(H11,'LibSets constants'!$A$4:$C$1002,3,FALSE)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constants'!$A$4:$B$1002,2,FALSE)</f>
        <v>DLC_BASE_GAME</v>
      </c>
      <c r="J12" s="17" t="str">
        <f>VLOOKUP(H12,'LibSets constants'!$A$4:$C$1002,3,FALSE)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constants'!$A$4:$B$1002,2,FALSE)</f>
        <v>DLC_BASE_GAME</v>
      </c>
      <c r="J13" s="17" t="str">
        <f>VLOOKUP(H13,'LibSets constants'!$A$4:$C$1002,3,FALSE)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constants'!$A$4:$B$1002,2,FALSE)</f>
        <v>DLC_BASE_GAME</v>
      </c>
      <c r="J14" s="17" t="str">
        <f>VLOOKUP(H14,'LibSets constants'!$A$4:$C$1002,3,FALSE)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constants'!$A$4:$B$1002,2,FALSE)</f>
        <v>DLC_BASE_GAME</v>
      </c>
      <c r="J15" s="17" t="str">
        <f>VLOOKUP(H15,'LibSets constants'!$A$4:$C$1002,3,FALSE)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constants'!$A$4:$B$1002,2,FALSE)</f>
        <v>DLC_BASE_GAME</v>
      </c>
      <c r="J16" s="17" t="str">
        <f>VLOOKUP(H16,'LibSets constants'!$A$4:$C$1002,3,FALSE)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constants'!$A$4:$B$1002,2,FALSE)</f>
        <v>DLC_BASE_GAME</v>
      </c>
      <c r="J17" s="17" t="str">
        <f>VLOOKUP(H17,'LibSets constants'!$A$4:$C$1002,3,FALSE)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constants'!$A$4:$B$1002,2,FALSE)</f>
        <v>DLC_BASE_GAME</v>
      </c>
      <c r="J18" s="17" t="str">
        <f>VLOOKUP(H18,'LibSets constants'!$A$4:$C$1002,3,FALSE)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constants'!$A$4:$B$1002,2,FALSE)</f>
        <v>DLC_BASE_GAME</v>
      </c>
      <c r="J19" s="17" t="str">
        <f>VLOOKUP(H19,'LibSets constants'!$A$4:$C$1002,3,FALSE)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constants'!$A$4:$B$1002,2,FALSE)</f>
        <v>DLC_BASE_GAME</v>
      </c>
      <c r="J20" s="17" t="str">
        <f>VLOOKUP(H20,'LibSets constants'!$A$4:$C$1002,3,FALSE)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constants'!$A$4:$B$1002,2,FALSE)</f>
        <v>DLC_BASE_GAME</v>
      </c>
      <c r="J21" s="17" t="str">
        <f>VLOOKUP(H21,'LibSets constants'!$A$4:$C$1002,3,FALSE)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constants'!$A$4:$B$1002,2,FALSE)</f>
        <v>DLC_BASE_GAME</v>
      </c>
      <c r="J22" s="17" t="str">
        <f>VLOOKUP(H22,'LibSets constants'!$A$4:$C$1002,3,FALSE)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constants'!$A$4:$B$1002,2,FALSE)</f>
        <v>DLC_BASE_GAME</v>
      </c>
      <c r="J23" s="17" t="str">
        <f>VLOOKUP(H23,'LibSets constants'!$A$4:$C$1002,3,FALSE)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constants'!$A$4:$B$1002,2,FALSE)</f>
        <v>DLC_BASE_GAME</v>
      </c>
      <c r="J24" s="17" t="str">
        <f>VLOOKUP(H24,'LibSets constants'!$A$4:$C$1002,3,FALSE)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constants'!$A$4:$B$1002,2,FALSE)</f>
        <v>DLC_BASE_GAME</v>
      </c>
      <c r="J25" s="17" t="str">
        <f>VLOOKUP(H25,'LibSets constants'!$A$4:$C$1002,3,FALSE)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constants'!$A$4:$B$1002,2,FALSE)</f>
        <v>DLC_BASE_GAME</v>
      </c>
      <c r="J26" s="17" t="str">
        <f>VLOOKUP(H26,'LibSets constants'!$A$4:$C$1002,3,FALSE)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constants'!$A$4:$B$1002,2,FALSE)</f>
        <v>DLC_BASE_GAME</v>
      </c>
      <c r="J27" s="17" t="str">
        <f>VLOOKUP(H27,'LibSets constants'!$A$4:$C$1002,3,FALSE)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constants'!$A$4:$B$1002,2,FALSE)</f>
        <v>DLC_BASE_GAME</v>
      </c>
      <c r="J28" s="17" t="str">
        <f>VLOOKUP(H28,'LibSets constants'!$A$4:$C$1002,3,FALSE)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constants'!$A$4:$B$1002,2,FALSE)</f>
        <v>DLC_BASE_GAME</v>
      </c>
      <c r="J29" s="17" t="str">
        <f>VLOOKUP(H29,'LibSets constants'!$A$4:$C$1002,3,FALSE)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constants'!$A$4:$B$1002,2,FALSE)</f>
        <v>DLC_BASE_GAME</v>
      </c>
      <c r="J30" s="17" t="str">
        <f>VLOOKUP(H30,'LibSets constants'!$A$4:$C$1002,3,FALSE)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constants'!$A$4:$B$1002,2,FALSE)</f>
        <v>DLC_BASE_GAME</v>
      </c>
      <c r="J31" s="17" t="str">
        <f>VLOOKUP(H31,'LibSets constants'!$A$4:$C$1002,3,FALSE)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constants'!$A$4:$B$1002,2,FALSE)</f>
        <v>DLC_BASE_GAME</v>
      </c>
      <c r="J32" s="17" t="str">
        <f>VLOOKUP(H32,'LibSets constants'!$A$4:$C$1002,3,FALSE)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constants'!$A$4:$B$1002,2,FALSE)</f>
        <v>DLC_BASE_GAME</v>
      </c>
      <c r="J33" s="17" t="str">
        <f>VLOOKUP(H33,'LibSets constants'!$A$4:$C$1002,3,FALSE)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constants'!$A$4:$B$1002,2,FALSE)</f>
        <v>DLC_BASE_GAME</v>
      </c>
      <c r="J34" s="17" t="str">
        <f>VLOOKUP(H34,'LibSets constants'!$A$4:$C$1002,3,FALSE)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constants'!$A$4:$B$1002,2,FALSE)</f>
        <v>DLC_BASE_GAME</v>
      </c>
      <c r="J35" s="17" t="str">
        <f>VLOOKUP(H35,'LibSets constants'!$A$4:$C$1002,3,FALSE)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constants'!$A$4:$B$1002,2,FALSE)</f>
        <v>DLC_BASE_GAME</v>
      </c>
      <c r="J36" s="17" t="str">
        <f>VLOOKUP(H36,'LibSets constants'!$A$4:$C$1002,3,FALSE)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constants'!$A$4:$B$1002,2,FALSE)</f>
        <v>DLC_BASE_GAME</v>
      </c>
      <c r="J37" s="17" t="str">
        <f>VLOOKUP(H37,'LibSets constants'!$A$4:$C$1002,3,FALSE)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constants'!$A$4:$B$1002,2,FALSE)</f>
        <v>DLC_BASE_GAME</v>
      </c>
      <c r="J38" s="17" t="str">
        <f>VLOOKUP(H38,'LibSets constants'!$A$4:$C$1002,3,FALSE)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constants'!$A$4:$B$1002,2,FALSE)</f>
        <v>DLC_BASE_GAME</v>
      </c>
      <c r="J39" s="17" t="str">
        <f>VLOOKUP(H39,'LibSets constants'!$A$4:$C$1002,3,FALSE)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constants'!$A$4:$B$1002,2,FALSE)</f>
        <v>DLC_BASE_GAME</v>
      </c>
      <c r="J40" s="17" t="str">
        <f>VLOOKUP(H40,'LibSets constants'!$A$4:$C$1002,3,FALSE)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constants'!$A$4:$B$1002,2,FALSE)</f>
        <v>DLC_BASE_GAME</v>
      </c>
      <c r="J41" s="17" t="str">
        <f>VLOOKUP(H41,'LibSets constants'!$A$4:$C$1002,3,FALSE)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constants'!$A$4:$B$1002,2,FALSE)</f>
        <v>DLC_BASE_GAME</v>
      </c>
      <c r="J42" s="17" t="str">
        <f>VLOOKUP(H42,'LibSets constants'!$A$4:$C$1002,3,FALSE)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constants'!$A$4:$B$1002,2,FALSE)</f>
        <v>DLC_BASE_GAME</v>
      </c>
      <c r="J43" s="17" t="str">
        <f>VLOOKUP(H43,'LibSets constants'!$A$4:$C$1002,3,FALSE)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constants'!$A$4:$B$1002,2,FALSE)</f>
        <v>DLC_BASE_GAME</v>
      </c>
      <c r="J44" s="17" t="str">
        <f>VLOOKUP(H44,'LibSets constants'!$A$4:$C$1002,3,FALSE)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constants'!$A$4:$B$1002,2,FALSE)</f>
        <v>DLC_BASE_GAME</v>
      </c>
      <c r="J45" s="17" t="str">
        <f>VLOOKUP(H45,'LibSets constants'!$A$4:$C$1002,3,FALSE)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constants'!$A$4:$B$1002,2,FALSE)</f>
        <v>DLC_BASE_GAME</v>
      </c>
      <c r="J46" s="17" t="str">
        <f>VLOOKUP(H46,'LibSets constants'!$A$4:$C$1002,3,FALSE)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constants'!$A$4:$B$1002,2,FALSE)</f>
        <v>DLC_BASE_GAME</v>
      </c>
      <c r="J47" s="17" t="str">
        <f>VLOOKUP(H47,'LibSets constants'!$A$4:$C$1002,3,FALSE)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constants'!$A$4:$B$1002,2,FALSE)</f>
        <v>DLC_BASE_GAME</v>
      </c>
      <c r="J48" s="17" t="str">
        <f>VLOOKUP(H48,'LibSets constants'!$A$4:$C$1002,3,FALSE)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constants'!$A$4:$B$1002,2,FALSE)</f>
        <v>DLC_BASE_GAME</v>
      </c>
      <c r="J49" s="17" t="str">
        <f>VLOOKUP(H49,'LibSets constants'!$A$4:$C$1002,3,FALSE)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constants'!$A$4:$B$1002,2,FALSE)</f>
        <v>DLC_BASE_GAME</v>
      </c>
      <c r="J50" s="17" t="str">
        <f>VLOOKUP(H50,'LibSets constants'!$A$4:$C$1002,3,FALSE)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constants'!$A$4:$B$1002,2,FALSE)</f>
        <v>DLC_BASE_GAME</v>
      </c>
      <c r="J51" s="17" t="str">
        <f>VLOOKUP(H51,'LibSets constants'!$A$4:$C$1002,3,FALSE)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constants'!$A$4:$B$1002,2,FALSE)</f>
        <v>DLC_BASE_GAME</v>
      </c>
      <c r="J52" s="17" t="str">
        <f>VLOOKUP(H52,'LibSets constants'!$A$4:$C$1002,3,FALSE)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constants'!$A$4:$B$1002,2,FALSE)</f>
        <v>DLC_BASE_GAME</v>
      </c>
      <c r="J53" s="17" t="str">
        <f>VLOOKUP(H53,'LibSets constants'!$A$4:$C$1002,3,FALSE)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constants'!$A$4:$B$1002,2,FALSE)</f>
        <v>DLC_BASE_GAME</v>
      </c>
      <c r="J54" s="17" t="str">
        <f>VLOOKUP(H54,'LibSets constants'!$A$4:$C$1002,3,FALSE)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constants'!$A$4:$B$1002,2,FALSE)</f>
        <v>DLC_BASE_GAME</v>
      </c>
      <c r="J55" s="17" t="str">
        <f>VLOOKUP(H55,'LibSets constants'!$A$4:$C$1002,3,FALSE)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constants'!$A$4:$B$1002,2,FALSE)</f>
        <v>DLC_BASE_GAME</v>
      </c>
      <c r="J56" s="17" t="str">
        <f>VLOOKUP(H56,'LibSets constants'!$A$4:$C$1002,3,FALSE)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constants'!$A$4:$B$1002,2,FALSE)</f>
        <v>DLC_IMPERIAL_CITY</v>
      </c>
      <c r="J57" s="17" t="str">
        <f>VLOOKUP(H57,'LibSets constants'!$A$4:$C$1002,3,FALSE)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constants'!$A$4:$B$1002,2,FALSE)</f>
        <v>DLC_IMPERIAL_CITY</v>
      </c>
      <c r="J58" s="17" t="str">
        <f>VLOOKUP(H58,'LibSets constants'!$A$4:$C$1002,3,FALSE)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constants'!$A$4:$B$1002,2,FALSE)</f>
        <v>DLC_IMPERIAL_CITY</v>
      </c>
      <c r="J59" s="17" t="str">
        <f>VLOOKUP(H59,'LibSets constants'!$A$4:$C$1002,3,FALSE)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constants'!$A$4:$B$1002,2,FALSE)</f>
        <v>DLC_IMPERIAL_CITY</v>
      </c>
      <c r="J60" s="17" t="str">
        <f>VLOOKUP(H60,'LibSets constants'!$A$4:$C$1002,3,FALSE)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constants'!$A$4:$B$1002,2,FALSE)</f>
        <v>DLC_THIEVES_GUILD</v>
      </c>
      <c r="J61" s="17" t="str">
        <f>VLOOKUP(H61,'LibSets constants'!$A$4:$C$1002,3,FALSE)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constants'!$A$4:$B$1002,2,FALSE)</f>
        <v>DLC_THIEVES_GUILD</v>
      </c>
      <c r="J62" s="17" t="str">
        <f>VLOOKUP(H62,'LibSets constants'!$A$4:$C$1002,3,FALSE)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constants'!$A$4:$B$1002,2,FALSE)</f>
        <v>DLC_SHADOWS_OF_THE_HIST</v>
      </c>
      <c r="J63" s="17" t="str">
        <f>VLOOKUP(H63,'LibSets constants'!$A$4:$C$1002,3,FALSE)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constants'!$A$4:$B$1002,2,FALSE)</f>
        <v>DLC_SHADOWS_OF_THE_HIST</v>
      </c>
      <c r="J64" s="17" t="str">
        <f>VLOOKUP(H64,'LibSets constants'!$A$4:$C$1002,3,FALSE)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constants'!$A$4:$B$1002,2,FALSE)</f>
        <v>DLC_SHADOWS_OF_THE_HIST</v>
      </c>
      <c r="J65" s="17" t="str">
        <f>VLOOKUP(H65,'LibSets constants'!$A$4:$C$1002,3,FALSE)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constants'!$A$4:$B$1002,2,FALSE)</f>
        <v>DLC_SHADOWS_OF_THE_HIST</v>
      </c>
      <c r="J66" s="17" t="str">
        <f>VLOOKUP(H66,'LibSets constants'!$A$4:$C$1002,3,FALSE)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constants'!$A$4:$B$1002,2,FALSE)</f>
        <v>DLC_HORNS_OF_THE_REACH</v>
      </c>
      <c r="J67" s="17" t="str">
        <f>VLOOKUP(H67,'LibSets constants'!$A$4:$C$1002,3,FALSE)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constants'!$A$4:$B$1002,2,FALSE)</f>
        <v>DLC_HORNS_OF_THE_REACH</v>
      </c>
      <c r="J68" s="17" t="str">
        <f>VLOOKUP(H68,'LibSets constants'!$A$4:$C$1002,3,FALSE)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constants'!$A$4:$B$1002,2,FALSE)</f>
        <v>DLC_HORNS_OF_THE_REACH</v>
      </c>
      <c r="J69" s="17" t="str">
        <f>VLOOKUP(H69,'LibSets constants'!$A$4:$C$1002,3,FALSE)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constants'!$A$4:$B$1002,2,FALSE)</f>
        <v>DLC_HORNS_OF_THE_REACH</v>
      </c>
      <c r="J70" s="17" t="str">
        <f>VLOOKUP(H70,'LibSets constants'!$A$4:$C$1002,3,FALSE)</f>
        <v>Horns of the Reach</v>
      </c>
    </row>
    <row r="71" spans="1:10" x14ac:dyDescent="0.25">
      <c r="A71" s="2" t="s">
        <v>666</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constants'!$A$4:$B$1002,2,FALSE)</f>
        <v>DLC_CLOCKWORK_CITY</v>
      </c>
      <c r="J71" s="17" t="str">
        <f>VLOOKUP(H71,'LibSets constants'!$A$4:$C$1002,3,FALSE)</f>
        <v>Clockwork City</v>
      </c>
    </row>
    <row r="72" spans="1:10" x14ac:dyDescent="0.25">
      <c r="A72" s="2" t="s">
        <v>666</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constants'!$A$4:$B$1002,2,FALSE)</f>
        <v>DLC_CLOCKWORK_CITY</v>
      </c>
      <c r="J72" s="17" t="str">
        <f>VLOOKUP(H72,'LibSets constants'!$A$4:$C$1002,3,FALSE)</f>
        <v>Clockwork City</v>
      </c>
    </row>
    <row r="73" spans="1:10" x14ac:dyDescent="0.25">
      <c r="A73" s="2" t="s">
        <v>646</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constants'!$A$4:$B$1002,2,FALSE)</f>
        <v>DLC_CLOCKWORK_CITY</v>
      </c>
      <c r="J73" s="17" t="str">
        <f>VLOOKUP(H73,'LibSets constants'!$A$4:$C$1002,3,FALSE)</f>
        <v>Clockwork City</v>
      </c>
    </row>
    <row r="74" spans="1:10" x14ac:dyDescent="0.25">
      <c r="A74" s="2" t="s">
        <v>646</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constants'!$A$4:$B$1002,2,FALSE)</f>
        <v>DLC_CLOCKWORK_CITY</v>
      </c>
      <c r="J74" s="17" t="str">
        <f>VLOOKUP(H74,'LibSets constants'!$A$4:$C$1002,3,FALSE)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constants'!$A$4:$B$1002,2,FALSE)</f>
        <v>DLC_DRAGON_BONES</v>
      </c>
      <c r="J75" s="17" t="str">
        <f>VLOOKUP(H75,'LibSets constants'!$A$4:$C$1002,3,FALSE)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constants'!$A$4:$B$1002,2,FALSE)</f>
        <v>DLC_DRAGON_BONES</v>
      </c>
      <c r="J76" s="17" t="str">
        <f>VLOOKUP(H76,'LibSets constants'!$A$4:$C$1002,3,FALSE)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constants'!$A$4:$B$1002,2,FALSE)</f>
        <v>DLC_DRAGON_BONES</v>
      </c>
      <c r="J77" s="17" t="str">
        <f>VLOOKUP(H77,'LibSets constants'!$A$4:$C$1002,3,FALSE)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constants'!$A$4:$B$1002,2,FALSE)</f>
        <v>DLC_DRAGON_BONES</v>
      </c>
      <c r="J78" s="17" t="str">
        <f>VLOOKUP(H78,'LibSets constants'!$A$4:$C$1002,3,FALSE)</f>
        <v>Dragon Bones</v>
      </c>
    </row>
    <row r="79" spans="1:10" x14ac:dyDescent="0.25">
      <c r="A79" s="2" t="s">
        <v>706</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constants'!$A$4:$B$1002,2,FALSE)</f>
        <v>DLC_SUMMERSET</v>
      </c>
      <c r="J79" s="17" t="str">
        <f>VLOOKUP(H79,'LibSets constants'!$A$4:$C$1002,3,FALSE)</f>
        <v>Summerset</v>
      </c>
    </row>
    <row r="80" spans="1:10" x14ac:dyDescent="0.25">
      <c r="A80" s="2" t="s">
        <v>706</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constants'!$A$4:$B$1002,2,FALSE)</f>
        <v>DLC_SUMMERSET</v>
      </c>
      <c r="J80" s="17" t="str">
        <f>VLOOKUP(H80,'LibSets constants'!$A$4:$C$1002,3,FALSE)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constants'!$A$4:$B$1002,2,FALSE)</f>
        <v>DLC_WOLFHUNTER</v>
      </c>
      <c r="J81" s="17" t="str">
        <f>VLOOKUP(H81,'LibSets constants'!$A$4:$C$1002,3,FALSE)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constants'!$A$4:$B$1002,2,FALSE)</f>
        <v>DLC_WOLFHUNTER</v>
      </c>
      <c r="J82" s="17" t="str">
        <f>VLOOKUP(H82,'LibSets constants'!$A$4:$C$1002,3,FALSE)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constants'!$A$4:$B$1002,2,FALSE)</f>
        <v>DLC_WOLFHUNTER</v>
      </c>
      <c r="J83" s="17" t="str">
        <f>VLOOKUP(H83,'LibSets constants'!$A$4:$C$1002,3,FALSE)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constants'!$A$4:$B$1002,2,FALSE)</f>
        <v>DLC_WOLFHUNTER</v>
      </c>
      <c r="J84" s="17" t="str">
        <f>VLOOKUP(H84,'LibSets constants'!$A$4:$C$1002,3,FALSE)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constants'!$A$4:$B$1002,2,FALSE)</f>
        <v>DLC_WRATHSTONE</v>
      </c>
      <c r="J85" s="17" t="str">
        <f>VLOOKUP(H85,'LibSets constants'!$A$4:$C$1002,3,FALSE)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constants'!$A$4:$B$1002,2,FALSE)</f>
        <v>DLC_WRATHSTONE</v>
      </c>
      <c r="J86" s="17" t="str">
        <f>VLOOKUP(H86,'LibSets constants'!$A$4:$C$1002,3,FALSE)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constants'!$A$4:$B$1002,2,FALSE)</f>
        <v>DLC_WRATHSTONE</v>
      </c>
      <c r="J87" s="17" t="str">
        <f>VLOOKUP(H87,'LibSets constants'!$A$4:$C$1002,3,FALSE)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constants'!$A$4:$B$1002,2,FALSE)</f>
        <v>DLC_WRATHSTONE</v>
      </c>
      <c r="J88" s="17" t="str">
        <f>VLOOKUP(H88,'LibSets constants'!$A$4:$C$1002,3,FALSE)</f>
        <v>Wrathstone</v>
      </c>
    </row>
    <row r="89" spans="1:10" x14ac:dyDescent="0.25">
      <c r="A89" s="2" t="s">
        <v>1452</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constants'!$A$4:$B$1002,2,FALSE)</f>
        <v>DLC_ELSWEYR</v>
      </c>
      <c r="J89" s="17" t="str">
        <f>VLOOKUP(H89,'LibSets constants'!$A$4:$C$1002,3,FALSE)</f>
        <v>Elsweyr</v>
      </c>
    </row>
    <row r="90" spans="1:10" x14ac:dyDescent="0.25">
      <c r="A90" s="2" t="s">
        <v>1452</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constants'!$A$4:$B$1002,2,FALSE)</f>
        <v>DLC_ELSWEYR</v>
      </c>
      <c r="J90" s="17" t="str">
        <f>VLOOKUP(H90,'LibSets constants'!$A$4:$C$1002,3,FALSE)</f>
        <v>Elsweyr</v>
      </c>
    </row>
    <row r="91" spans="1:10" x14ac:dyDescent="0.25">
      <c r="A91" s="2" t="s">
        <v>1605</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constants'!$A$4:$B$1002,2,FALSE)</f>
        <v>DLC_SCALEBREAKER</v>
      </c>
      <c r="J91" s="17" t="str">
        <f>VLOOKUP(H91,'LibSets constants'!$A$4:$C$1002,3,FALSE)</f>
        <v>Scalebraker</v>
      </c>
    </row>
    <row r="92" spans="1:10" x14ac:dyDescent="0.25">
      <c r="A92" s="2" t="s">
        <v>1605</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constants'!$A$4:$B$1002,2,FALSE)</f>
        <v>DLC_SCALEBREAKER</v>
      </c>
      <c r="J92" s="17" t="str">
        <f>VLOOKUP(H92,'LibSets constants'!$A$4:$C$1002,3,FALSE)</f>
        <v>Scalebraker</v>
      </c>
    </row>
    <row r="93" spans="1:10" x14ac:dyDescent="0.25">
      <c r="A93" s="2" t="s">
        <v>1604</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constants'!$A$4:$B$1002,2,FALSE)</f>
        <v>DLC_SCALEBREAKER</v>
      </c>
      <c r="J93" s="17" t="str">
        <f>VLOOKUP(H93,'LibSets constants'!$A$4:$C$1002,3,FALSE)</f>
        <v>Scalebraker</v>
      </c>
    </row>
    <row r="94" spans="1:10" x14ac:dyDescent="0.25">
      <c r="A94" s="2" t="s">
        <v>1604</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constants'!$A$4:$B$1002,2,FALSE)</f>
        <v>DLC_SCALEBREAKER</v>
      </c>
      <c r="J94" s="17" t="str">
        <f>VLOOKUP(H94,'LibSets constants'!$A$4:$C$1002,3,FALSE)</f>
        <v>Scalebraker</v>
      </c>
    </row>
    <row r="95" spans="1:10" x14ac:dyDescent="0.25">
      <c r="A95" s="2" t="s">
        <v>1777</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constants'!$A$4:$B$1002,2,FALSE)</f>
        <v>DLC_HARROWSTORM</v>
      </c>
      <c r="J95" s="17" t="str">
        <f>VLOOKUP(H95,'LibSets constants'!$A$4:$C$1002,3,FALSE)</f>
        <v>Harrowstorm</v>
      </c>
    </row>
    <row r="96" spans="1:10" x14ac:dyDescent="0.25">
      <c r="A96" s="2" t="s">
        <v>1777</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constants'!$A$4:$B$1002,2,FALSE)</f>
        <v>DLC_HARROWSTORM</v>
      </c>
      <c r="J96" s="17" t="str">
        <f>VLOOKUP(H96,'LibSets constants'!$A$4:$C$1002,3,FALSE)</f>
        <v>Harrowstorm</v>
      </c>
    </row>
    <row r="97" spans="1:10" x14ac:dyDescent="0.25">
      <c r="A97" s="2" t="s">
        <v>1778</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constants'!$A$4:$B$1002,2,FALSE)</f>
        <v>DLC_HARROWSTORM</v>
      </c>
      <c r="J97" s="17" t="str">
        <f>VLOOKUP(H97,'LibSets constants'!$A$4:$C$1002,3,FALSE)</f>
        <v>Harrowstorm</v>
      </c>
    </row>
    <row r="98" spans="1:10" x14ac:dyDescent="0.25">
      <c r="A98" s="2" t="s">
        <v>1778</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constants'!$A$4:$B$1002,2,FALSE)</f>
        <v>DLC_HARROWSTORM</v>
      </c>
      <c r="J98" s="17" t="str">
        <f>VLOOKUP(H98,'LibSets constants'!$A$4:$C$1002,3,FALSE)</f>
        <v>Harrowstorm</v>
      </c>
    </row>
    <row r="99" spans="1:10" x14ac:dyDescent="0.25">
      <c r="A99" s="2" t="s">
        <v>1842</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constants'!$A$4:$B$1002,2,FALSE)</f>
        <v>DLC_GREYMOOR</v>
      </c>
      <c r="J99" s="17" t="str">
        <f>VLOOKUP(H99,'LibSets constants'!$A$4:$C$1002,3,FALSE)</f>
        <v>Greymoor</v>
      </c>
    </row>
    <row r="100" spans="1:10" x14ac:dyDescent="0.25">
      <c r="A100" s="2" t="s">
        <v>1842</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constants'!$A$4:$B$1002,2,FALSE)</f>
        <v>DLC_GREYMOOR</v>
      </c>
      <c r="J100" s="17" t="str">
        <f>VLOOKUP(H100,'LibSets constants'!$A$4:$C$1002,3,FALSE)</f>
        <v>Greymoor</v>
      </c>
    </row>
    <row r="101" spans="1:10" x14ac:dyDescent="0.25">
      <c r="A101" s="2" t="s">
        <v>1953</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constants'!$A$4:$B$1002,2,FALSE)</f>
        <v>DLC_STONETHORN</v>
      </c>
      <c r="J101" s="17" t="str">
        <f>VLOOKUP(H101,'LibSets constants'!$A$4:$C$1002,3,FALSE)</f>
        <v>Stonethorn</v>
      </c>
    </row>
    <row r="102" spans="1:10" x14ac:dyDescent="0.25">
      <c r="A102" s="2" t="s">
        <v>1953</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constants'!$A$4:$B$1002,2,FALSE)</f>
        <v>DLC_STONETHORN</v>
      </c>
      <c r="J102" s="17" t="str">
        <f>VLOOKUP(H102,'LibSets constants'!$A$4:$C$1002,3,FALSE)</f>
        <v>Stonethorn</v>
      </c>
    </row>
    <row r="103" spans="1:10" x14ac:dyDescent="0.25">
      <c r="A103" s="2" t="s">
        <v>1961</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constants'!$A$4:$B$1002,2,FALSE)</f>
        <v>DLC_STONETHORN</v>
      </c>
      <c r="J103" s="17" t="str">
        <f>VLOOKUP(H103,'LibSets constants'!$A$4:$C$1002,3,FALSE)</f>
        <v>Stonethorn</v>
      </c>
    </row>
    <row r="104" spans="1:10" x14ac:dyDescent="0.25">
      <c r="A104" s="2" t="s">
        <v>1961</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constants'!$A$4:$B$1002,2,FALSE)</f>
        <v>DLC_STONETHORN</v>
      </c>
      <c r="J104" s="17" t="str">
        <f>VLOOKUP(H104,'LibSets constants'!$A$4:$C$1002,3,FALSE)</f>
        <v>Stonethorn</v>
      </c>
    </row>
    <row r="105" spans="1:10" x14ac:dyDescent="0.25">
      <c r="A105" s="2" t="s">
        <v>2561</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constants'!$A$4:$B$1002,2,FALSE)</f>
        <v>DLC_FLAMES_OF_AMBITION</v>
      </c>
      <c r="J105" s="17" t="str">
        <f>VLOOKUP(H105,'LibSets constants'!$A$4:$C$1002,3,FALSE)</f>
        <v>Flames of Ambition</v>
      </c>
    </row>
    <row r="106" spans="1:10" x14ac:dyDescent="0.25">
      <c r="A106" s="2" t="s">
        <v>2561</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constants'!$A$4:$B$1002,2,FALSE)</f>
        <v>DLC_FLAMES_OF_AMBITION</v>
      </c>
      <c r="J106" s="17" t="str">
        <f>VLOOKUP(H106,'LibSets constants'!$A$4:$C$1002,3,FALSE)</f>
        <v>Flames of Ambition</v>
      </c>
    </row>
    <row r="107" spans="1:10" x14ac:dyDescent="0.25">
      <c r="A107" s="2" t="s">
        <v>2562</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constants'!$A$4:$B$1002,2,FALSE)</f>
        <v>DLC_FLAMES_OF_AMBITION</v>
      </c>
      <c r="J107" s="17" t="str">
        <f>VLOOKUP(H107,'LibSets constants'!$A$4:$C$1002,3,FALSE)</f>
        <v>Flames of Ambition</v>
      </c>
    </row>
    <row r="108" spans="1:10" x14ac:dyDescent="0.25">
      <c r="A108" s="2" t="s">
        <v>2562</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constants'!$A$4:$B$1002,2,FALSE)</f>
        <v>DLC_BLACKWOOD</v>
      </c>
      <c r="J108" s="17" t="str">
        <f>VLOOKUP(H108,'LibSets constants'!$A$4:$C$1002,3,FALSE)</f>
        <v>Blackwood</v>
      </c>
    </row>
    <row r="109" spans="1:10" x14ac:dyDescent="0.25">
      <c r="A109" s="2" t="s">
        <v>2667</v>
      </c>
      <c r="B109" s="9" t="s">
        <v>97</v>
      </c>
      <c r="C109" s="29" t="s">
        <v>97</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constants'!$A$4:$B$1002,2,FALSE)</f>
        <v>DLC_WAKING_FLAME</v>
      </c>
      <c r="J109" s="17" t="str">
        <f>VLOOKUP(H109,'LibSets constants'!$A$4:$C$1002,3,FALSE)</f>
        <v>Waking Flame</v>
      </c>
    </row>
    <row r="110" spans="1:10" x14ac:dyDescent="0.25">
      <c r="A110" s="2" t="s">
        <v>2667</v>
      </c>
      <c r="B110" s="9" t="s">
        <v>98</v>
      </c>
      <c r="C110" s="29" t="s">
        <v>97</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constants'!$A$4:$B$1002,2,FALSE)</f>
        <v>DLC_WAKING_FLAME</v>
      </c>
      <c r="J110" s="17" t="str">
        <f>VLOOKUP(H110,'LibSets constants'!$A$4:$C$1002,3,FALSE)</f>
        <v>Waking Flame</v>
      </c>
    </row>
    <row r="111" spans="1:10" x14ac:dyDescent="0.25">
      <c r="A111" s="2" t="s">
        <v>2671</v>
      </c>
      <c r="B111" s="9" t="s">
        <v>97</v>
      </c>
      <c r="C111" s="29" t="s">
        <v>97</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constants'!$A$4:$B$1002,2,FALSE)</f>
        <v>DLC_WAKING_FLAME</v>
      </c>
      <c r="J111" s="17" t="str">
        <f>VLOOKUP(H111,'LibSets constants'!$A$4:$C$1002,3,FALSE)</f>
        <v>Waking Flame</v>
      </c>
    </row>
    <row r="112" spans="1:10" x14ac:dyDescent="0.25">
      <c r="A112" s="2" t="s">
        <v>2671</v>
      </c>
      <c r="B112" s="9" t="s">
        <v>98</v>
      </c>
      <c r="C112" s="29" t="s">
        <v>97</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constants'!$A$4:$B$1002,2,FALSE)</f>
        <v>DLC_WAKING_FLAME</v>
      </c>
      <c r="J112" s="17" t="str">
        <f>VLOOKUP(H112,'LibSets constants'!$A$4:$C$1002,3,FALSE)</f>
        <v>Waking Flame</v>
      </c>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56"/>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92" t="s">
        <v>2677</v>
      </c>
      <c r="B1" s="92"/>
      <c r="C1" s="92"/>
      <c r="D1" s="92"/>
      <c r="E1" s="92"/>
      <c r="F1" s="92"/>
      <c r="G1" s="92"/>
      <c r="H1" s="92"/>
      <c r="I1" s="92"/>
      <c r="J1" s="92"/>
      <c r="K1" s="92"/>
      <c r="L1" s="92"/>
      <c r="M1" s="92"/>
      <c r="N1" s="92"/>
    </row>
    <row r="2" spans="1:14" x14ac:dyDescent="0.25">
      <c r="A2" s="1" t="s">
        <v>1485</v>
      </c>
      <c r="B2" s="1" t="s">
        <v>1497</v>
      </c>
      <c r="C2" s="1" t="s">
        <v>1610</v>
      </c>
      <c r="D2" s="1" t="s">
        <v>1611</v>
      </c>
      <c r="E2" s="1" t="s">
        <v>1726</v>
      </c>
    </row>
    <row r="3" spans="1:14" x14ac:dyDescent="0.25">
      <c r="A3" s="80">
        <v>2</v>
      </c>
      <c r="B3">
        <v>1</v>
      </c>
      <c r="C3">
        <v>2</v>
      </c>
      <c r="D3" t="s">
        <v>108</v>
      </c>
      <c r="E3" t="str">
        <f>IF(ISNA(MATCH(#REF!,'ESO zone constants'!$A$3:$A$9952,0)),"","X")</f>
        <v>X</v>
      </c>
    </row>
    <row r="4" spans="1:14" x14ac:dyDescent="0.25">
      <c r="A4" s="80">
        <v>3</v>
      </c>
      <c r="B4">
        <v>2</v>
      </c>
      <c r="C4">
        <v>3</v>
      </c>
      <c r="D4" t="s">
        <v>109</v>
      </c>
      <c r="E4" t="str">
        <f>IF(ISNA(MATCH(#REF!,'ESO zone constants'!$A$3:$A$9952,0)),"","X")</f>
        <v>X</v>
      </c>
    </row>
    <row r="5" spans="1:14" x14ac:dyDescent="0.25">
      <c r="A5" s="80">
        <v>11</v>
      </c>
      <c r="B5">
        <v>3</v>
      </c>
      <c r="C5">
        <v>347</v>
      </c>
      <c r="D5" t="s">
        <v>47</v>
      </c>
      <c r="E5" t="str">
        <f>IF(ISNA(MATCH(#REF!,'ESO zone constants'!$A$3:$A$9952,0)),"","X")</f>
        <v>X</v>
      </c>
    </row>
    <row r="6" spans="1:14" x14ac:dyDescent="0.25">
      <c r="A6" s="81">
        <v>19</v>
      </c>
      <c r="B6">
        <v>4</v>
      </c>
      <c r="C6">
        <v>19</v>
      </c>
      <c r="D6" t="s">
        <v>110</v>
      </c>
      <c r="E6" t="str">
        <f>IF(ISNA(MATCH(#REF!,'ESO zone constants'!$A$3:$A$9952,0)),"","X")</f>
        <v>X</v>
      </c>
    </row>
    <row r="7" spans="1:14" x14ac:dyDescent="0.25">
      <c r="A7" s="81">
        <v>20</v>
      </c>
      <c r="B7">
        <v>5</v>
      </c>
      <c r="C7">
        <v>20</v>
      </c>
      <c r="D7" t="s">
        <v>111</v>
      </c>
      <c r="E7" t="str">
        <f>IF(ISNA(MATCH(#REF!,'ESO zone constants'!$A$3:$A$9952,0)),"","X")</f>
        <v>X</v>
      </c>
    </row>
    <row r="8" spans="1:14" x14ac:dyDescent="0.25">
      <c r="A8" s="81">
        <v>22</v>
      </c>
      <c r="B8">
        <v>6</v>
      </c>
      <c r="C8">
        <v>104</v>
      </c>
      <c r="D8" t="s">
        <v>68</v>
      </c>
      <c r="E8" t="str">
        <f>IF(ISNA(MATCH(#REF!,'ESO zone constants'!$A$3:$A$9952,0)),"","X")</f>
        <v>X</v>
      </c>
    </row>
    <row r="9" spans="1:14" x14ac:dyDescent="0.25">
      <c r="A9" s="81">
        <v>31</v>
      </c>
      <c r="B9">
        <v>7</v>
      </c>
      <c r="C9">
        <v>382</v>
      </c>
      <c r="D9" t="s">
        <v>59</v>
      </c>
      <c r="E9" t="str">
        <f>IF(ISNA(MATCH(#REF!,'ESO zone constants'!$A$3:$A$9952,0)),"","X")</f>
        <v>X</v>
      </c>
    </row>
    <row r="10" spans="1:14" x14ac:dyDescent="0.25">
      <c r="A10" s="82">
        <v>38</v>
      </c>
      <c r="B10">
        <v>8</v>
      </c>
      <c r="C10">
        <v>92</v>
      </c>
      <c r="D10" t="s">
        <v>57</v>
      </c>
      <c r="E10" t="str">
        <f>IF(ISNA(MATCH(#REF!,'ESO zone constants'!$A$3:$A$9952,0)),"","X")</f>
        <v>X</v>
      </c>
    </row>
    <row r="11" spans="1:14" x14ac:dyDescent="0.25">
      <c r="A11" s="81">
        <v>41</v>
      </c>
      <c r="B11">
        <v>9</v>
      </c>
      <c r="C11">
        <v>41</v>
      </c>
      <c r="D11" t="s">
        <v>112</v>
      </c>
      <c r="E11" t="str">
        <f>IF(ISNA(MATCH(#REF!,'ESO zone constants'!$A$3:$A$9952,0)),"","X")</f>
        <v>X</v>
      </c>
    </row>
    <row r="12" spans="1:14" x14ac:dyDescent="0.25">
      <c r="A12" s="81">
        <v>57</v>
      </c>
      <c r="B12">
        <v>10</v>
      </c>
      <c r="C12">
        <v>57</v>
      </c>
      <c r="D12" t="s">
        <v>113</v>
      </c>
      <c r="E12" t="str">
        <f>IF(ISNA(MATCH(#REF!,'ESO zone constants'!$A$3:$A$9952,0)),"","X")</f>
        <v>X</v>
      </c>
    </row>
    <row r="13" spans="1:14" x14ac:dyDescent="0.25">
      <c r="A13" s="81">
        <v>58</v>
      </c>
      <c r="B13">
        <v>11</v>
      </c>
      <c r="C13">
        <v>58</v>
      </c>
      <c r="D13" t="s">
        <v>114</v>
      </c>
      <c r="E13" t="str">
        <f>IF(ISNA(MATCH(#REF!,'ESO zone constants'!$A$3:$A$9952,0)),"","X")</f>
        <v>X</v>
      </c>
    </row>
    <row r="14" spans="1:14" x14ac:dyDescent="0.25">
      <c r="A14" s="81">
        <v>63</v>
      </c>
      <c r="B14">
        <v>12</v>
      </c>
      <c r="C14">
        <v>57</v>
      </c>
      <c r="D14" t="s">
        <v>61</v>
      </c>
      <c r="E14" t="str">
        <f>IF(ISNA(MATCH(#REF!,'ESO zone constants'!$A$3:$A$9952,0)),"","X")</f>
        <v>X</v>
      </c>
    </row>
    <row r="15" spans="1:14" x14ac:dyDescent="0.25">
      <c r="A15" s="81">
        <v>64</v>
      </c>
      <c r="B15">
        <v>13</v>
      </c>
      <c r="C15">
        <v>103</v>
      </c>
      <c r="D15" t="s">
        <v>70</v>
      </c>
      <c r="E15" t="str">
        <f>IF(ISNA(MATCH(#REF!,'ESO zone constants'!$A$3:$A$9952,0)),"","X")</f>
        <v>X</v>
      </c>
    </row>
    <row r="16" spans="1:14" x14ac:dyDescent="0.25">
      <c r="A16" s="82">
        <v>92</v>
      </c>
      <c r="B16">
        <v>14</v>
      </c>
      <c r="C16">
        <v>92</v>
      </c>
      <c r="D16" t="s">
        <v>115</v>
      </c>
      <c r="E16" t="str">
        <f>IF(ISNA(MATCH(#REF!,'ESO zone constants'!$A$3:$A$9952,0)),"","X")</f>
        <v>X</v>
      </c>
    </row>
    <row r="17" spans="1:5" x14ac:dyDescent="0.25">
      <c r="A17" s="82">
        <v>101</v>
      </c>
      <c r="B17">
        <v>15</v>
      </c>
      <c r="C17">
        <v>101</v>
      </c>
      <c r="D17" t="s">
        <v>116</v>
      </c>
      <c r="E17" t="str">
        <f>IF(ISNA(MATCH(#REF!,'ESO zone constants'!$A$3:$A$9952,0)),"","X")</f>
        <v>X</v>
      </c>
    </row>
    <row r="18" spans="1:5" x14ac:dyDescent="0.25">
      <c r="A18" s="82">
        <v>103</v>
      </c>
      <c r="B18">
        <v>16</v>
      </c>
      <c r="C18">
        <v>103</v>
      </c>
      <c r="D18" t="s">
        <v>117</v>
      </c>
      <c r="E18" t="str">
        <f>IF(ISNA(MATCH(#REF!,'ESO zone constants'!$A$3:$A$9952,0)),"","X")</f>
        <v>X</v>
      </c>
    </row>
    <row r="19" spans="1:5" x14ac:dyDescent="0.25">
      <c r="A19" s="82">
        <v>104</v>
      </c>
      <c r="B19">
        <v>17</v>
      </c>
      <c r="C19">
        <v>104</v>
      </c>
      <c r="D19" t="s">
        <v>118</v>
      </c>
      <c r="E19" t="str">
        <f>IF(ISNA(MATCH(#REF!,'ESO zone constants'!$A$3:$A$9952,0)),"","X")</f>
        <v>X</v>
      </c>
    </row>
    <row r="20" spans="1:5" x14ac:dyDescent="0.25">
      <c r="A20" s="82">
        <v>108</v>
      </c>
      <c r="B20">
        <v>18</v>
      </c>
      <c r="C20">
        <v>108</v>
      </c>
      <c r="D20" t="s">
        <v>119</v>
      </c>
      <c r="E20" t="str">
        <f>IF(ISNA(MATCH(#REF!,'ESO zone constants'!$A$3:$A$9952,0)),"","X")</f>
        <v>X</v>
      </c>
    </row>
    <row r="21" spans="1:5" x14ac:dyDescent="0.25">
      <c r="A21" s="81">
        <v>117</v>
      </c>
      <c r="B21">
        <v>19</v>
      </c>
      <c r="C21">
        <v>117</v>
      </c>
      <c r="D21" t="s">
        <v>120</v>
      </c>
      <c r="E21" t="str">
        <f>IF(ISNA(MATCH(#REF!,'ESO zone constants'!$A$3:$A$9952,0)),"","X")</f>
        <v>X</v>
      </c>
    </row>
    <row r="22" spans="1:5" x14ac:dyDescent="0.25">
      <c r="A22" s="81">
        <v>124</v>
      </c>
      <c r="B22">
        <v>20</v>
      </c>
      <c r="C22">
        <v>383</v>
      </c>
      <c r="D22" t="s">
        <v>121</v>
      </c>
      <c r="E22" t="str">
        <f>IF(ISNA(MATCH(#REF!,'ESO zone constants'!$A$3:$A$9952,0)),"","X")</f>
        <v>X</v>
      </c>
    </row>
    <row r="23" spans="1:5" x14ac:dyDescent="0.25">
      <c r="A23" s="81">
        <v>126</v>
      </c>
      <c r="B23">
        <v>21</v>
      </c>
      <c r="C23">
        <v>383</v>
      </c>
      <c r="D23" t="s">
        <v>43</v>
      </c>
      <c r="E23" t="str">
        <f>IF(ISNA(MATCH(#REF!,'ESO zone constants'!$A$3:$A$9952,0)),"","X")</f>
        <v>X</v>
      </c>
    </row>
    <row r="24" spans="1:5" x14ac:dyDescent="0.25">
      <c r="A24" s="81">
        <v>130</v>
      </c>
      <c r="B24">
        <v>22</v>
      </c>
      <c r="C24">
        <v>20</v>
      </c>
      <c r="D24" t="s">
        <v>49</v>
      </c>
      <c r="E24" t="str">
        <f>IF(ISNA(MATCH(#REF!,'ESO zone constants'!$A$3:$A$9952,0)),"","X")</f>
        <v>X</v>
      </c>
    </row>
    <row r="25" spans="1:5" x14ac:dyDescent="0.25">
      <c r="A25" s="81">
        <v>131</v>
      </c>
      <c r="B25">
        <v>23</v>
      </c>
      <c r="C25">
        <v>58</v>
      </c>
      <c r="D25" t="s">
        <v>65</v>
      </c>
      <c r="E25" t="str">
        <f>IF(ISNA(MATCH(#REF!,'ESO zone constants'!$A$3:$A$9952,0)),"","X")</f>
        <v>X</v>
      </c>
    </row>
    <row r="26" spans="1:5" x14ac:dyDescent="0.25">
      <c r="A26" s="81">
        <v>134</v>
      </c>
      <c r="B26">
        <v>24</v>
      </c>
      <c r="C26">
        <v>117</v>
      </c>
      <c r="D26" t="s">
        <v>122</v>
      </c>
      <c r="E26" t="str">
        <f>IF(ISNA(MATCH(#REF!,'ESO zone constants'!$A$3:$A$9952,0)),"","X")</f>
        <v>X</v>
      </c>
    </row>
    <row r="27" spans="1:5" x14ac:dyDescent="0.25">
      <c r="A27" s="82">
        <v>137</v>
      </c>
      <c r="B27">
        <v>25</v>
      </c>
      <c r="C27">
        <v>108</v>
      </c>
      <c r="D27" t="s">
        <v>123</v>
      </c>
      <c r="E27" t="str">
        <f>IF(ISNA(MATCH(#REF!,'ESO zone constants'!$A$3:$A$9952,0)),"","X")</f>
        <v>X</v>
      </c>
    </row>
    <row r="28" spans="1:5" x14ac:dyDescent="0.25">
      <c r="A28" s="81">
        <v>138</v>
      </c>
      <c r="B28">
        <v>26</v>
      </c>
      <c r="C28">
        <v>58</v>
      </c>
      <c r="D28" t="s">
        <v>124</v>
      </c>
      <c r="E28" t="str">
        <f>IF(ISNA(MATCH(#REF!,'ESO zone constants'!$A$3:$A$9952,0)),"","X")</f>
        <v>X</v>
      </c>
    </row>
    <row r="29" spans="1:5" x14ac:dyDescent="0.25">
      <c r="A29" s="81">
        <v>142</v>
      </c>
      <c r="B29">
        <v>27</v>
      </c>
      <c r="C29">
        <v>19</v>
      </c>
      <c r="D29" t="s">
        <v>125</v>
      </c>
      <c r="E29" t="str">
        <f>IF(ISNA(MATCH(#REF!,'ESO zone constants'!$A$3:$A$9952,0)),"","X")</f>
        <v>X</v>
      </c>
    </row>
    <row r="30" spans="1:5" x14ac:dyDescent="0.25">
      <c r="A30" s="81">
        <v>144</v>
      </c>
      <c r="B30">
        <v>28</v>
      </c>
      <c r="C30">
        <v>3</v>
      </c>
      <c r="D30" t="s">
        <v>66</v>
      </c>
      <c r="E30" t="str">
        <f>IF(ISNA(MATCH(#REF!,'ESO zone constants'!$A$3:$A$9952,0)),"","X")</f>
        <v>X</v>
      </c>
    </row>
    <row r="31" spans="1:5" x14ac:dyDescent="0.25">
      <c r="A31" s="81">
        <v>146</v>
      </c>
      <c r="B31">
        <v>29</v>
      </c>
      <c r="C31">
        <v>19</v>
      </c>
      <c r="D31" t="s">
        <v>62</v>
      </c>
      <c r="E31" t="str">
        <f>IF(ISNA(MATCH(#REF!,'ESO zone constants'!$A$3:$A$9952,0)),"","X")</f>
        <v>X</v>
      </c>
    </row>
    <row r="32" spans="1:5" x14ac:dyDescent="0.25">
      <c r="A32" s="81">
        <v>148</v>
      </c>
      <c r="B32">
        <v>30</v>
      </c>
      <c r="C32">
        <v>117</v>
      </c>
      <c r="D32" t="s">
        <v>60</v>
      </c>
      <c r="E32" t="str">
        <f>IF(ISNA(MATCH(#REF!,'ESO zone constants'!$A$3:$A$9952,0)),"","X")</f>
        <v>X</v>
      </c>
    </row>
    <row r="33" spans="1:5" x14ac:dyDescent="0.25">
      <c r="A33" s="81">
        <v>159</v>
      </c>
      <c r="B33">
        <v>31</v>
      </c>
      <c r="C33">
        <v>19</v>
      </c>
      <c r="D33" t="s">
        <v>126</v>
      </c>
      <c r="E33" t="str">
        <f>IF(ISNA(MATCH(#REF!,'ESO zone constants'!$A$3:$A$9952,0)),"","X")</f>
        <v>X</v>
      </c>
    </row>
    <row r="34" spans="1:5" x14ac:dyDescent="0.25">
      <c r="A34" s="82">
        <v>162</v>
      </c>
      <c r="B34">
        <v>32</v>
      </c>
      <c r="C34">
        <v>20</v>
      </c>
      <c r="D34" t="s">
        <v>127</v>
      </c>
      <c r="E34" t="str">
        <f>IF(ISNA(MATCH(#REF!,'ESO zone constants'!$A$3:$A$9952,0)),"","X")</f>
        <v>X</v>
      </c>
    </row>
    <row r="35" spans="1:5" x14ac:dyDescent="0.25">
      <c r="A35" s="82">
        <v>166</v>
      </c>
      <c r="B35">
        <v>33</v>
      </c>
      <c r="C35">
        <v>3</v>
      </c>
      <c r="D35" t="s">
        <v>128</v>
      </c>
      <c r="E35" t="str">
        <f>IF(ISNA(MATCH(#REF!,'ESO zone constants'!$A$3:$A$9952,0)),"","X")</f>
        <v>X</v>
      </c>
    </row>
    <row r="36" spans="1:5" x14ac:dyDescent="0.25">
      <c r="A36" s="82">
        <v>168</v>
      </c>
      <c r="B36">
        <v>34</v>
      </c>
      <c r="C36">
        <v>92</v>
      </c>
      <c r="D36" t="s">
        <v>129</v>
      </c>
      <c r="E36" t="str">
        <f>IF(ISNA(MATCH(#REF!,'ESO zone constants'!$A$3:$A$9952,0)),"","X")</f>
        <v>X</v>
      </c>
    </row>
    <row r="37" spans="1:5" x14ac:dyDescent="0.25">
      <c r="A37" s="82">
        <v>169</v>
      </c>
      <c r="B37">
        <v>35</v>
      </c>
      <c r="C37">
        <v>92</v>
      </c>
      <c r="D37" t="s">
        <v>130</v>
      </c>
      <c r="E37" t="str">
        <f>IF(ISNA(MATCH(#REF!,'ESO zone constants'!$A$3:$A$9952,0)),"","X")</f>
        <v>X</v>
      </c>
    </row>
    <row r="38" spans="1:5" x14ac:dyDescent="0.25">
      <c r="A38" s="82">
        <v>176</v>
      </c>
      <c r="B38">
        <v>36</v>
      </c>
      <c r="C38">
        <v>108</v>
      </c>
      <c r="D38" t="s">
        <v>50</v>
      </c>
      <c r="E38" t="str">
        <f>IF(ISNA(MATCH(#REF!,'ESO zone constants'!$A$3:$A$9952,0)),"","X")</f>
        <v>X</v>
      </c>
    </row>
    <row r="39" spans="1:5" x14ac:dyDescent="0.25">
      <c r="A39" s="82">
        <v>181</v>
      </c>
      <c r="B39">
        <v>37</v>
      </c>
      <c r="C39">
        <v>181</v>
      </c>
      <c r="D39" t="s">
        <v>131</v>
      </c>
      <c r="E39" t="str">
        <f>IF(ISNA(MATCH(#REF!,'ESO zone constants'!$A$3:$A$9952,0)),"","X")</f>
        <v>X</v>
      </c>
    </row>
    <row r="40" spans="1:5" x14ac:dyDescent="0.25">
      <c r="A40" s="82">
        <v>187</v>
      </c>
      <c r="B40">
        <v>38</v>
      </c>
      <c r="C40">
        <v>117</v>
      </c>
      <c r="D40" t="s">
        <v>132</v>
      </c>
      <c r="E40" t="str">
        <f>IF(ISNA(MATCH(#REF!,'ESO zone constants'!$A$3:$A$9952,0)),"","X")</f>
        <v>X</v>
      </c>
    </row>
    <row r="41" spans="1:5" x14ac:dyDescent="0.25">
      <c r="A41" s="82">
        <v>188</v>
      </c>
      <c r="B41">
        <v>39</v>
      </c>
      <c r="C41">
        <v>57</v>
      </c>
      <c r="D41" t="s">
        <v>133</v>
      </c>
      <c r="E41" t="str">
        <f>IF(ISNA(MATCH(#REF!,'ESO zone constants'!$A$3:$A$9952,0)),"","X")</f>
        <v>X</v>
      </c>
    </row>
    <row r="42" spans="1:5" x14ac:dyDescent="0.25">
      <c r="A42" s="82">
        <v>189</v>
      </c>
      <c r="B42">
        <v>40</v>
      </c>
      <c r="C42">
        <v>57</v>
      </c>
      <c r="D42" t="s">
        <v>134</v>
      </c>
      <c r="E42" t="str">
        <f>IF(ISNA(MATCH(#REF!,'ESO zone constants'!$A$3:$A$9952,0)),"","X")</f>
        <v>X</v>
      </c>
    </row>
    <row r="43" spans="1:5" x14ac:dyDescent="0.25">
      <c r="A43" s="82">
        <v>190</v>
      </c>
      <c r="B43">
        <v>41</v>
      </c>
      <c r="C43">
        <v>57</v>
      </c>
      <c r="D43" t="s">
        <v>135</v>
      </c>
      <c r="E43" t="str">
        <f>IF(ISNA(MATCH(#REF!,'ESO zone constants'!$A$3:$A$9952,0)),"","X")</f>
        <v>X</v>
      </c>
    </row>
    <row r="44" spans="1:5" x14ac:dyDescent="0.25">
      <c r="A44" s="82">
        <v>191</v>
      </c>
      <c r="B44">
        <v>42</v>
      </c>
      <c r="C44">
        <v>41</v>
      </c>
      <c r="D44" t="s">
        <v>136</v>
      </c>
      <c r="E44" t="str">
        <f>IF(ISNA(MATCH(#REF!,'ESO zone constants'!$A$3:$A$9952,0)),"","X")</f>
        <v>X</v>
      </c>
    </row>
    <row r="45" spans="1:5" x14ac:dyDescent="0.25">
      <c r="A45" s="82">
        <v>192</v>
      </c>
      <c r="B45">
        <v>43</v>
      </c>
      <c r="C45">
        <v>41</v>
      </c>
      <c r="D45" t="s">
        <v>137</v>
      </c>
      <c r="E45" t="str">
        <f>IF(ISNA(MATCH(#REF!,'ESO zone constants'!$A$3:$A$9952,0)),"","X")</f>
        <v>X</v>
      </c>
    </row>
    <row r="46" spans="1:5" x14ac:dyDescent="0.25">
      <c r="A46" s="82">
        <v>193</v>
      </c>
      <c r="B46">
        <v>44</v>
      </c>
      <c r="C46">
        <v>41</v>
      </c>
      <c r="D46" t="s">
        <v>138</v>
      </c>
      <c r="E46" t="str">
        <f>IF(ISNA(MATCH(#REF!,'ESO zone constants'!$A$3:$A$9952,0)),"","X")</f>
        <v>X</v>
      </c>
    </row>
    <row r="47" spans="1:5" x14ac:dyDescent="0.25">
      <c r="A47" s="82">
        <v>199</v>
      </c>
      <c r="B47">
        <v>45</v>
      </c>
      <c r="C47">
        <v>199</v>
      </c>
      <c r="D47" t="s">
        <v>139</v>
      </c>
      <c r="E47" t="str">
        <f>IF(ISNA(MATCH(#REF!,'ESO zone constants'!$A$3:$A$9952,0)),"","X")</f>
        <v>X</v>
      </c>
    </row>
    <row r="48" spans="1:5" x14ac:dyDescent="0.25">
      <c r="A48" s="82">
        <v>200</v>
      </c>
      <c r="B48">
        <v>46</v>
      </c>
      <c r="C48">
        <v>199</v>
      </c>
      <c r="D48" t="s">
        <v>140</v>
      </c>
      <c r="E48" t="str">
        <f>IF(ISNA(MATCH(#REF!,'ESO zone constants'!$A$3:$A$9952,0)),"","X")</f>
        <v>X</v>
      </c>
    </row>
    <row r="49" spans="1:5" x14ac:dyDescent="0.25">
      <c r="A49" s="82">
        <v>201</v>
      </c>
      <c r="B49">
        <v>47</v>
      </c>
      <c r="C49">
        <v>199</v>
      </c>
      <c r="D49" t="s">
        <v>141</v>
      </c>
      <c r="E49" t="str">
        <f>IF(ISNA(MATCH(#REF!,'ESO zone constants'!$A$3:$A$9952,0)),"","X")</f>
        <v>X</v>
      </c>
    </row>
    <row r="50" spans="1:5" x14ac:dyDescent="0.25">
      <c r="A50" s="82">
        <v>203</v>
      </c>
      <c r="B50">
        <v>48</v>
      </c>
      <c r="C50">
        <v>267</v>
      </c>
      <c r="D50" t="s">
        <v>142</v>
      </c>
      <c r="E50" t="str">
        <f>IF(ISNA(MATCH(#REF!,'ESO zone constants'!$A$3:$A$9952,0)),"","X")</f>
        <v>X</v>
      </c>
    </row>
    <row r="51" spans="1:5" x14ac:dyDescent="0.25">
      <c r="A51" s="81">
        <v>207</v>
      </c>
      <c r="B51">
        <v>49</v>
      </c>
      <c r="C51">
        <v>208</v>
      </c>
      <c r="D51" t="s">
        <v>143</v>
      </c>
      <c r="E51" t="str">
        <f>IF(ISNA(MATCH(#REF!,'ESO zone constants'!$A$3:$A$9952,0)),"","X")</f>
        <v>X</v>
      </c>
    </row>
    <row r="52" spans="1:5" x14ac:dyDescent="0.25">
      <c r="A52" s="81">
        <v>208</v>
      </c>
      <c r="B52">
        <v>50</v>
      </c>
      <c r="C52">
        <v>208</v>
      </c>
      <c r="D52" t="s">
        <v>144</v>
      </c>
      <c r="E52" t="str">
        <f>IF(ISNA(MATCH(#REF!,'ESO zone constants'!$A$3:$A$9952,0)),"","X")</f>
        <v>X</v>
      </c>
    </row>
    <row r="53" spans="1:5" x14ac:dyDescent="0.25">
      <c r="A53" s="81">
        <v>209</v>
      </c>
      <c r="B53">
        <v>51</v>
      </c>
      <c r="C53">
        <v>208</v>
      </c>
      <c r="D53" t="s">
        <v>145</v>
      </c>
      <c r="E53" t="str">
        <f>IF(ISNA(MATCH(#REF!,'ESO zone constants'!$A$3:$A$9952,0)),"","X")</f>
        <v>X</v>
      </c>
    </row>
    <row r="54" spans="1:5" x14ac:dyDescent="0.25">
      <c r="A54" s="81">
        <v>212</v>
      </c>
      <c r="B54">
        <v>52</v>
      </c>
      <c r="C54">
        <v>57</v>
      </c>
      <c r="D54" t="s">
        <v>146</v>
      </c>
      <c r="E54" t="str">
        <f>IF(ISNA(MATCH(#REF!,'ESO zone constants'!$A$3:$A$9952,0)),"","X")</f>
        <v>X</v>
      </c>
    </row>
    <row r="55" spans="1:5" x14ac:dyDescent="0.25">
      <c r="A55" s="81">
        <v>213</v>
      </c>
      <c r="B55">
        <v>53</v>
      </c>
      <c r="C55">
        <v>117</v>
      </c>
      <c r="D55" t="s">
        <v>147</v>
      </c>
      <c r="E55" t="str">
        <f>IF(ISNA(MATCH(#REF!,'ESO zone constants'!$A$3:$A$9952,0)),"","X")</f>
        <v>X</v>
      </c>
    </row>
    <row r="56" spans="1:5" x14ac:dyDescent="0.25">
      <c r="A56" s="81">
        <v>214</v>
      </c>
      <c r="B56">
        <v>54</v>
      </c>
      <c r="C56">
        <v>117</v>
      </c>
      <c r="D56" t="s">
        <v>148</v>
      </c>
      <c r="E56" t="str">
        <f>IF(ISNA(MATCH(#REF!,'ESO zone constants'!$A$3:$A$9952,0)),"","X")</f>
        <v>X</v>
      </c>
    </row>
    <row r="57" spans="1:5" x14ac:dyDescent="0.25">
      <c r="A57" s="81">
        <v>215</v>
      </c>
      <c r="B57">
        <v>55</v>
      </c>
      <c r="C57">
        <v>117</v>
      </c>
      <c r="D57" t="s">
        <v>149</v>
      </c>
      <c r="E57" t="str">
        <f>IF(ISNA(MATCH(#REF!,'ESO zone constants'!$A$3:$A$9952,0)),"","X")</f>
        <v>X</v>
      </c>
    </row>
    <row r="58" spans="1:5" x14ac:dyDescent="0.25">
      <c r="A58" s="81">
        <v>216</v>
      </c>
      <c r="B58">
        <v>56</v>
      </c>
      <c r="C58">
        <v>41</v>
      </c>
      <c r="D58" t="s">
        <v>150</v>
      </c>
      <c r="E58" t="str">
        <f>IF(ISNA(MATCH(#REF!,'ESO zone constants'!$A$3:$A$9952,0)),"","X")</f>
        <v>X</v>
      </c>
    </row>
    <row r="59" spans="1:5" x14ac:dyDescent="0.25">
      <c r="A59" s="82">
        <v>217</v>
      </c>
      <c r="B59">
        <v>57</v>
      </c>
      <c r="C59">
        <v>199</v>
      </c>
      <c r="D59" t="s">
        <v>151</v>
      </c>
      <c r="E59" t="str">
        <f>IF(ISNA(MATCH(#REF!,'ESO zone constants'!$A$3:$A$9952,0)),"","X")</f>
        <v>X</v>
      </c>
    </row>
    <row r="60" spans="1:5" x14ac:dyDescent="0.25">
      <c r="A60" s="82">
        <v>218</v>
      </c>
      <c r="B60">
        <v>58</v>
      </c>
      <c r="C60">
        <v>267</v>
      </c>
      <c r="D60" t="s">
        <v>152</v>
      </c>
      <c r="E60" t="str">
        <f>IF(ISNA(MATCH(#REF!,'ESO zone constants'!$A$3:$A$9952,0)),"","X")</f>
        <v>X</v>
      </c>
    </row>
    <row r="61" spans="1:5" x14ac:dyDescent="0.25">
      <c r="A61" s="82">
        <v>219</v>
      </c>
      <c r="B61">
        <v>59</v>
      </c>
      <c r="C61">
        <v>267</v>
      </c>
      <c r="D61" t="s">
        <v>153</v>
      </c>
      <c r="E61" t="str">
        <f>IF(ISNA(MATCH(#REF!,'ESO zone constants'!$A$3:$A$9952,0)),"","X")</f>
        <v>X</v>
      </c>
    </row>
    <row r="62" spans="1:5" x14ac:dyDescent="0.25">
      <c r="A62" s="82">
        <v>222</v>
      </c>
      <c r="B62">
        <v>60</v>
      </c>
      <c r="C62">
        <v>3</v>
      </c>
      <c r="D62" t="s">
        <v>154</v>
      </c>
      <c r="E62" t="str">
        <f>IF(ISNA(MATCH(#REF!,'ESO zone constants'!$A$3:$A$9952,0)),"","X")</f>
        <v>X</v>
      </c>
    </row>
    <row r="63" spans="1:5" x14ac:dyDescent="0.25">
      <c r="A63" s="82">
        <v>223</v>
      </c>
      <c r="B63">
        <v>61</v>
      </c>
      <c r="C63">
        <v>3</v>
      </c>
      <c r="D63" t="s">
        <v>155</v>
      </c>
      <c r="E63" t="str">
        <f>IF(ISNA(MATCH(#REF!,'ESO zone constants'!$A$3:$A$9952,0)),"","X")</f>
        <v>X</v>
      </c>
    </row>
    <row r="64" spans="1:5" x14ac:dyDescent="0.25">
      <c r="A64" s="82">
        <v>224</v>
      </c>
      <c r="B64">
        <v>62</v>
      </c>
      <c r="C64">
        <v>20</v>
      </c>
      <c r="D64" t="s">
        <v>156</v>
      </c>
      <c r="E64" t="str">
        <f>IF(ISNA(MATCH(#REF!,'ESO zone constants'!$A$3:$A$9952,0)),"","X")</f>
        <v>X</v>
      </c>
    </row>
    <row r="65" spans="1:5" x14ac:dyDescent="0.25">
      <c r="A65" s="82">
        <v>227</v>
      </c>
      <c r="B65">
        <v>63</v>
      </c>
      <c r="C65">
        <v>92</v>
      </c>
      <c r="D65" t="s">
        <v>157</v>
      </c>
      <c r="E65" t="str">
        <f>IF(ISNA(MATCH(#REF!,'ESO zone constants'!$A$3:$A$9952,0)),"","X")</f>
        <v>X</v>
      </c>
    </row>
    <row r="66" spans="1:5" x14ac:dyDescent="0.25">
      <c r="A66" s="82">
        <v>228</v>
      </c>
      <c r="B66">
        <v>64</v>
      </c>
      <c r="C66">
        <v>92</v>
      </c>
      <c r="D66" t="s">
        <v>158</v>
      </c>
      <c r="E66" t="str">
        <f>IF(ISNA(MATCH(#REF!,'ESO zone constants'!$A$3:$A$9952,0)),"","X")</f>
        <v>X</v>
      </c>
    </row>
    <row r="67" spans="1:5" x14ac:dyDescent="0.25">
      <c r="A67" s="82">
        <v>229</v>
      </c>
      <c r="B67">
        <v>65</v>
      </c>
      <c r="C67">
        <v>92</v>
      </c>
      <c r="D67" t="s">
        <v>159</v>
      </c>
      <c r="E67" t="str">
        <f>IF(ISNA(MATCH(#REF!,'ESO zone constants'!$A$3:$A$9952,0)),"","X")</f>
        <v>X</v>
      </c>
    </row>
    <row r="68" spans="1:5" x14ac:dyDescent="0.25">
      <c r="A68" s="82">
        <v>231</v>
      </c>
      <c r="B68">
        <v>66</v>
      </c>
      <c r="C68">
        <v>92</v>
      </c>
      <c r="D68" t="s">
        <v>160</v>
      </c>
      <c r="E68" t="str">
        <f>IF(ISNA(MATCH(#REF!,'ESO zone constants'!$A$3:$A$9952,0)),"","X")</f>
        <v>X</v>
      </c>
    </row>
    <row r="69" spans="1:5" x14ac:dyDescent="0.25">
      <c r="A69" s="82">
        <v>232</v>
      </c>
      <c r="B69">
        <v>67</v>
      </c>
      <c r="C69">
        <v>117</v>
      </c>
      <c r="D69" t="s">
        <v>161</v>
      </c>
      <c r="E69" t="str">
        <f>IF(ISNA(MATCH(#REF!,'ESO zone constants'!$A$3:$A$9952,0)),"","X")</f>
        <v>X</v>
      </c>
    </row>
    <row r="70" spans="1:5" x14ac:dyDescent="0.25">
      <c r="A70" s="82">
        <v>233</v>
      </c>
      <c r="B70">
        <v>68</v>
      </c>
      <c r="C70">
        <v>117</v>
      </c>
      <c r="D70" t="s">
        <v>162</v>
      </c>
      <c r="E70" t="str">
        <f>IF(ISNA(MATCH(#REF!,'ESO zone constants'!$A$3:$A$9952,0)),"","X")</f>
        <v>X</v>
      </c>
    </row>
    <row r="71" spans="1:5" x14ac:dyDescent="0.25">
      <c r="A71" s="82">
        <v>234</v>
      </c>
      <c r="B71">
        <v>69</v>
      </c>
      <c r="C71">
        <v>117</v>
      </c>
      <c r="D71" t="s">
        <v>163</v>
      </c>
      <c r="E71" t="str">
        <f>IF(ISNA(MATCH(#REF!,'ESO zone constants'!$A$3:$A$9952,0)),"","X")</f>
        <v>X</v>
      </c>
    </row>
    <row r="72" spans="1:5" x14ac:dyDescent="0.25">
      <c r="A72" s="82">
        <v>235</v>
      </c>
      <c r="B72">
        <v>70</v>
      </c>
      <c r="C72">
        <v>117</v>
      </c>
      <c r="D72" t="s">
        <v>164</v>
      </c>
      <c r="E72" t="str">
        <f>IF(ISNA(MATCH(#REF!,'ESO zone constants'!$A$3:$A$9952,0)),"","X")</f>
        <v>X</v>
      </c>
    </row>
    <row r="73" spans="1:5" x14ac:dyDescent="0.25">
      <c r="A73" s="82">
        <v>236</v>
      </c>
      <c r="B73">
        <v>71</v>
      </c>
      <c r="C73">
        <v>117</v>
      </c>
      <c r="D73" t="s">
        <v>165</v>
      </c>
      <c r="E73" t="str">
        <f>IF(ISNA(MATCH(#REF!,'ESO zone constants'!$A$3:$A$9952,0)),"","X")</f>
        <v>X</v>
      </c>
    </row>
    <row r="74" spans="1:5" x14ac:dyDescent="0.25">
      <c r="A74" s="82">
        <v>237</v>
      </c>
      <c r="B74">
        <v>72</v>
      </c>
      <c r="C74">
        <v>104</v>
      </c>
      <c r="D74" t="s">
        <v>166</v>
      </c>
      <c r="E74" t="str">
        <f>IF(ISNA(MATCH(#REF!,'ESO zone constants'!$A$3:$A$9952,0)),"","X")</f>
        <v>X</v>
      </c>
    </row>
    <row r="75" spans="1:5" x14ac:dyDescent="0.25">
      <c r="A75" s="82">
        <v>238</v>
      </c>
      <c r="B75">
        <v>73</v>
      </c>
      <c r="C75">
        <v>104</v>
      </c>
      <c r="D75" t="s">
        <v>167</v>
      </c>
      <c r="E75" t="str">
        <f>IF(ISNA(MATCH(#REF!,'ESO zone constants'!$A$3:$A$9952,0)),"","X")</f>
        <v>X</v>
      </c>
    </row>
    <row r="76" spans="1:5" x14ac:dyDescent="0.25">
      <c r="A76" s="82">
        <v>239</v>
      </c>
      <c r="B76">
        <v>74</v>
      </c>
      <c r="C76">
        <v>104</v>
      </c>
      <c r="D76" t="s">
        <v>168</v>
      </c>
      <c r="E76" t="str">
        <f>IF(ISNA(MATCH(#REF!,'ESO zone constants'!$A$3:$A$9952,0)),"","X")</f>
        <v>X</v>
      </c>
    </row>
    <row r="77" spans="1:5" x14ac:dyDescent="0.25">
      <c r="A77" s="82">
        <v>241</v>
      </c>
      <c r="B77">
        <v>75</v>
      </c>
      <c r="C77">
        <v>41</v>
      </c>
      <c r="D77" t="s">
        <v>169</v>
      </c>
      <c r="E77" t="str">
        <f>IF(ISNA(MATCH(#REF!,'ESO zone constants'!$A$3:$A$9952,0)),"","X")</f>
        <v>X</v>
      </c>
    </row>
    <row r="78" spans="1:5" x14ac:dyDescent="0.25">
      <c r="A78" s="82">
        <v>242</v>
      </c>
      <c r="B78">
        <v>76</v>
      </c>
      <c r="C78">
        <v>41</v>
      </c>
      <c r="D78" t="s">
        <v>170</v>
      </c>
      <c r="E78" t="str">
        <f>IF(ISNA(MATCH(#REF!,'ESO zone constants'!$A$3:$A$9952,0)),"","X")</f>
        <v>X</v>
      </c>
    </row>
    <row r="79" spans="1:5" x14ac:dyDescent="0.25">
      <c r="A79" s="82">
        <v>243</v>
      </c>
      <c r="B79">
        <v>77</v>
      </c>
      <c r="C79">
        <v>41</v>
      </c>
      <c r="D79" t="s">
        <v>171</v>
      </c>
      <c r="E79" t="str">
        <f>IF(ISNA(MATCH(#REF!,'ESO zone constants'!$A$3:$A$9952,0)),"","X")</f>
        <v>X</v>
      </c>
    </row>
    <row r="80" spans="1:5" x14ac:dyDescent="0.25">
      <c r="A80" s="82">
        <v>245</v>
      </c>
      <c r="B80">
        <v>78</v>
      </c>
      <c r="C80">
        <v>41</v>
      </c>
      <c r="D80" t="s">
        <v>172</v>
      </c>
      <c r="E80" t="str">
        <f>IF(ISNA(MATCH(#REF!,'ESO zone constants'!$A$3:$A$9952,0)),"","X")</f>
        <v>X</v>
      </c>
    </row>
    <row r="81" spans="1:5" x14ac:dyDescent="0.25">
      <c r="A81" s="82">
        <v>246</v>
      </c>
      <c r="B81">
        <v>79</v>
      </c>
      <c r="C81">
        <v>41</v>
      </c>
      <c r="D81" t="s">
        <v>173</v>
      </c>
      <c r="E81" t="str">
        <f>IF(ISNA(MATCH(#REF!,'ESO zone constants'!$A$3:$A$9952,0)),"","X")</f>
        <v>X</v>
      </c>
    </row>
    <row r="82" spans="1:5" x14ac:dyDescent="0.25">
      <c r="A82" s="82">
        <v>247</v>
      </c>
      <c r="B82">
        <v>80</v>
      </c>
      <c r="C82">
        <v>41</v>
      </c>
      <c r="D82" t="s">
        <v>174</v>
      </c>
      <c r="E82" t="str">
        <f>IF(ISNA(MATCH(#REF!,'ESO zone constants'!$A$3:$A$9952,0)),"","X")</f>
        <v>X</v>
      </c>
    </row>
    <row r="83" spans="1:5" x14ac:dyDescent="0.25">
      <c r="A83" s="82">
        <v>248</v>
      </c>
      <c r="B83">
        <v>81</v>
      </c>
      <c r="C83">
        <v>57</v>
      </c>
      <c r="D83" t="s">
        <v>175</v>
      </c>
      <c r="E83" t="str">
        <f>IF(ISNA(MATCH(#REF!,'ESO zone constants'!$A$3:$A$9952,0)),"","X")</f>
        <v>X</v>
      </c>
    </row>
    <row r="84" spans="1:5" x14ac:dyDescent="0.25">
      <c r="A84" s="82">
        <v>249</v>
      </c>
      <c r="B84">
        <v>82</v>
      </c>
      <c r="C84">
        <v>57</v>
      </c>
      <c r="D84" t="s">
        <v>176</v>
      </c>
      <c r="E84" t="str">
        <f>IF(ISNA(MATCH(#REF!,'ESO zone constants'!$A$3:$A$9952,0)),"","X")</f>
        <v>X</v>
      </c>
    </row>
    <row r="85" spans="1:5" x14ac:dyDescent="0.25">
      <c r="A85" s="81">
        <v>250</v>
      </c>
      <c r="B85">
        <v>83</v>
      </c>
      <c r="C85">
        <v>57</v>
      </c>
      <c r="D85" t="s">
        <v>177</v>
      </c>
      <c r="E85" t="str">
        <f>IF(ISNA(MATCH(#REF!,'ESO zone constants'!$A$3:$A$9952,0)),"","X")</f>
        <v>X</v>
      </c>
    </row>
    <row r="86" spans="1:5" x14ac:dyDescent="0.25">
      <c r="A86" s="82">
        <v>252</v>
      </c>
      <c r="B86">
        <v>84</v>
      </c>
      <c r="C86">
        <v>57</v>
      </c>
      <c r="D86" t="s">
        <v>178</v>
      </c>
      <c r="E86" t="str">
        <f>IF(ISNA(MATCH(#REF!,'ESO zone constants'!$A$3:$A$9952,0)),"","X")</f>
        <v>X</v>
      </c>
    </row>
    <row r="87" spans="1:5" x14ac:dyDescent="0.25">
      <c r="A87" s="82">
        <v>253</v>
      </c>
      <c r="B87">
        <v>85</v>
      </c>
      <c r="C87">
        <v>57</v>
      </c>
      <c r="D87" t="s">
        <v>179</v>
      </c>
      <c r="E87" t="str">
        <f>IF(ISNA(MATCH(#REF!,'ESO zone constants'!$A$3:$A$9952,0)),"","X")</f>
        <v>X</v>
      </c>
    </row>
    <row r="88" spans="1:5" x14ac:dyDescent="0.25">
      <c r="A88" s="82">
        <v>254</v>
      </c>
      <c r="B88">
        <v>86</v>
      </c>
      <c r="C88">
        <v>57</v>
      </c>
      <c r="D88" t="s">
        <v>180</v>
      </c>
      <c r="E88" t="str">
        <f>IF(ISNA(MATCH(#REF!,'ESO zone constants'!$A$3:$A$9952,0)),"","X")</f>
        <v>X</v>
      </c>
    </row>
    <row r="89" spans="1:5" x14ac:dyDescent="0.25">
      <c r="A89" s="82">
        <v>255</v>
      </c>
      <c r="B89">
        <v>87</v>
      </c>
      <c r="C89">
        <v>57</v>
      </c>
      <c r="D89" t="s">
        <v>181</v>
      </c>
      <c r="E89" t="str">
        <f>IF(ISNA(MATCH(#REF!,'ESO zone constants'!$A$3:$A$9952,0)),"","X")</f>
        <v>X</v>
      </c>
    </row>
    <row r="90" spans="1:5" x14ac:dyDescent="0.25">
      <c r="A90" s="82">
        <v>256</v>
      </c>
      <c r="B90">
        <v>88</v>
      </c>
      <c r="C90">
        <v>3</v>
      </c>
      <c r="D90" t="s">
        <v>182</v>
      </c>
      <c r="E90" t="str">
        <f>IF(ISNA(MATCH(#REF!,'ESO zone constants'!$A$3:$A$9952,0)),"","X")</f>
        <v>X</v>
      </c>
    </row>
    <row r="91" spans="1:5" x14ac:dyDescent="0.25">
      <c r="A91" s="82">
        <v>257</v>
      </c>
      <c r="B91">
        <v>89</v>
      </c>
      <c r="C91">
        <v>103</v>
      </c>
      <c r="D91" t="s">
        <v>183</v>
      </c>
      <c r="E91" t="str">
        <f>IF(ISNA(MATCH(#REF!,'ESO zone constants'!$A$3:$A$9952,0)),"","X")</f>
        <v>X</v>
      </c>
    </row>
    <row r="92" spans="1:5" x14ac:dyDescent="0.25">
      <c r="A92" s="82">
        <v>258</v>
      </c>
      <c r="B92">
        <v>90</v>
      </c>
      <c r="C92">
        <v>103</v>
      </c>
      <c r="D92" t="s">
        <v>184</v>
      </c>
      <c r="E92" t="str">
        <f>IF(ISNA(MATCH(#REF!,'ESO zone constants'!$A$3:$A$9952,0)),"","X")</f>
        <v>X</v>
      </c>
    </row>
    <row r="93" spans="1:5" x14ac:dyDescent="0.25">
      <c r="A93" s="82">
        <v>259</v>
      </c>
      <c r="B93">
        <v>91</v>
      </c>
      <c r="C93">
        <v>103</v>
      </c>
      <c r="D93" t="s">
        <v>185</v>
      </c>
      <c r="E93" t="str">
        <f>IF(ISNA(MATCH(#REF!,'ESO zone constants'!$A$3:$A$9952,0)),"","X")</f>
        <v>X</v>
      </c>
    </row>
    <row r="94" spans="1:5" x14ac:dyDescent="0.25">
      <c r="A94" s="82">
        <v>260</v>
      </c>
      <c r="B94">
        <v>92</v>
      </c>
      <c r="C94">
        <v>101</v>
      </c>
      <c r="D94" t="s">
        <v>186</v>
      </c>
      <c r="E94" t="str">
        <f>IF(ISNA(MATCH(#REF!,'ESO zone constants'!$A$3:$A$9952,0)),"","X")</f>
        <v>X</v>
      </c>
    </row>
    <row r="95" spans="1:5" x14ac:dyDescent="0.25">
      <c r="A95" s="82">
        <v>261</v>
      </c>
      <c r="B95">
        <v>93</v>
      </c>
      <c r="C95">
        <v>101</v>
      </c>
      <c r="D95" t="s">
        <v>187</v>
      </c>
      <c r="E95" t="str">
        <f>IF(ISNA(MATCH(#REF!,'ESO zone constants'!$A$3:$A$9952,0)),"","X")</f>
        <v>X</v>
      </c>
    </row>
    <row r="96" spans="1:5" x14ac:dyDescent="0.25">
      <c r="A96" s="82">
        <v>262</v>
      </c>
      <c r="B96">
        <v>94</v>
      </c>
      <c r="C96">
        <v>101</v>
      </c>
      <c r="D96" t="s">
        <v>188</v>
      </c>
      <c r="E96" t="str">
        <f>IF(ISNA(MATCH(#REF!,'ESO zone constants'!$A$3:$A$9952,0)),"","X")</f>
        <v>X</v>
      </c>
    </row>
    <row r="97" spans="1:5" x14ac:dyDescent="0.25">
      <c r="A97" s="82">
        <v>263</v>
      </c>
      <c r="B97">
        <v>95</v>
      </c>
      <c r="C97">
        <v>101</v>
      </c>
      <c r="D97" t="s">
        <v>189</v>
      </c>
      <c r="E97" t="str">
        <f>IF(ISNA(MATCH(#REF!,'ESO zone constants'!$A$3:$A$9952,0)),"","X")</f>
        <v>X</v>
      </c>
    </row>
    <row r="98" spans="1:5" x14ac:dyDescent="0.25">
      <c r="A98" s="82">
        <v>264</v>
      </c>
      <c r="B98">
        <v>96</v>
      </c>
      <c r="C98">
        <v>101</v>
      </c>
      <c r="D98" t="s">
        <v>190</v>
      </c>
      <c r="E98" t="str">
        <f>IF(ISNA(MATCH(#REF!,'ESO zone constants'!$A$3:$A$9952,0)),"","X")</f>
        <v>X</v>
      </c>
    </row>
    <row r="99" spans="1:5" x14ac:dyDescent="0.25">
      <c r="A99" s="82">
        <v>265</v>
      </c>
      <c r="B99">
        <v>97</v>
      </c>
      <c r="C99">
        <v>101</v>
      </c>
      <c r="D99" t="s">
        <v>191</v>
      </c>
      <c r="E99" t="str">
        <f>IF(ISNA(MATCH(#REF!,'ESO zone constants'!$A$3:$A$9952,0)),"","X")</f>
        <v>X</v>
      </c>
    </row>
    <row r="100" spans="1:5" x14ac:dyDescent="0.25">
      <c r="A100" s="82">
        <v>266</v>
      </c>
      <c r="B100">
        <v>98</v>
      </c>
      <c r="C100">
        <v>101</v>
      </c>
      <c r="D100" t="s">
        <v>192</v>
      </c>
      <c r="E100" t="str">
        <f>IF(ISNA(MATCH(#REF!,'ESO zone constants'!$A$3:$A$9952,0)),"","X")</f>
        <v>X</v>
      </c>
    </row>
    <row r="101" spans="1:5" x14ac:dyDescent="0.25">
      <c r="A101" s="82">
        <v>267</v>
      </c>
      <c r="B101">
        <v>99</v>
      </c>
      <c r="C101">
        <v>267</v>
      </c>
      <c r="D101" t="s">
        <v>193</v>
      </c>
      <c r="E101" t="str">
        <f>IF(ISNA(MATCH(#REF!,'ESO zone constants'!$A$3:$A$9952,0)),"","X")</f>
        <v>X</v>
      </c>
    </row>
    <row r="102" spans="1:5" x14ac:dyDescent="0.25">
      <c r="A102" s="82">
        <v>268</v>
      </c>
      <c r="B102">
        <v>100</v>
      </c>
      <c r="C102">
        <v>58</v>
      </c>
      <c r="D102" t="s">
        <v>194</v>
      </c>
      <c r="E102" t="str">
        <f>IF(ISNA(MATCH(#REF!,'ESO zone constants'!$A$3:$A$9952,0)),"","X")</f>
        <v>X</v>
      </c>
    </row>
    <row r="103" spans="1:5" x14ac:dyDescent="0.25">
      <c r="A103" s="82">
        <v>269</v>
      </c>
      <c r="B103">
        <v>101</v>
      </c>
      <c r="C103">
        <v>58</v>
      </c>
      <c r="D103" t="s">
        <v>195</v>
      </c>
      <c r="E103" t="str">
        <f>IF(ISNA(MATCH(#REF!,'ESO zone constants'!$A$3:$A$9952,0)),"","X")</f>
        <v>X</v>
      </c>
    </row>
    <row r="104" spans="1:5" x14ac:dyDescent="0.25">
      <c r="A104" s="82">
        <v>270</v>
      </c>
      <c r="B104">
        <v>102</v>
      </c>
      <c r="C104">
        <v>117</v>
      </c>
      <c r="D104" t="s">
        <v>196</v>
      </c>
      <c r="E104" t="str">
        <f>IF(ISNA(MATCH(#REF!,'ESO zone constants'!$A$3:$A$9952,0)),"","X")</f>
        <v>X</v>
      </c>
    </row>
    <row r="105" spans="1:5" x14ac:dyDescent="0.25">
      <c r="A105" s="82">
        <v>271</v>
      </c>
      <c r="B105">
        <v>103</v>
      </c>
      <c r="C105">
        <v>117</v>
      </c>
      <c r="D105" t="s">
        <v>197</v>
      </c>
      <c r="E105" t="str">
        <f>IF(ISNA(MATCH(#REF!,'ESO zone constants'!$A$3:$A$9952,0)),"","X")</f>
        <v>X</v>
      </c>
    </row>
    <row r="106" spans="1:5" x14ac:dyDescent="0.25">
      <c r="A106" s="82">
        <v>272</v>
      </c>
      <c r="B106">
        <v>104</v>
      </c>
      <c r="C106">
        <v>117</v>
      </c>
      <c r="D106" t="s">
        <v>198</v>
      </c>
      <c r="E106" t="str">
        <f>IF(ISNA(MATCH(#REF!,'ESO zone constants'!$A$3:$A$9952,0)),"","X")</f>
        <v>X</v>
      </c>
    </row>
    <row r="107" spans="1:5" x14ac:dyDescent="0.25">
      <c r="A107" s="82">
        <v>273</v>
      </c>
      <c r="B107">
        <v>105</v>
      </c>
      <c r="C107">
        <v>117</v>
      </c>
      <c r="D107" t="s">
        <v>199</v>
      </c>
      <c r="E107" t="str">
        <f>IF(ISNA(MATCH(#REF!,'ESO zone constants'!$A$3:$A$9952,0)),"","X")</f>
        <v>X</v>
      </c>
    </row>
    <row r="108" spans="1:5" x14ac:dyDescent="0.25">
      <c r="A108" s="82">
        <v>274</v>
      </c>
      <c r="B108">
        <v>106</v>
      </c>
      <c r="C108">
        <v>117</v>
      </c>
      <c r="D108" t="s">
        <v>200</v>
      </c>
      <c r="E108" t="str">
        <f>IF(ISNA(MATCH(#REF!,'ESO zone constants'!$A$3:$A$9952,0)),"","X")</f>
        <v>X</v>
      </c>
    </row>
    <row r="109" spans="1:5" x14ac:dyDescent="0.25">
      <c r="A109" s="82">
        <v>275</v>
      </c>
      <c r="B109">
        <v>107</v>
      </c>
      <c r="C109">
        <v>117</v>
      </c>
      <c r="D109" t="s">
        <v>201</v>
      </c>
      <c r="E109" t="str">
        <f>IF(ISNA(MATCH(#REF!,'ESO zone constants'!$A$3:$A$9952,0)),"","X")</f>
        <v>X</v>
      </c>
    </row>
    <row r="110" spans="1:5" x14ac:dyDescent="0.25">
      <c r="A110" s="82">
        <v>279</v>
      </c>
      <c r="B110">
        <v>108</v>
      </c>
      <c r="C110">
        <v>279</v>
      </c>
      <c r="D110" t="s">
        <v>202</v>
      </c>
      <c r="E110" t="str">
        <f>IF(ISNA(MATCH(#REF!,'ESO zone constants'!$A$3:$A$9952,0)),"","X")</f>
        <v>X</v>
      </c>
    </row>
    <row r="111" spans="1:5" x14ac:dyDescent="0.25">
      <c r="A111" s="82">
        <v>280</v>
      </c>
      <c r="B111">
        <v>109</v>
      </c>
      <c r="C111">
        <v>280</v>
      </c>
      <c r="D111" t="s">
        <v>203</v>
      </c>
      <c r="E111" t="str">
        <f>IF(ISNA(MATCH(#REF!,'ESO zone constants'!$A$3:$A$9952,0)),"","X")</f>
        <v>X</v>
      </c>
    </row>
    <row r="112" spans="1:5" x14ac:dyDescent="0.25">
      <c r="A112" s="82">
        <v>281</v>
      </c>
      <c r="B112">
        <v>110</v>
      </c>
      <c r="C112">
        <v>281</v>
      </c>
      <c r="D112" t="s">
        <v>204</v>
      </c>
      <c r="E112" t="str">
        <f>IF(ISNA(MATCH(#REF!,'ESO zone constants'!$A$3:$A$9952,0)),"","X")</f>
        <v>X</v>
      </c>
    </row>
    <row r="113" spans="1:5" x14ac:dyDescent="0.25">
      <c r="A113" s="82">
        <v>283</v>
      </c>
      <c r="B113">
        <v>111</v>
      </c>
      <c r="C113">
        <v>41</v>
      </c>
      <c r="D113" t="s">
        <v>51</v>
      </c>
      <c r="E113" t="str">
        <f>IF(ISNA(MATCH(#REF!,'ESO zone constants'!$A$3:$A$9952,0)),"","X")</f>
        <v>X</v>
      </c>
    </row>
    <row r="114" spans="1:5" x14ac:dyDescent="0.25">
      <c r="A114" s="82">
        <v>284</v>
      </c>
      <c r="B114">
        <v>112</v>
      </c>
      <c r="C114">
        <v>3</v>
      </c>
      <c r="D114" t="s">
        <v>205</v>
      </c>
      <c r="E114" t="str">
        <f>IF(ISNA(MATCH(#REF!,'ESO zone constants'!$A$3:$A$9952,0)),"","X")</f>
        <v>X</v>
      </c>
    </row>
    <row r="115" spans="1:5" x14ac:dyDescent="0.25">
      <c r="A115" s="81">
        <v>287</v>
      </c>
      <c r="B115">
        <v>113</v>
      </c>
      <c r="C115">
        <v>41</v>
      </c>
      <c r="D115" t="s">
        <v>206</v>
      </c>
      <c r="E115" t="str">
        <f>IF(ISNA(MATCH(#REF!,'ESO zone constants'!$A$3:$A$9952,0)),"","X")</f>
        <v>X</v>
      </c>
    </row>
    <row r="116" spans="1:5" x14ac:dyDescent="0.25">
      <c r="A116" s="81">
        <v>288</v>
      </c>
      <c r="B116">
        <v>114</v>
      </c>
      <c r="C116">
        <v>41</v>
      </c>
      <c r="D116" t="s">
        <v>207</v>
      </c>
      <c r="E116" t="str">
        <f>IF(ISNA(MATCH(#REF!,'ESO zone constants'!$A$3:$A$9952,0)),"","X")</f>
        <v>X</v>
      </c>
    </row>
    <row r="117" spans="1:5" x14ac:dyDescent="0.25">
      <c r="A117" s="82">
        <v>289</v>
      </c>
      <c r="B117">
        <v>115</v>
      </c>
      <c r="C117">
        <v>41</v>
      </c>
      <c r="D117" t="s">
        <v>208</v>
      </c>
      <c r="E117" t="str">
        <f>IF(ISNA(MATCH(#REF!,'ESO zone constants'!$A$3:$A$9952,0)),"","X")</f>
        <v>X</v>
      </c>
    </row>
    <row r="118" spans="1:5" x14ac:dyDescent="0.25">
      <c r="A118" s="82">
        <v>290</v>
      </c>
      <c r="B118">
        <v>116</v>
      </c>
      <c r="C118">
        <v>41</v>
      </c>
      <c r="D118" t="s">
        <v>209</v>
      </c>
      <c r="E118" t="str">
        <f>IF(ISNA(MATCH(#REF!,'ESO zone constants'!$A$3:$A$9952,0)),"","X")</f>
        <v>X</v>
      </c>
    </row>
    <row r="119" spans="1:5" x14ac:dyDescent="0.25">
      <c r="A119" s="82">
        <v>291</v>
      </c>
      <c r="B119">
        <v>117</v>
      </c>
      <c r="C119">
        <v>41</v>
      </c>
      <c r="D119" t="s">
        <v>210</v>
      </c>
      <c r="E119" t="str">
        <f>IF(ISNA(MATCH(#REF!,'ESO zone constants'!$A$3:$A$9952,0)),"","X")</f>
        <v>X</v>
      </c>
    </row>
    <row r="120" spans="1:5" x14ac:dyDescent="0.25">
      <c r="A120" s="81">
        <v>296</v>
      </c>
      <c r="B120">
        <v>118</v>
      </c>
      <c r="C120">
        <v>41</v>
      </c>
      <c r="D120" t="s">
        <v>211</v>
      </c>
      <c r="E120" t="str">
        <f>IF(ISNA(MATCH(#REF!,'ESO zone constants'!$A$3:$A$9952,0)),"","X")</f>
        <v>X</v>
      </c>
    </row>
    <row r="121" spans="1:5" x14ac:dyDescent="0.25">
      <c r="A121" s="81">
        <v>306</v>
      </c>
      <c r="B121">
        <v>119</v>
      </c>
      <c r="C121">
        <v>57</v>
      </c>
      <c r="D121" t="s">
        <v>212</v>
      </c>
      <c r="E121" t="str">
        <f>IF(ISNA(MATCH(#REF!,'ESO zone constants'!$A$3:$A$9952,0)),"","X")</f>
        <v>X</v>
      </c>
    </row>
    <row r="122" spans="1:5" x14ac:dyDescent="0.25">
      <c r="A122" s="81">
        <v>308</v>
      </c>
      <c r="B122">
        <v>120</v>
      </c>
      <c r="C122">
        <v>104</v>
      </c>
      <c r="D122" t="s">
        <v>213</v>
      </c>
      <c r="E122" t="str">
        <f>IF(ISNA(MATCH(#REF!,'ESO zone constants'!$A$3:$A$9952,0)),"","X")</f>
        <v>X</v>
      </c>
    </row>
    <row r="123" spans="1:5" x14ac:dyDescent="0.25">
      <c r="A123" s="81">
        <v>309</v>
      </c>
      <c r="B123">
        <v>121</v>
      </c>
      <c r="C123">
        <v>3</v>
      </c>
      <c r="D123" t="s">
        <v>214</v>
      </c>
      <c r="E123" t="str">
        <f>IF(ISNA(MATCH(#REF!,'ESO zone constants'!$A$3:$A$9952,0)),"","X")</f>
        <v>X</v>
      </c>
    </row>
    <row r="124" spans="1:5" x14ac:dyDescent="0.25">
      <c r="A124" s="81">
        <v>310</v>
      </c>
      <c r="B124">
        <v>122</v>
      </c>
      <c r="C124">
        <v>3</v>
      </c>
      <c r="D124" t="s">
        <v>215</v>
      </c>
      <c r="E124" t="str">
        <f>IF(ISNA(MATCH(#REF!,'ESO zone constants'!$A$3:$A$9952,0)),"","X")</f>
        <v>X</v>
      </c>
    </row>
    <row r="125" spans="1:5" x14ac:dyDescent="0.25">
      <c r="A125" s="81">
        <v>311</v>
      </c>
      <c r="B125">
        <v>123</v>
      </c>
      <c r="C125">
        <v>3</v>
      </c>
      <c r="D125" t="s">
        <v>216</v>
      </c>
      <c r="E125" t="str">
        <f>IF(ISNA(MATCH(#REF!,'ESO zone constants'!$A$3:$A$9952,0)),"","X")</f>
        <v>X</v>
      </c>
    </row>
    <row r="126" spans="1:5" x14ac:dyDescent="0.25">
      <c r="A126" s="81">
        <v>312</v>
      </c>
      <c r="B126">
        <v>124</v>
      </c>
      <c r="C126">
        <v>3</v>
      </c>
      <c r="D126" t="s">
        <v>217</v>
      </c>
      <c r="E126" t="str">
        <f>IF(ISNA(MATCH(#REF!,'ESO zone constants'!$A$3:$A$9952,0)),"","X")</f>
        <v>X</v>
      </c>
    </row>
    <row r="127" spans="1:5" x14ac:dyDescent="0.25">
      <c r="A127" s="81">
        <v>313</v>
      </c>
      <c r="B127">
        <v>125</v>
      </c>
      <c r="C127">
        <v>3</v>
      </c>
      <c r="D127" t="s">
        <v>218</v>
      </c>
      <c r="E127" t="str">
        <f>IF(ISNA(MATCH(#REF!,'ESO zone constants'!$A$3:$A$9952,0)),"","X")</f>
        <v>X</v>
      </c>
    </row>
    <row r="128" spans="1:5" x14ac:dyDescent="0.25">
      <c r="A128" s="81">
        <v>314</v>
      </c>
      <c r="B128">
        <v>126</v>
      </c>
      <c r="C128">
        <v>3</v>
      </c>
      <c r="D128" t="s">
        <v>219</v>
      </c>
      <c r="E128" t="str">
        <f>IF(ISNA(MATCH(#REF!,'ESO zone constants'!$A$3:$A$9952,0)),"","X")</f>
        <v>X</v>
      </c>
    </row>
    <row r="129" spans="1:5" x14ac:dyDescent="0.25">
      <c r="A129" s="81">
        <v>315</v>
      </c>
      <c r="B129">
        <v>127</v>
      </c>
      <c r="C129">
        <v>19</v>
      </c>
      <c r="D129" t="s">
        <v>220</v>
      </c>
      <c r="E129" t="str">
        <f>IF(ISNA(MATCH(#REF!,'ESO zone constants'!$A$3:$A$9952,0)),"","X")</f>
        <v>X</v>
      </c>
    </row>
    <row r="130" spans="1:5" x14ac:dyDescent="0.25">
      <c r="A130" s="81">
        <v>316</v>
      </c>
      <c r="B130">
        <v>128</v>
      </c>
      <c r="C130">
        <v>19</v>
      </c>
      <c r="D130" t="s">
        <v>221</v>
      </c>
      <c r="E130" t="str">
        <f>IF(ISNA(MATCH(#REF!,'ESO zone constants'!$A$3:$A$9952,0)),"","X")</f>
        <v>X</v>
      </c>
    </row>
    <row r="131" spans="1:5" x14ac:dyDescent="0.25">
      <c r="A131" s="81">
        <v>317</v>
      </c>
      <c r="B131">
        <v>129</v>
      </c>
      <c r="C131">
        <v>19</v>
      </c>
      <c r="D131" t="s">
        <v>222</v>
      </c>
      <c r="E131" t="str">
        <f>IF(ISNA(MATCH(#REF!,'ESO zone constants'!$A$3:$A$9952,0)),"","X")</f>
        <v>X</v>
      </c>
    </row>
    <row r="132" spans="1:5" x14ac:dyDescent="0.25">
      <c r="A132" s="81">
        <v>318</v>
      </c>
      <c r="B132">
        <v>130</v>
      </c>
      <c r="C132">
        <v>19</v>
      </c>
      <c r="D132" t="s">
        <v>223</v>
      </c>
      <c r="E132" t="str">
        <f>IF(ISNA(MATCH(#REF!,'ESO zone constants'!$A$3:$A$9952,0)),"","X")</f>
        <v>X</v>
      </c>
    </row>
    <row r="133" spans="1:5" x14ac:dyDescent="0.25">
      <c r="A133" s="82">
        <v>319</v>
      </c>
      <c r="B133">
        <v>131</v>
      </c>
      <c r="C133">
        <v>19</v>
      </c>
      <c r="D133" t="s">
        <v>224</v>
      </c>
      <c r="E133" t="str">
        <f>IF(ISNA(MATCH(#REF!,'ESO zone constants'!$A$3:$A$9952,0)),"","X")</f>
        <v>X</v>
      </c>
    </row>
    <row r="134" spans="1:5" x14ac:dyDescent="0.25">
      <c r="A134" s="82">
        <v>320</v>
      </c>
      <c r="B134">
        <v>132</v>
      </c>
      <c r="C134">
        <v>19</v>
      </c>
      <c r="D134" t="s">
        <v>225</v>
      </c>
      <c r="E134" t="str">
        <f>IF(ISNA(MATCH(#REF!,'ESO zone constants'!$A$3:$A$9952,0)),"","X")</f>
        <v>X</v>
      </c>
    </row>
    <row r="135" spans="1:5" x14ac:dyDescent="0.25">
      <c r="A135" s="82">
        <v>321</v>
      </c>
      <c r="B135">
        <v>133</v>
      </c>
      <c r="C135">
        <v>20</v>
      </c>
      <c r="D135" t="s">
        <v>226</v>
      </c>
      <c r="E135" t="str">
        <f>IF(ISNA(MATCH(#REF!,'ESO zone constants'!$A$3:$A$9952,0)),"","X")</f>
        <v>X</v>
      </c>
    </row>
    <row r="136" spans="1:5" x14ac:dyDescent="0.25">
      <c r="A136" s="82">
        <v>322</v>
      </c>
      <c r="B136">
        <v>134</v>
      </c>
      <c r="C136">
        <v>20</v>
      </c>
      <c r="D136" t="s">
        <v>227</v>
      </c>
      <c r="E136" t="str">
        <f>IF(ISNA(MATCH(#REF!,'ESO zone constants'!$A$3:$A$9952,0)),"","X")</f>
        <v>X</v>
      </c>
    </row>
    <row r="137" spans="1:5" x14ac:dyDescent="0.25">
      <c r="A137" s="82">
        <v>323</v>
      </c>
      <c r="B137">
        <v>135</v>
      </c>
      <c r="C137">
        <v>20</v>
      </c>
      <c r="D137" t="s">
        <v>228</v>
      </c>
      <c r="E137" t="str">
        <f>IF(ISNA(MATCH(#REF!,'ESO zone constants'!$A$3:$A$9952,0)),"","X")</f>
        <v>X</v>
      </c>
    </row>
    <row r="138" spans="1:5" x14ac:dyDescent="0.25">
      <c r="A138" s="82">
        <v>324</v>
      </c>
      <c r="B138">
        <v>136</v>
      </c>
      <c r="C138">
        <v>20</v>
      </c>
      <c r="D138" t="s">
        <v>229</v>
      </c>
      <c r="E138" t="str">
        <f>IF(ISNA(MATCH(#REF!,'ESO zone constants'!$A$3:$A$9952,0)),"","X")</f>
        <v>X</v>
      </c>
    </row>
    <row r="139" spans="1:5" x14ac:dyDescent="0.25">
      <c r="A139" s="81">
        <v>325</v>
      </c>
      <c r="B139">
        <v>137</v>
      </c>
      <c r="C139">
        <v>20</v>
      </c>
      <c r="D139" t="s">
        <v>230</v>
      </c>
      <c r="E139" t="str">
        <f>IF(ISNA(MATCH(#REF!,'ESO zone constants'!$A$3:$A$9952,0)),"","X")</f>
        <v>X</v>
      </c>
    </row>
    <row r="140" spans="1:5" x14ac:dyDescent="0.25">
      <c r="A140" s="81">
        <v>326</v>
      </c>
      <c r="B140">
        <v>138</v>
      </c>
      <c r="C140">
        <v>20</v>
      </c>
      <c r="D140" t="s">
        <v>231</v>
      </c>
      <c r="E140" t="str">
        <f>IF(ISNA(MATCH(#REF!,'ESO zone constants'!$A$3:$A$9952,0)),"","X")</f>
        <v>X</v>
      </c>
    </row>
    <row r="141" spans="1:5" x14ac:dyDescent="0.25">
      <c r="A141" s="82">
        <v>327</v>
      </c>
      <c r="B141">
        <v>139</v>
      </c>
      <c r="C141">
        <v>104</v>
      </c>
      <c r="D141" t="s">
        <v>232</v>
      </c>
      <c r="E141" t="str">
        <f>IF(ISNA(MATCH(#REF!,'ESO zone constants'!$A$3:$A$9952,0)),"","X")</f>
        <v>X</v>
      </c>
    </row>
    <row r="142" spans="1:5" x14ac:dyDescent="0.25">
      <c r="A142" s="82">
        <v>328</v>
      </c>
      <c r="B142">
        <v>140</v>
      </c>
      <c r="C142">
        <v>104</v>
      </c>
      <c r="D142" t="s">
        <v>233</v>
      </c>
      <c r="E142" t="str">
        <f>IF(ISNA(MATCH(#REF!,'ESO zone constants'!$A$3:$A$9952,0)),"","X")</f>
        <v>X</v>
      </c>
    </row>
    <row r="143" spans="1:5" x14ac:dyDescent="0.25">
      <c r="A143" s="81">
        <v>329</v>
      </c>
      <c r="B143">
        <v>141</v>
      </c>
      <c r="C143">
        <v>104</v>
      </c>
      <c r="D143" t="s">
        <v>234</v>
      </c>
      <c r="E143" t="str">
        <f>IF(ISNA(MATCH(#REF!,'ESO zone constants'!$A$3:$A$9952,0)),"","X")</f>
        <v>X</v>
      </c>
    </row>
    <row r="144" spans="1:5" x14ac:dyDescent="0.25">
      <c r="A144" s="81">
        <v>330</v>
      </c>
      <c r="B144">
        <v>142</v>
      </c>
      <c r="C144">
        <v>104</v>
      </c>
      <c r="D144" t="s">
        <v>235</v>
      </c>
      <c r="E144" t="str">
        <f>IF(ISNA(MATCH(#REF!,'ESO zone constants'!$A$3:$A$9952,0)),"","X")</f>
        <v>X</v>
      </c>
    </row>
    <row r="145" spans="1:5" x14ac:dyDescent="0.25">
      <c r="A145" s="81">
        <v>331</v>
      </c>
      <c r="B145">
        <v>143</v>
      </c>
      <c r="C145">
        <v>104</v>
      </c>
      <c r="D145" t="s">
        <v>236</v>
      </c>
      <c r="E145" t="str">
        <f>IF(ISNA(MATCH(#REF!,'ESO zone constants'!$A$3:$A$9952,0)),"","X")</f>
        <v>X</v>
      </c>
    </row>
    <row r="146" spans="1:5" x14ac:dyDescent="0.25">
      <c r="A146" s="81">
        <v>332</v>
      </c>
      <c r="B146">
        <v>144</v>
      </c>
      <c r="C146">
        <v>104</v>
      </c>
      <c r="D146" t="s">
        <v>237</v>
      </c>
      <c r="E146" t="str">
        <f>IF(ISNA(MATCH(#REF!,'ESO zone constants'!$A$3:$A$9952,0)),"","X")</f>
        <v>X</v>
      </c>
    </row>
    <row r="147" spans="1:5" x14ac:dyDescent="0.25">
      <c r="A147" s="81">
        <v>333</v>
      </c>
      <c r="B147">
        <v>145</v>
      </c>
      <c r="C147">
        <v>92</v>
      </c>
      <c r="D147" t="s">
        <v>238</v>
      </c>
      <c r="E147" t="str">
        <f>IF(ISNA(MATCH(#REF!,'ESO zone constants'!$A$3:$A$9952,0)),"","X")</f>
        <v>X</v>
      </c>
    </row>
    <row r="148" spans="1:5" x14ac:dyDescent="0.25">
      <c r="A148" s="82">
        <v>334</v>
      </c>
      <c r="B148">
        <v>146</v>
      </c>
      <c r="C148">
        <v>92</v>
      </c>
      <c r="D148" t="s">
        <v>239</v>
      </c>
      <c r="E148" t="str">
        <f>IF(ISNA(MATCH(#REF!,'ESO zone constants'!$A$3:$A$9952,0)),"","X")</f>
        <v>X</v>
      </c>
    </row>
    <row r="149" spans="1:5" x14ac:dyDescent="0.25">
      <c r="A149" s="81">
        <v>335</v>
      </c>
      <c r="B149">
        <v>147</v>
      </c>
      <c r="C149">
        <v>92</v>
      </c>
      <c r="D149" t="s">
        <v>240</v>
      </c>
      <c r="E149" t="str">
        <f>IF(ISNA(MATCH(#REF!,'ESO zone constants'!$A$3:$A$9952,0)),"","X")</f>
        <v>X</v>
      </c>
    </row>
    <row r="150" spans="1:5" x14ac:dyDescent="0.25">
      <c r="A150" s="81">
        <v>336</v>
      </c>
      <c r="B150">
        <v>148</v>
      </c>
      <c r="C150">
        <v>92</v>
      </c>
      <c r="D150" t="s">
        <v>241</v>
      </c>
      <c r="E150" t="str">
        <f>IF(ISNA(MATCH(#REF!,'ESO zone constants'!$A$3:$A$9952,0)),"","X")</f>
        <v>X</v>
      </c>
    </row>
    <row r="151" spans="1:5" x14ac:dyDescent="0.25">
      <c r="A151" s="81">
        <v>337</v>
      </c>
      <c r="B151">
        <v>149</v>
      </c>
      <c r="C151">
        <v>92</v>
      </c>
      <c r="D151" t="s">
        <v>242</v>
      </c>
      <c r="E151" t="str">
        <f>IF(ISNA(MATCH(#REF!,'ESO zone constants'!$A$3:$A$9952,0)),"","X")</f>
        <v>X</v>
      </c>
    </row>
    <row r="152" spans="1:5" x14ac:dyDescent="0.25">
      <c r="A152" s="81">
        <v>338</v>
      </c>
      <c r="B152">
        <v>150</v>
      </c>
      <c r="C152">
        <v>92</v>
      </c>
      <c r="D152" t="s">
        <v>243</v>
      </c>
      <c r="E152" t="str">
        <f>IF(ISNA(MATCH(#REF!,'ESO zone constants'!$A$3:$A$9952,0)),"","X")</f>
        <v>X</v>
      </c>
    </row>
    <row r="153" spans="1:5" x14ac:dyDescent="0.25">
      <c r="A153" s="81">
        <v>339</v>
      </c>
      <c r="B153">
        <v>151</v>
      </c>
      <c r="C153">
        <v>101</v>
      </c>
      <c r="D153" t="s">
        <v>244</v>
      </c>
      <c r="E153" t="str">
        <f>IF(ISNA(MATCH(#REF!,'ESO zone constants'!$A$3:$A$9952,0)),"","X")</f>
        <v>X</v>
      </c>
    </row>
    <row r="154" spans="1:5" x14ac:dyDescent="0.25">
      <c r="A154" s="81">
        <v>341</v>
      </c>
      <c r="B154">
        <v>152</v>
      </c>
      <c r="C154">
        <v>103</v>
      </c>
      <c r="D154" t="s">
        <v>245</v>
      </c>
      <c r="E154" t="str">
        <f>IF(ISNA(MATCH(#REF!,'ESO zone constants'!$A$3:$A$9952,0)),"","X")</f>
        <v>X</v>
      </c>
    </row>
    <row r="155" spans="1:5" x14ac:dyDescent="0.25">
      <c r="A155" s="82">
        <v>346</v>
      </c>
      <c r="B155">
        <v>153</v>
      </c>
      <c r="C155">
        <v>101</v>
      </c>
      <c r="D155" t="s">
        <v>246</v>
      </c>
      <c r="E155" t="str">
        <f>IF(ISNA(MATCH(#REF!,'ESO zone constants'!$A$3:$A$9952,0)),"","X")</f>
        <v>X</v>
      </c>
    </row>
    <row r="156" spans="1:5" x14ac:dyDescent="0.25">
      <c r="A156" s="82">
        <v>347</v>
      </c>
      <c r="B156">
        <v>154</v>
      </c>
      <c r="C156">
        <v>347</v>
      </c>
      <c r="D156" t="s">
        <v>247</v>
      </c>
      <c r="E156" t="str">
        <f>IF(ISNA(MATCH(#REF!,'ESO zone constants'!$A$3:$A$9952,0)),"","X")</f>
        <v>X</v>
      </c>
    </row>
    <row r="157" spans="1:5" x14ac:dyDescent="0.25">
      <c r="A157" s="82">
        <v>353</v>
      </c>
      <c r="B157">
        <v>155</v>
      </c>
      <c r="C157">
        <v>101</v>
      </c>
      <c r="D157" t="s">
        <v>248</v>
      </c>
      <c r="E157" t="str">
        <f>IF(ISNA(MATCH(#REF!,'ESO zone constants'!$A$3:$A$9952,0)),"","X")</f>
        <v>X</v>
      </c>
    </row>
    <row r="158" spans="1:5" x14ac:dyDescent="0.25">
      <c r="A158" s="82">
        <v>354</v>
      </c>
      <c r="B158">
        <v>156</v>
      </c>
      <c r="C158">
        <v>101</v>
      </c>
      <c r="D158" t="s">
        <v>249</v>
      </c>
      <c r="E158" t="str">
        <f>IF(ISNA(MATCH(#REF!,'ESO zone constants'!$A$3:$A$9952,0)),"","X")</f>
        <v>X</v>
      </c>
    </row>
    <row r="159" spans="1:5" x14ac:dyDescent="0.25">
      <c r="A159" s="82">
        <v>359</v>
      </c>
      <c r="B159">
        <v>157</v>
      </c>
      <c r="C159">
        <v>101</v>
      </c>
      <c r="D159" t="s">
        <v>250</v>
      </c>
      <c r="E159" t="str">
        <f>IF(ISNA(MATCH(#REF!,'ESO zone constants'!$A$3:$A$9952,0)),"","X")</f>
        <v>X</v>
      </c>
    </row>
    <row r="160" spans="1:5" x14ac:dyDescent="0.25">
      <c r="A160" s="82">
        <v>360</v>
      </c>
      <c r="B160">
        <v>158</v>
      </c>
      <c r="C160">
        <v>101</v>
      </c>
      <c r="D160" t="s">
        <v>251</v>
      </c>
      <c r="E160" t="str">
        <f>IF(ISNA(MATCH(#REF!,'ESO zone constants'!$A$3:$A$9952,0)),"","X")</f>
        <v>X</v>
      </c>
    </row>
    <row r="161" spans="1:5" x14ac:dyDescent="0.25">
      <c r="A161" s="81">
        <v>361</v>
      </c>
      <c r="B161">
        <v>159</v>
      </c>
      <c r="C161">
        <v>101</v>
      </c>
      <c r="D161" t="s">
        <v>252</v>
      </c>
      <c r="E161" t="str">
        <f>IF(ISNA(MATCH(#REF!,'ESO zone constants'!$A$3:$A$9952,0)),"","X")</f>
        <v>X</v>
      </c>
    </row>
    <row r="162" spans="1:5" x14ac:dyDescent="0.25">
      <c r="A162" s="82">
        <v>362</v>
      </c>
      <c r="B162">
        <v>160</v>
      </c>
      <c r="C162">
        <v>101</v>
      </c>
      <c r="D162" t="s">
        <v>253</v>
      </c>
      <c r="E162" t="str">
        <f>IF(ISNA(MATCH(#REF!,'ESO zone constants'!$A$3:$A$9952,0)),"","X")</f>
        <v>X</v>
      </c>
    </row>
    <row r="163" spans="1:5" x14ac:dyDescent="0.25">
      <c r="A163" s="82">
        <v>363</v>
      </c>
      <c r="B163">
        <v>161</v>
      </c>
      <c r="C163">
        <v>101</v>
      </c>
      <c r="D163" t="s">
        <v>254</v>
      </c>
      <c r="E163" t="str">
        <f>IF(ISNA(MATCH(#REF!,'ESO zone constants'!$A$3:$A$9952,0)),"","X")</f>
        <v>X</v>
      </c>
    </row>
    <row r="164" spans="1:5" x14ac:dyDescent="0.25">
      <c r="A164" s="82">
        <v>364</v>
      </c>
      <c r="B164">
        <v>162</v>
      </c>
      <c r="C164">
        <v>101</v>
      </c>
      <c r="D164" t="s">
        <v>255</v>
      </c>
      <c r="E164" t="str">
        <f>IF(ISNA(MATCH(#REF!,'ESO zone constants'!$A$3:$A$9952,0)),"","X")</f>
        <v>X</v>
      </c>
    </row>
    <row r="165" spans="1:5" x14ac:dyDescent="0.25">
      <c r="A165" s="81">
        <v>365</v>
      </c>
      <c r="B165">
        <v>163</v>
      </c>
      <c r="C165">
        <v>347</v>
      </c>
      <c r="D165" t="s">
        <v>256</v>
      </c>
      <c r="E165" t="str">
        <f>IF(ISNA(MATCH(#REF!,'ESO zone constants'!$A$3:$A$9952,0)),"","X")</f>
        <v>X</v>
      </c>
    </row>
    <row r="166" spans="1:5" x14ac:dyDescent="0.25">
      <c r="A166" s="81">
        <v>366</v>
      </c>
      <c r="B166">
        <v>164</v>
      </c>
      <c r="C166">
        <v>347</v>
      </c>
      <c r="D166" t="s">
        <v>257</v>
      </c>
      <c r="E166" t="str">
        <f>IF(ISNA(MATCH(#REF!,'ESO zone constants'!$A$3:$A$9952,0)),"","X")</f>
        <v>X</v>
      </c>
    </row>
    <row r="167" spans="1:5" x14ac:dyDescent="0.25">
      <c r="A167" s="81">
        <v>367</v>
      </c>
      <c r="B167">
        <v>165</v>
      </c>
      <c r="C167">
        <v>347</v>
      </c>
      <c r="D167" t="s">
        <v>258</v>
      </c>
      <c r="E167" t="str">
        <f>IF(ISNA(MATCH(#REF!,'ESO zone constants'!$A$3:$A$9952,0)),"","X")</f>
        <v>X</v>
      </c>
    </row>
    <row r="168" spans="1:5" x14ac:dyDescent="0.25">
      <c r="A168" s="81">
        <v>368</v>
      </c>
      <c r="B168">
        <v>166</v>
      </c>
      <c r="C168">
        <v>347</v>
      </c>
      <c r="D168" t="s">
        <v>259</v>
      </c>
      <c r="E168" t="str">
        <f>IF(ISNA(MATCH(#REF!,'ESO zone constants'!$A$3:$A$9952,0)),"","X")</f>
        <v>X</v>
      </c>
    </row>
    <row r="169" spans="1:5" x14ac:dyDescent="0.25">
      <c r="A169" s="81">
        <v>369</v>
      </c>
      <c r="B169">
        <v>167</v>
      </c>
      <c r="C169">
        <v>347</v>
      </c>
      <c r="D169" t="s">
        <v>260</v>
      </c>
      <c r="E169" t="str">
        <f>IF(ISNA(MATCH(#REF!,'ESO zone constants'!$A$3:$A$9952,0)),"","X")</f>
        <v>X</v>
      </c>
    </row>
    <row r="170" spans="1:5" x14ac:dyDescent="0.25">
      <c r="A170" s="81">
        <v>370</v>
      </c>
      <c r="B170">
        <v>168</v>
      </c>
      <c r="C170">
        <v>347</v>
      </c>
      <c r="D170" t="s">
        <v>261</v>
      </c>
      <c r="E170" t="str">
        <f>IF(ISNA(MATCH(#REF!,'ESO zone constants'!$A$3:$A$9952,0)),"","X")</f>
        <v>X</v>
      </c>
    </row>
    <row r="171" spans="1:5" x14ac:dyDescent="0.25">
      <c r="A171" s="81">
        <v>371</v>
      </c>
      <c r="B171">
        <v>169</v>
      </c>
      <c r="C171">
        <v>347</v>
      </c>
      <c r="D171" t="s">
        <v>262</v>
      </c>
      <c r="E171" t="str">
        <f>IF(ISNA(MATCH(#REF!,'ESO zone constants'!$A$3:$A$9952,0)),"","X")</f>
        <v>X</v>
      </c>
    </row>
    <row r="172" spans="1:5" x14ac:dyDescent="0.25">
      <c r="A172" s="81">
        <v>372</v>
      </c>
      <c r="B172">
        <v>170</v>
      </c>
      <c r="C172">
        <v>347</v>
      </c>
      <c r="D172" t="s">
        <v>263</v>
      </c>
      <c r="E172" t="str">
        <f>IF(ISNA(MATCH(#REF!,'ESO zone constants'!$A$3:$A$9952,0)),"","X")</f>
        <v>X</v>
      </c>
    </row>
    <row r="173" spans="1:5" x14ac:dyDescent="0.25">
      <c r="A173" s="81">
        <v>374</v>
      </c>
      <c r="B173">
        <v>171</v>
      </c>
      <c r="C173">
        <v>347</v>
      </c>
      <c r="D173" t="s">
        <v>264</v>
      </c>
      <c r="E173" t="str">
        <f>IF(ISNA(MATCH(#REF!,'ESO zone constants'!$A$3:$A$9952,0)),"","X")</f>
        <v>X</v>
      </c>
    </row>
    <row r="174" spans="1:5" x14ac:dyDescent="0.25">
      <c r="A174" s="81">
        <v>375</v>
      </c>
      <c r="B174">
        <v>172</v>
      </c>
      <c r="C174">
        <v>347</v>
      </c>
      <c r="D174" t="s">
        <v>265</v>
      </c>
      <c r="E174" t="str">
        <f>IF(ISNA(MATCH(#REF!,'ESO zone constants'!$A$3:$A$9952,0)),"","X")</f>
        <v>X</v>
      </c>
    </row>
    <row r="175" spans="1:5" x14ac:dyDescent="0.25">
      <c r="A175" s="81">
        <v>376</v>
      </c>
      <c r="B175">
        <v>173</v>
      </c>
      <c r="C175">
        <v>347</v>
      </c>
      <c r="D175" t="s">
        <v>266</v>
      </c>
      <c r="E175" t="str">
        <f>IF(ISNA(MATCH(#REF!,'ESO zone constants'!$A$3:$A$9952,0)),"","X")</f>
        <v>X</v>
      </c>
    </row>
    <row r="176" spans="1:5" x14ac:dyDescent="0.25">
      <c r="A176" s="82">
        <v>377</v>
      </c>
      <c r="B176">
        <v>174</v>
      </c>
      <c r="C176">
        <v>58</v>
      </c>
      <c r="D176" t="s">
        <v>267</v>
      </c>
      <c r="E176" t="str">
        <f>IF(ISNA(MATCH(#REF!,'ESO zone constants'!$A$3:$A$9952,0)),"","X")</f>
        <v>X</v>
      </c>
    </row>
    <row r="177" spans="1:5" x14ac:dyDescent="0.25">
      <c r="A177" s="81">
        <v>378</v>
      </c>
      <c r="B177">
        <v>175</v>
      </c>
      <c r="C177">
        <v>58</v>
      </c>
      <c r="D177" t="s">
        <v>268</v>
      </c>
      <c r="E177" t="str">
        <f>IF(ISNA(MATCH(#REF!,'ESO zone constants'!$A$3:$A$9952,0)),"","X")</f>
        <v>X</v>
      </c>
    </row>
    <row r="178" spans="1:5" x14ac:dyDescent="0.25">
      <c r="A178" s="81">
        <v>379</v>
      </c>
      <c r="B178">
        <v>176</v>
      </c>
      <c r="C178">
        <v>58</v>
      </c>
      <c r="D178" t="s">
        <v>269</v>
      </c>
      <c r="E178" t="str">
        <f>IF(ISNA(MATCH(#REF!,'ESO zone constants'!$A$3:$A$9952,0)),"","X")</f>
        <v>X</v>
      </c>
    </row>
    <row r="179" spans="1:5" x14ac:dyDescent="0.25">
      <c r="A179" s="82">
        <v>380</v>
      </c>
      <c r="B179">
        <v>177</v>
      </c>
      <c r="C179">
        <v>381</v>
      </c>
      <c r="D179" t="s">
        <v>102</v>
      </c>
      <c r="E179" t="str">
        <f>IF(ISNA(MATCH(#REF!,'ESO zone constants'!$A$3:$A$9952,0)),"","X")</f>
        <v>X</v>
      </c>
    </row>
    <row r="180" spans="1:5" x14ac:dyDescent="0.25">
      <c r="A180" s="82">
        <v>381</v>
      </c>
      <c r="B180">
        <v>178</v>
      </c>
      <c r="C180">
        <v>381</v>
      </c>
      <c r="D180" t="s">
        <v>270</v>
      </c>
      <c r="E180" t="str">
        <f>IF(ISNA(MATCH(#REF!,'ESO zone constants'!$A$3:$A$9952,0)),"","X")</f>
        <v>X</v>
      </c>
    </row>
    <row r="181" spans="1:5" x14ac:dyDescent="0.25">
      <c r="A181" s="82">
        <v>382</v>
      </c>
      <c r="B181">
        <v>179</v>
      </c>
      <c r="C181">
        <v>382</v>
      </c>
      <c r="D181" t="s">
        <v>271</v>
      </c>
      <c r="E181" t="str">
        <f>IF(ISNA(MATCH(#REF!,'ESO zone constants'!$A$3:$A$9952,0)),"","X")</f>
        <v>X</v>
      </c>
    </row>
    <row r="182" spans="1:5" x14ac:dyDescent="0.25">
      <c r="A182" s="81">
        <v>383</v>
      </c>
      <c r="B182">
        <v>180</v>
      </c>
      <c r="C182">
        <v>383</v>
      </c>
      <c r="D182" t="s">
        <v>272</v>
      </c>
      <c r="E182" t="str">
        <f>IF(ISNA(MATCH(#REF!,'ESO zone constants'!$A$3:$A$9952,0)),"","X")</f>
        <v>X</v>
      </c>
    </row>
    <row r="183" spans="1:5" x14ac:dyDescent="0.25">
      <c r="A183" s="81">
        <v>385</v>
      </c>
      <c r="B183">
        <v>181</v>
      </c>
      <c r="C183">
        <v>208</v>
      </c>
      <c r="D183" t="s">
        <v>273</v>
      </c>
      <c r="E183" t="str">
        <f>IF(ISNA(MATCH(#REF!,'ESO zone constants'!$A$3:$A$9952,0)),"","X")</f>
        <v>X</v>
      </c>
    </row>
    <row r="184" spans="1:5" x14ac:dyDescent="0.25">
      <c r="A184" s="81">
        <v>386</v>
      </c>
      <c r="B184">
        <v>182</v>
      </c>
      <c r="C184">
        <v>41</v>
      </c>
      <c r="D184" t="s">
        <v>274</v>
      </c>
      <c r="E184" t="str">
        <f>IF(ISNA(MATCH(#REF!,'ESO zone constants'!$A$3:$A$9952,0)),"","X")</f>
        <v>X</v>
      </c>
    </row>
    <row r="185" spans="1:5" x14ac:dyDescent="0.25">
      <c r="A185" s="81">
        <v>387</v>
      </c>
      <c r="B185">
        <v>183</v>
      </c>
      <c r="C185">
        <v>381</v>
      </c>
      <c r="D185" t="s">
        <v>275</v>
      </c>
      <c r="E185" t="str">
        <f>IF(ISNA(MATCH(#REF!,'ESO zone constants'!$A$3:$A$9952,0)),"","X")</f>
        <v>X</v>
      </c>
    </row>
    <row r="186" spans="1:5" x14ac:dyDescent="0.25">
      <c r="A186" s="81">
        <v>388</v>
      </c>
      <c r="B186">
        <v>184</v>
      </c>
      <c r="C186">
        <v>381</v>
      </c>
      <c r="D186" t="s">
        <v>276</v>
      </c>
      <c r="E186" t="str">
        <f>IF(ISNA(MATCH(#REF!,'ESO zone constants'!$A$3:$A$9952,0)),"","X")</f>
        <v>X</v>
      </c>
    </row>
    <row r="187" spans="1:5" x14ac:dyDescent="0.25">
      <c r="A187" s="81">
        <v>389</v>
      </c>
      <c r="B187">
        <v>185</v>
      </c>
      <c r="C187">
        <v>383</v>
      </c>
      <c r="D187" t="s">
        <v>277</v>
      </c>
      <c r="E187" t="str">
        <f>IF(ISNA(MATCH(#REF!,'ESO zone constants'!$A$3:$A$9952,0)),"","X")</f>
        <v>X</v>
      </c>
    </row>
    <row r="188" spans="1:5" x14ac:dyDescent="0.25">
      <c r="A188" s="81">
        <v>390</v>
      </c>
      <c r="B188">
        <v>186</v>
      </c>
      <c r="C188">
        <v>381</v>
      </c>
      <c r="D188" t="s">
        <v>278</v>
      </c>
      <c r="E188" t="str">
        <f>IF(ISNA(MATCH(#REF!,'ESO zone constants'!$A$3:$A$9952,0)),"","X")</f>
        <v>X</v>
      </c>
    </row>
    <row r="189" spans="1:5" x14ac:dyDescent="0.25">
      <c r="A189" s="81">
        <v>392</v>
      </c>
      <c r="B189">
        <v>187</v>
      </c>
      <c r="C189">
        <v>381</v>
      </c>
      <c r="D189" t="s">
        <v>279</v>
      </c>
      <c r="E189" t="str">
        <f>IF(ISNA(MATCH(#REF!,'ESO zone constants'!$A$3:$A$9952,0)),"","X")</f>
        <v>X</v>
      </c>
    </row>
    <row r="190" spans="1:5" x14ac:dyDescent="0.25">
      <c r="A190" s="81">
        <v>393</v>
      </c>
      <c r="B190">
        <v>188</v>
      </c>
      <c r="C190">
        <v>381</v>
      </c>
      <c r="D190" t="s">
        <v>280</v>
      </c>
      <c r="E190" t="str">
        <f>IF(ISNA(MATCH(#REF!,'ESO zone constants'!$A$3:$A$9952,0)),"","X")</f>
        <v>X</v>
      </c>
    </row>
    <row r="191" spans="1:5" x14ac:dyDescent="0.25">
      <c r="A191" s="81">
        <v>394</v>
      </c>
      <c r="B191">
        <v>189</v>
      </c>
      <c r="C191">
        <v>381</v>
      </c>
      <c r="D191" t="s">
        <v>281</v>
      </c>
      <c r="E191" t="str">
        <f>IF(ISNA(MATCH(#REF!,'ESO zone constants'!$A$3:$A$9952,0)),"","X")</f>
        <v>X</v>
      </c>
    </row>
    <row r="192" spans="1:5" x14ac:dyDescent="0.25">
      <c r="A192" s="81">
        <v>395</v>
      </c>
      <c r="B192">
        <v>190</v>
      </c>
      <c r="C192">
        <v>381</v>
      </c>
      <c r="D192" t="s">
        <v>282</v>
      </c>
      <c r="E192" t="str">
        <f>IF(ISNA(MATCH(#REF!,'ESO zone constants'!$A$3:$A$9952,0)),"","X")</f>
        <v>X</v>
      </c>
    </row>
    <row r="193" spans="1:5" x14ac:dyDescent="0.25">
      <c r="A193" s="81">
        <v>396</v>
      </c>
      <c r="B193">
        <v>191</v>
      </c>
      <c r="C193">
        <v>381</v>
      </c>
      <c r="D193" t="s">
        <v>283</v>
      </c>
      <c r="E193" t="str">
        <f>IF(ISNA(MATCH(#REF!,'ESO zone constants'!$A$3:$A$9952,0)),"","X")</f>
        <v>X</v>
      </c>
    </row>
    <row r="194" spans="1:5" x14ac:dyDescent="0.25">
      <c r="A194" s="81">
        <v>397</v>
      </c>
      <c r="B194">
        <v>192</v>
      </c>
      <c r="C194">
        <v>381</v>
      </c>
      <c r="D194" t="s">
        <v>284</v>
      </c>
      <c r="E194" t="str">
        <f>IF(ISNA(MATCH(#REF!,'ESO zone constants'!$A$3:$A$9952,0)),"","X")</f>
        <v>X</v>
      </c>
    </row>
    <row r="195" spans="1:5" x14ac:dyDescent="0.25">
      <c r="A195" s="82">
        <v>398</v>
      </c>
      <c r="B195">
        <v>193</v>
      </c>
      <c r="C195">
        <v>381</v>
      </c>
      <c r="D195" t="s">
        <v>285</v>
      </c>
      <c r="E195" t="str">
        <f>IF(ISNA(MATCH(#REF!,'ESO zone constants'!$A$3:$A$9952,0)),"","X")</f>
        <v>X</v>
      </c>
    </row>
    <row r="196" spans="1:5" x14ac:dyDescent="0.25">
      <c r="A196" s="81">
        <v>399</v>
      </c>
      <c r="B196">
        <v>194</v>
      </c>
      <c r="C196">
        <v>381</v>
      </c>
      <c r="D196" t="s">
        <v>286</v>
      </c>
      <c r="E196" t="str">
        <f>IF(ISNA(MATCH(#REF!,'ESO zone constants'!$A$3:$A$9952,0)),"","X")</f>
        <v>X</v>
      </c>
    </row>
    <row r="197" spans="1:5" x14ac:dyDescent="0.25">
      <c r="A197" s="81">
        <v>400</v>
      </c>
      <c r="B197">
        <v>195</v>
      </c>
      <c r="C197">
        <v>381</v>
      </c>
      <c r="D197" t="s">
        <v>287</v>
      </c>
      <c r="E197" t="str">
        <f>IF(ISNA(MATCH(#REF!,'ESO zone constants'!$A$3:$A$9952,0)),"","X")</f>
        <v>X</v>
      </c>
    </row>
    <row r="198" spans="1:5" x14ac:dyDescent="0.25">
      <c r="A198" s="82">
        <v>401</v>
      </c>
      <c r="B198">
        <v>196</v>
      </c>
      <c r="C198">
        <v>381</v>
      </c>
      <c r="D198" t="s">
        <v>288</v>
      </c>
      <c r="E198" t="str">
        <f>IF(ISNA(MATCH(#REF!,'ESO zone constants'!$A$3:$A$9952,0)),"","X")</f>
        <v>X</v>
      </c>
    </row>
    <row r="199" spans="1:5" x14ac:dyDescent="0.25">
      <c r="A199" s="82">
        <v>402</v>
      </c>
      <c r="B199">
        <v>197</v>
      </c>
      <c r="C199">
        <v>103</v>
      </c>
      <c r="D199" t="s">
        <v>289</v>
      </c>
      <c r="E199" t="str">
        <f>IF(ISNA(MATCH(#REF!,'ESO zone constants'!$A$3:$A$9952,0)),"","X")</f>
        <v>X</v>
      </c>
    </row>
    <row r="200" spans="1:5" x14ac:dyDescent="0.25">
      <c r="A200" s="81">
        <v>403</v>
      </c>
      <c r="B200">
        <v>198</v>
      </c>
      <c r="C200">
        <v>103</v>
      </c>
      <c r="D200" t="s">
        <v>290</v>
      </c>
      <c r="E200" t="str">
        <f>IF(ISNA(MATCH(#REF!,'ESO zone constants'!$A$3:$A$9952,0)),"","X")</f>
        <v>X</v>
      </c>
    </row>
    <row r="201" spans="1:5" x14ac:dyDescent="0.25">
      <c r="A201" s="81">
        <v>404</v>
      </c>
      <c r="B201">
        <v>199</v>
      </c>
      <c r="C201">
        <v>103</v>
      </c>
      <c r="D201" t="s">
        <v>291</v>
      </c>
      <c r="E201" t="str">
        <f>IF(ISNA(MATCH(#REF!,'ESO zone constants'!$A$3:$A$9952,0)),"","X")</f>
        <v>X</v>
      </c>
    </row>
    <row r="202" spans="1:5" x14ac:dyDescent="0.25">
      <c r="A202" s="81">
        <v>405</v>
      </c>
      <c r="B202">
        <v>200</v>
      </c>
      <c r="C202">
        <v>57</v>
      </c>
      <c r="D202" t="s">
        <v>292</v>
      </c>
      <c r="E202" t="str">
        <f>IF(ISNA(MATCH(#REF!,'ESO zone constants'!$A$3:$A$9952,0)),"","X")</f>
        <v>X</v>
      </c>
    </row>
    <row r="203" spans="1:5" x14ac:dyDescent="0.25">
      <c r="A203" s="82">
        <v>406</v>
      </c>
      <c r="B203">
        <v>201</v>
      </c>
      <c r="C203">
        <v>57</v>
      </c>
      <c r="D203" t="s">
        <v>293</v>
      </c>
      <c r="E203" t="str">
        <f>IF(ISNA(MATCH(#REF!,'ESO zone constants'!$A$3:$A$9952,0)),"","X")</f>
        <v>X</v>
      </c>
    </row>
    <row r="204" spans="1:5" x14ac:dyDescent="0.25">
      <c r="A204" s="82">
        <v>407</v>
      </c>
      <c r="B204">
        <v>202</v>
      </c>
      <c r="C204">
        <v>57</v>
      </c>
      <c r="D204" t="s">
        <v>294</v>
      </c>
      <c r="E204" t="str">
        <f>IF(ISNA(MATCH(#REF!,'ESO zone constants'!$A$3:$A$9952,0)),"","X")</f>
        <v>X</v>
      </c>
    </row>
    <row r="205" spans="1:5" x14ac:dyDescent="0.25">
      <c r="A205" s="82">
        <v>408</v>
      </c>
      <c r="B205">
        <v>203</v>
      </c>
      <c r="C205">
        <v>57</v>
      </c>
      <c r="D205" t="s">
        <v>295</v>
      </c>
      <c r="E205" t="str">
        <f>IF(ISNA(MATCH(#REF!,'ESO zone constants'!$A$3:$A$9952,0)),"","X")</f>
        <v>X</v>
      </c>
    </row>
    <row r="206" spans="1:5" x14ac:dyDescent="0.25">
      <c r="A206" s="81">
        <v>409</v>
      </c>
      <c r="B206">
        <v>204</v>
      </c>
      <c r="C206">
        <v>57</v>
      </c>
      <c r="D206" t="s">
        <v>296</v>
      </c>
      <c r="E206" t="str">
        <f>IF(ISNA(MATCH(#REF!,'ESO zone constants'!$A$3:$A$9952,0)),"","X")</f>
        <v>X</v>
      </c>
    </row>
    <row r="207" spans="1:5" x14ac:dyDescent="0.25">
      <c r="A207" s="81">
        <v>410</v>
      </c>
      <c r="B207">
        <v>205</v>
      </c>
      <c r="C207">
        <v>57</v>
      </c>
      <c r="D207" t="s">
        <v>297</v>
      </c>
      <c r="E207" t="str">
        <f>IF(ISNA(MATCH(#REF!,'ESO zone constants'!$A$3:$A$9952,0)),"","X")</f>
        <v>X</v>
      </c>
    </row>
    <row r="208" spans="1:5" x14ac:dyDescent="0.25">
      <c r="A208" s="81">
        <v>411</v>
      </c>
      <c r="B208">
        <v>206</v>
      </c>
      <c r="C208">
        <v>58</v>
      </c>
      <c r="D208" t="s">
        <v>298</v>
      </c>
      <c r="E208" t="str">
        <f>IF(ISNA(MATCH(#REF!,'ESO zone constants'!$A$3:$A$9952,0)),"","X")</f>
        <v>X</v>
      </c>
    </row>
    <row r="209" spans="1:5" x14ac:dyDescent="0.25">
      <c r="A209" s="81">
        <v>412</v>
      </c>
      <c r="B209">
        <v>207</v>
      </c>
      <c r="C209">
        <v>103</v>
      </c>
      <c r="D209" t="s">
        <v>299</v>
      </c>
      <c r="E209" t="str">
        <f>IF(ISNA(MATCH(#REF!,'ESO zone constants'!$A$3:$A$9952,0)),"","X")</f>
        <v>X</v>
      </c>
    </row>
    <row r="210" spans="1:5" x14ac:dyDescent="0.25">
      <c r="A210" s="81">
        <v>413</v>
      </c>
      <c r="B210">
        <v>208</v>
      </c>
      <c r="C210">
        <v>103</v>
      </c>
      <c r="D210" t="s">
        <v>300</v>
      </c>
      <c r="E210" t="str">
        <f>IF(ISNA(MATCH(#REF!,'ESO zone constants'!$A$3:$A$9952,0)),"","X")</f>
        <v>X</v>
      </c>
    </row>
    <row r="211" spans="1:5" x14ac:dyDescent="0.25">
      <c r="A211" s="81">
        <v>414</v>
      </c>
      <c r="B211">
        <v>209</v>
      </c>
      <c r="C211">
        <v>103</v>
      </c>
      <c r="D211" t="s">
        <v>301</v>
      </c>
      <c r="E211" t="str">
        <f>IF(ISNA(MATCH(#REF!,'ESO zone constants'!$A$3:$A$9952,0)),"","X")</f>
        <v>X</v>
      </c>
    </row>
    <row r="212" spans="1:5" x14ac:dyDescent="0.25">
      <c r="A212" s="81">
        <v>415</v>
      </c>
      <c r="B212">
        <v>210</v>
      </c>
      <c r="C212">
        <v>103</v>
      </c>
      <c r="D212" t="s">
        <v>302</v>
      </c>
      <c r="E212" t="str">
        <f>IF(ISNA(MATCH(#REF!,'ESO zone constants'!$A$3:$A$9952,0)),"","X")</f>
        <v>X</v>
      </c>
    </row>
    <row r="213" spans="1:5" x14ac:dyDescent="0.25">
      <c r="A213" s="81">
        <v>416</v>
      </c>
      <c r="B213">
        <v>211</v>
      </c>
      <c r="C213">
        <v>381</v>
      </c>
      <c r="D213" t="s">
        <v>303</v>
      </c>
      <c r="E213" t="str">
        <f>IF(ISNA(MATCH(#REF!,'ESO zone constants'!$A$3:$A$9952,0)),"","X")</f>
        <v>X</v>
      </c>
    </row>
    <row r="214" spans="1:5" x14ac:dyDescent="0.25">
      <c r="A214" s="81">
        <v>417</v>
      </c>
      <c r="B214">
        <v>212</v>
      </c>
      <c r="C214">
        <v>347</v>
      </c>
      <c r="D214" t="s">
        <v>304</v>
      </c>
      <c r="E214" t="str">
        <f>IF(ISNA(MATCH(#REF!,'ESO zone constants'!$A$3:$A$9952,0)),"","X")</f>
        <v>X</v>
      </c>
    </row>
    <row r="215" spans="1:5" x14ac:dyDescent="0.25">
      <c r="A215" s="81">
        <v>418</v>
      </c>
      <c r="B215">
        <v>213</v>
      </c>
      <c r="C215">
        <v>347</v>
      </c>
      <c r="D215" t="s">
        <v>305</v>
      </c>
      <c r="E215" t="str">
        <f>IF(ISNA(MATCH(#REF!,'ESO zone constants'!$A$3:$A$9952,0)),"","X")</f>
        <v>X</v>
      </c>
    </row>
    <row r="216" spans="1:5" x14ac:dyDescent="0.25">
      <c r="A216" s="81">
        <v>419</v>
      </c>
      <c r="B216">
        <v>214</v>
      </c>
      <c r="C216">
        <v>347</v>
      </c>
      <c r="D216" t="s">
        <v>306</v>
      </c>
      <c r="E216" t="str">
        <f>IF(ISNA(MATCH(#REF!,'ESO zone constants'!$A$3:$A$9952,0)),"","X")</f>
        <v>X</v>
      </c>
    </row>
    <row r="217" spans="1:5" x14ac:dyDescent="0.25">
      <c r="A217" s="81">
        <v>420</v>
      </c>
      <c r="B217">
        <v>215</v>
      </c>
      <c r="C217">
        <v>347</v>
      </c>
      <c r="D217" t="s">
        <v>307</v>
      </c>
      <c r="E217" t="str">
        <f>IF(ISNA(MATCH(#REF!,'ESO zone constants'!$A$3:$A$9952,0)),"","X")</f>
        <v>X</v>
      </c>
    </row>
    <row r="218" spans="1:5" x14ac:dyDescent="0.25">
      <c r="A218" s="81">
        <v>421</v>
      </c>
      <c r="B218">
        <v>216</v>
      </c>
      <c r="C218">
        <v>347</v>
      </c>
      <c r="D218" t="s">
        <v>308</v>
      </c>
      <c r="E218" t="str">
        <f>IF(ISNA(MATCH(#REF!,'ESO zone constants'!$A$3:$A$9952,0)),"","X")</f>
        <v>X</v>
      </c>
    </row>
    <row r="219" spans="1:5" x14ac:dyDescent="0.25">
      <c r="A219" s="82">
        <v>422</v>
      </c>
      <c r="B219">
        <v>217</v>
      </c>
      <c r="C219">
        <v>347</v>
      </c>
      <c r="D219" t="s">
        <v>309</v>
      </c>
      <c r="E219" t="str">
        <f>IF(ISNA(MATCH(#REF!,'ESO zone constants'!$A$3:$A$9952,0)),"","X")</f>
        <v>X</v>
      </c>
    </row>
    <row r="220" spans="1:5" x14ac:dyDescent="0.25">
      <c r="A220" s="82">
        <v>424</v>
      </c>
      <c r="B220">
        <v>218</v>
      </c>
      <c r="C220">
        <v>3</v>
      </c>
      <c r="D220" t="s">
        <v>310</v>
      </c>
      <c r="E220" t="str">
        <f>IF(ISNA(MATCH(#REF!,'ESO zone constants'!$A$3:$A$9952,0)),"","X")</f>
        <v>X</v>
      </c>
    </row>
    <row r="221" spans="1:5" x14ac:dyDescent="0.25">
      <c r="A221" s="82">
        <v>425</v>
      </c>
      <c r="B221">
        <v>219</v>
      </c>
      <c r="C221">
        <v>3</v>
      </c>
      <c r="D221" t="s">
        <v>311</v>
      </c>
      <c r="E221" t="str">
        <f>IF(ISNA(MATCH(#REF!,'ESO zone constants'!$A$3:$A$9952,0)),"","X")</f>
        <v>X</v>
      </c>
    </row>
    <row r="222" spans="1:5" x14ac:dyDescent="0.25">
      <c r="A222" s="82">
        <v>426</v>
      </c>
      <c r="B222">
        <v>220</v>
      </c>
      <c r="C222">
        <v>3</v>
      </c>
      <c r="D222" t="s">
        <v>312</v>
      </c>
      <c r="E222" t="str">
        <f>IF(ISNA(MATCH(#REF!,'ESO zone constants'!$A$3:$A$9952,0)),"","X")</f>
        <v>X</v>
      </c>
    </row>
    <row r="223" spans="1:5" x14ac:dyDescent="0.25">
      <c r="A223" s="81">
        <v>429</v>
      </c>
      <c r="B223">
        <v>221</v>
      </c>
      <c r="C223">
        <v>3</v>
      </c>
      <c r="D223" t="s">
        <v>313</v>
      </c>
      <c r="E223" t="str">
        <f>IF(ISNA(MATCH(#REF!,'ESO zone constants'!$A$3:$A$9952,0)),"","X")</f>
        <v>X</v>
      </c>
    </row>
    <row r="224" spans="1:5" x14ac:dyDescent="0.25">
      <c r="A224" s="81">
        <v>430</v>
      </c>
      <c r="B224">
        <v>222</v>
      </c>
      <c r="C224">
        <v>19</v>
      </c>
      <c r="D224" t="s">
        <v>314</v>
      </c>
      <c r="E224" t="str">
        <f>IF(ISNA(MATCH(#REF!,'ESO zone constants'!$A$3:$A$9952,0)),"","X")</f>
        <v>X</v>
      </c>
    </row>
    <row r="225" spans="1:5" x14ac:dyDescent="0.25">
      <c r="A225" s="82">
        <v>431</v>
      </c>
      <c r="B225">
        <v>223</v>
      </c>
      <c r="C225">
        <v>103</v>
      </c>
      <c r="D225" t="s">
        <v>315</v>
      </c>
      <c r="E225" t="str">
        <f>IF(ISNA(MATCH(#REF!,'ESO zone constants'!$A$3:$A$9952,0)),"","X")</f>
        <v>X</v>
      </c>
    </row>
    <row r="226" spans="1:5" x14ac:dyDescent="0.25">
      <c r="A226" s="82">
        <v>433</v>
      </c>
      <c r="B226">
        <v>224</v>
      </c>
      <c r="C226">
        <v>383</v>
      </c>
      <c r="D226" t="s">
        <v>316</v>
      </c>
      <c r="E226" t="str">
        <f>IF(ISNA(MATCH(#REF!,'ESO zone constants'!$A$3:$A$9952,0)),"","X")</f>
        <v>X</v>
      </c>
    </row>
    <row r="227" spans="1:5" x14ac:dyDescent="0.25">
      <c r="A227" s="81">
        <v>434</v>
      </c>
      <c r="B227">
        <v>225</v>
      </c>
      <c r="C227">
        <v>383</v>
      </c>
      <c r="D227" t="s">
        <v>317</v>
      </c>
      <c r="E227" t="str">
        <f>IF(ISNA(MATCH(#REF!,'ESO zone constants'!$A$3:$A$9952,0)),"","X")</f>
        <v>X</v>
      </c>
    </row>
    <row r="228" spans="1:5" x14ac:dyDescent="0.25">
      <c r="A228" s="81">
        <v>435</v>
      </c>
      <c r="B228">
        <v>226</v>
      </c>
      <c r="C228">
        <v>383</v>
      </c>
      <c r="D228" t="s">
        <v>318</v>
      </c>
      <c r="E228" t="str">
        <f>IF(ISNA(MATCH(#REF!,'ESO zone constants'!$A$3:$A$9952,0)),"","X")</f>
        <v>X</v>
      </c>
    </row>
    <row r="229" spans="1:5" x14ac:dyDescent="0.25">
      <c r="A229" s="81">
        <v>436</v>
      </c>
      <c r="B229">
        <v>227</v>
      </c>
      <c r="C229">
        <v>383</v>
      </c>
      <c r="D229" t="s">
        <v>319</v>
      </c>
      <c r="E229" t="str">
        <f>IF(ISNA(MATCH(#REF!,'ESO zone constants'!$A$3:$A$9952,0)),"","X")</f>
        <v>X</v>
      </c>
    </row>
    <row r="230" spans="1:5" x14ac:dyDescent="0.25">
      <c r="A230" s="81">
        <v>437</v>
      </c>
      <c r="B230">
        <v>228</v>
      </c>
      <c r="C230">
        <v>383</v>
      </c>
      <c r="D230" t="s">
        <v>320</v>
      </c>
      <c r="E230" t="str">
        <f>IF(ISNA(MATCH(#REF!,'ESO zone constants'!$A$3:$A$9952,0)),"","X")</f>
        <v>X</v>
      </c>
    </row>
    <row r="231" spans="1:5" x14ac:dyDescent="0.25">
      <c r="A231" s="81">
        <v>438</v>
      </c>
      <c r="B231">
        <v>229</v>
      </c>
      <c r="C231">
        <v>383</v>
      </c>
      <c r="D231" t="s">
        <v>321</v>
      </c>
      <c r="E231" t="str">
        <f>IF(ISNA(MATCH(#REF!,'ESO zone constants'!$A$3:$A$9952,0)),"","X")</f>
        <v>X</v>
      </c>
    </row>
    <row r="232" spans="1:5" x14ac:dyDescent="0.25">
      <c r="A232" s="81">
        <v>439</v>
      </c>
      <c r="B232">
        <v>230</v>
      </c>
      <c r="C232">
        <v>383</v>
      </c>
      <c r="D232" t="s">
        <v>322</v>
      </c>
      <c r="E232" t="str">
        <f>IF(ISNA(MATCH(#REF!,'ESO zone constants'!$A$3:$A$9952,0)),"","X")</f>
        <v>X</v>
      </c>
    </row>
    <row r="233" spans="1:5" x14ac:dyDescent="0.25">
      <c r="A233" s="81">
        <v>440</v>
      </c>
      <c r="B233">
        <v>231</v>
      </c>
      <c r="C233">
        <v>383</v>
      </c>
      <c r="D233" t="s">
        <v>323</v>
      </c>
      <c r="E233" t="str">
        <f>IF(ISNA(MATCH(#REF!,'ESO zone constants'!$A$3:$A$9952,0)),"","X")</f>
        <v>X</v>
      </c>
    </row>
    <row r="234" spans="1:5" x14ac:dyDescent="0.25">
      <c r="A234" s="81">
        <v>442</v>
      </c>
      <c r="B234">
        <v>232</v>
      </c>
      <c r="C234">
        <v>383</v>
      </c>
      <c r="D234" t="s">
        <v>324</v>
      </c>
      <c r="E234" t="str">
        <f>IF(ISNA(MATCH(#REF!,'ESO zone constants'!$A$3:$A$9952,0)),"","X")</f>
        <v>X</v>
      </c>
    </row>
    <row r="235" spans="1:5" x14ac:dyDescent="0.25">
      <c r="A235" s="81">
        <v>444</v>
      </c>
      <c r="B235">
        <v>233</v>
      </c>
      <c r="C235">
        <v>383</v>
      </c>
      <c r="D235" t="s">
        <v>325</v>
      </c>
      <c r="E235" t="str">
        <f>IF(ISNA(MATCH(#REF!,'ESO zone constants'!$A$3:$A$9952,0)),"","X")</f>
        <v>X</v>
      </c>
    </row>
    <row r="236" spans="1:5" x14ac:dyDescent="0.25">
      <c r="A236" s="81">
        <v>447</v>
      </c>
      <c r="B236">
        <v>234</v>
      </c>
      <c r="C236">
        <v>383</v>
      </c>
      <c r="D236" t="s">
        <v>326</v>
      </c>
      <c r="E236" t="str">
        <f>IF(ISNA(MATCH(#REF!,'ESO zone constants'!$A$3:$A$9952,0)),"","X")</f>
        <v>X</v>
      </c>
    </row>
    <row r="237" spans="1:5" x14ac:dyDescent="0.25">
      <c r="A237" s="81">
        <v>449</v>
      </c>
      <c r="B237">
        <v>235</v>
      </c>
      <c r="C237">
        <v>101</v>
      </c>
      <c r="D237" t="s">
        <v>48</v>
      </c>
      <c r="E237" t="str">
        <f>IF(ISNA(MATCH(#REF!,'ESO zone constants'!$A$3:$A$9952,0)),"","X")</f>
        <v>X</v>
      </c>
    </row>
    <row r="238" spans="1:5" x14ac:dyDescent="0.25">
      <c r="A238" s="81">
        <v>451</v>
      </c>
      <c r="B238">
        <v>236</v>
      </c>
      <c r="C238">
        <v>382</v>
      </c>
      <c r="D238" t="s">
        <v>327</v>
      </c>
      <c r="E238" t="str">
        <f>IF(ISNA(MATCH(#REF!,'ESO zone constants'!$A$3:$A$9952,0)),"","X")</f>
        <v>X</v>
      </c>
    </row>
    <row r="239" spans="1:5" x14ac:dyDescent="0.25">
      <c r="A239" s="81">
        <v>452</v>
      </c>
      <c r="B239">
        <v>237</v>
      </c>
      <c r="C239">
        <v>382</v>
      </c>
      <c r="D239" t="s">
        <v>328</v>
      </c>
      <c r="E239" t="str">
        <f>IF(ISNA(MATCH(#REF!,'ESO zone constants'!$A$3:$A$9952,0)),"","X")</f>
        <v>X</v>
      </c>
    </row>
    <row r="240" spans="1:5" x14ac:dyDescent="0.25">
      <c r="A240" s="81">
        <v>453</v>
      </c>
      <c r="B240">
        <v>238</v>
      </c>
      <c r="C240">
        <v>382</v>
      </c>
      <c r="D240" t="s">
        <v>329</v>
      </c>
      <c r="E240" t="str">
        <f>IF(ISNA(MATCH(#REF!,'ESO zone constants'!$A$3:$A$9952,0)),"","X")</f>
        <v>X</v>
      </c>
    </row>
    <row r="241" spans="1:5" x14ac:dyDescent="0.25">
      <c r="A241" s="81">
        <v>454</v>
      </c>
      <c r="B241">
        <v>239</v>
      </c>
      <c r="C241">
        <v>382</v>
      </c>
      <c r="D241" t="s">
        <v>330</v>
      </c>
      <c r="E241" t="str">
        <f>IF(ISNA(MATCH(#REF!,'ESO zone constants'!$A$3:$A$9952,0)),"","X")</f>
        <v>X</v>
      </c>
    </row>
    <row r="242" spans="1:5" x14ac:dyDescent="0.25">
      <c r="A242" s="82">
        <v>455</v>
      </c>
      <c r="B242">
        <v>240</v>
      </c>
      <c r="C242">
        <v>382</v>
      </c>
      <c r="D242" t="s">
        <v>331</v>
      </c>
      <c r="E242" t="str">
        <f>IF(ISNA(MATCH(#REF!,'ESO zone constants'!$A$3:$A$9952,0)),"","X")</f>
        <v>X</v>
      </c>
    </row>
    <row r="243" spans="1:5" x14ac:dyDescent="0.25">
      <c r="A243" s="81">
        <v>456</v>
      </c>
      <c r="B243">
        <v>241</v>
      </c>
      <c r="C243">
        <v>382</v>
      </c>
      <c r="D243" t="s">
        <v>332</v>
      </c>
      <c r="E243" t="str">
        <f>IF(ISNA(MATCH(#REF!,'ESO zone constants'!$A$3:$A$9952,0)),"","X")</f>
        <v>X</v>
      </c>
    </row>
    <row r="244" spans="1:5" x14ac:dyDescent="0.25">
      <c r="A244" s="81">
        <v>457</v>
      </c>
      <c r="B244">
        <v>242</v>
      </c>
      <c r="C244">
        <v>382</v>
      </c>
      <c r="D244" t="s">
        <v>333</v>
      </c>
      <c r="E244" t="str">
        <f>IF(ISNA(MATCH(#REF!,'ESO zone constants'!$A$3:$A$9952,0)),"","X")</f>
        <v>X</v>
      </c>
    </row>
    <row r="245" spans="1:5" x14ac:dyDescent="0.25">
      <c r="A245" s="81">
        <v>458</v>
      </c>
      <c r="B245">
        <v>243</v>
      </c>
      <c r="C245">
        <v>382</v>
      </c>
      <c r="D245" t="s">
        <v>334</v>
      </c>
      <c r="E245" t="str">
        <f>IF(ISNA(MATCH(#REF!,'ESO zone constants'!$A$3:$A$9952,0)),"","X")</f>
        <v>X</v>
      </c>
    </row>
    <row r="246" spans="1:5" x14ac:dyDescent="0.25">
      <c r="A246" s="81">
        <v>459</v>
      </c>
      <c r="B246">
        <v>244</v>
      </c>
      <c r="C246">
        <v>382</v>
      </c>
      <c r="D246" t="s">
        <v>335</v>
      </c>
      <c r="E246" t="str">
        <f>IF(ISNA(MATCH(#REF!,'ESO zone constants'!$A$3:$A$9952,0)),"","X")</f>
        <v>X</v>
      </c>
    </row>
    <row r="247" spans="1:5" x14ac:dyDescent="0.25">
      <c r="A247" s="81">
        <v>460</v>
      </c>
      <c r="B247">
        <v>245</v>
      </c>
      <c r="C247">
        <v>382</v>
      </c>
      <c r="D247" t="s">
        <v>336</v>
      </c>
      <c r="E247" t="str">
        <f>IF(ISNA(MATCH(#REF!,'ESO zone constants'!$A$3:$A$9952,0)),"","X")</f>
        <v>X</v>
      </c>
    </row>
    <row r="248" spans="1:5" x14ac:dyDescent="0.25">
      <c r="A248" s="81">
        <v>461</v>
      </c>
      <c r="B248">
        <v>246</v>
      </c>
      <c r="C248">
        <v>382</v>
      </c>
      <c r="D248" t="s">
        <v>337</v>
      </c>
      <c r="E248" t="str">
        <f>IF(ISNA(MATCH(#REF!,'ESO zone constants'!$A$3:$A$9952,0)),"","X")</f>
        <v>X</v>
      </c>
    </row>
    <row r="249" spans="1:5" x14ac:dyDescent="0.25">
      <c r="A249" s="81">
        <v>462</v>
      </c>
      <c r="B249">
        <v>247</v>
      </c>
      <c r="C249">
        <v>382</v>
      </c>
      <c r="D249" t="s">
        <v>338</v>
      </c>
      <c r="E249" t="str">
        <f>IF(ISNA(MATCH(#REF!,'ESO zone constants'!$A$3:$A$9952,0)),"","X")</f>
        <v>X</v>
      </c>
    </row>
    <row r="250" spans="1:5" x14ac:dyDescent="0.25">
      <c r="A250" s="82">
        <v>463</v>
      </c>
      <c r="B250">
        <v>248</v>
      </c>
      <c r="C250">
        <v>382</v>
      </c>
      <c r="D250" t="s">
        <v>339</v>
      </c>
      <c r="E250" t="str">
        <f>IF(ISNA(MATCH(#REF!,'ESO zone constants'!$A$3:$A$9952,0)),"","X")</f>
        <v>X</v>
      </c>
    </row>
    <row r="251" spans="1:5" x14ac:dyDescent="0.25">
      <c r="A251" s="81">
        <v>464</v>
      </c>
      <c r="B251">
        <v>249</v>
      </c>
      <c r="C251">
        <v>382</v>
      </c>
      <c r="D251" t="s">
        <v>340</v>
      </c>
      <c r="E251" t="str">
        <f>IF(ISNA(MATCH(#REF!,'ESO zone constants'!$A$3:$A$9952,0)),"","X")</f>
        <v>X</v>
      </c>
    </row>
    <row r="252" spans="1:5" x14ac:dyDescent="0.25">
      <c r="A252" s="82">
        <v>465</v>
      </c>
      <c r="B252">
        <v>250</v>
      </c>
      <c r="C252">
        <v>382</v>
      </c>
      <c r="D252" t="s">
        <v>341</v>
      </c>
      <c r="E252" t="str">
        <f>IF(ISNA(MATCH(#REF!,'ESO zone constants'!$A$3:$A$9952,0)),"","X")</f>
        <v>X</v>
      </c>
    </row>
    <row r="253" spans="1:5" x14ac:dyDescent="0.25">
      <c r="A253" s="81">
        <v>466</v>
      </c>
      <c r="B253">
        <v>251</v>
      </c>
      <c r="C253">
        <v>382</v>
      </c>
      <c r="D253" t="s">
        <v>342</v>
      </c>
      <c r="E253" t="str">
        <f>IF(ISNA(MATCH(#REF!,'ESO zone constants'!$A$3:$A$9952,0)),"","X")</f>
        <v>X</v>
      </c>
    </row>
    <row r="254" spans="1:5" x14ac:dyDescent="0.25">
      <c r="A254" s="81">
        <v>467</v>
      </c>
      <c r="B254">
        <v>252</v>
      </c>
      <c r="C254">
        <v>382</v>
      </c>
      <c r="D254" t="s">
        <v>343</v>
      </c>
      <c r="E254" t="str">
        <f>IF(ISNA(MATCH(#REF!,'ESO zone constants'!$A$3:$A$9952,0)),"","X")</f>
        <v>X</v>
      </c>
    </row>
    <row r="255" spans="1:5" x14ac:dyDescent="0.25">
      <c r="A255" s="82">
        <v>468</v>
      </c>
      <c r="B255">
        <v>253</v>
      </c>
      <c r="C255">
        <v>58</v>
      </c>
      <c r="D255" t="s">
        <v>344</v>
      </c>
      <c r="E255" t="str">
        <f>IF(ISNA(MATCH(#REF!,'ESO zone constants'!$A$3:$A$9952,0)),"","X")</f>
        <v>X</v>
      </c>
    </row>
    <row r="256" spans="1:5" x14ac:dyDescent="0.25">
      <c r="A256" s="81">
        <v>469</v>
      </c>
      <c r="B256">
        <v>254</v>
      </c>
      <c r="C256">
        <v>58</v>
      </c>
      <c r="D256" t="s">
        <v>345</v>
      </c>
      <c r="E256" t="str">
        <f>IF(ISNA(MATCH(#REF!,'ESO zone constants'!$A$3:$A$9952,0)),"","X")</f>
        <v>X</v>
      </c>
    </row>
    <row r="257" spans="1:5" x14ac:dyDescent="0.25">
      <c r="A257" s="81">
        <v>470</v>
      </c>
      <c r="B257">
        <v>255</v>
      </c>
      <c r="C257">
        <v>58</v>
      </c>
      <c r="D257" t="s">
        <v>346</v>
      </c>
      <c r="E257" t="str">
        <f>IF(ISNA(MATCH(#REF!,'ESO zone constants'!$A$3:$A$9952,0)),"","X")</f>
        <v>X</v>
      </c>
    </row>
    <row r="258" spans="1:5" x14ac:dyDescent="0.25">
      <c r="A258" s="81">
        <v>471</v>
      </c>
      <c r="B258">
        <v>256</v>
      </c>
      <c r="C258">
        <v>58</v>
      </c>
      <c r="D258" t="s">
        <v>347</v>
      </c>
      <c r="E258" t="str">
        <f>IF(ISNA(MATCH(#REF!,'ESO zone constants'!$A$3:$A$9952,0)),"","X")</f>
        <v>X</v>
      </c>
    </row>
    <row r="259" spans="1:5" x14ac:dyDescent="0.25">
      <c r="A259" s="81">
        <v>472</v>
      </c>
      <c r="B259">
        <v>257</v>
      </c>
      <c r="C259">
        <v>58</v>
      </c>
      <c r="D259" t="s">
        <v>348</v>
      </c>
      <c r="E259" t="str">
        <f>IF(ISNA(MATCH(#REF!,'ESO zone constants'!$A$3:$A$9952,0)),"","X")</f>
        <v>X</v>
      </c>
    </row>
    <row r="260" spans="1:5" x14ac:dyDescent="0.25">
      <c r="A260" s="81">
        <v>473</v>
      </c>
      <c r="B260">
        <v>258</v>
      </c>
      <c r="C260">
        <v>58</v>
      </c>
      <c r="D260" t="s">
        <v>349</v>
      </c>
      <c r="E260" t="str">
        <f>IF(ISNA(MATCH(#REF!,'ESO zone constants'!$A$3:$A$9952,0)),"","X")</f>
        <v>X</v>
      </c>
    </row>
    <row r="261" spans="1:5" x14ac:dyDescent="0.25">
      <c r="A261" s="81">
        <v>475</v>
      </c>
      <c r="B261">
        <v>259</v>
      </c>
      <c r="C261">
        <v>383</v>
      </c>
      <c r="D261" t="s">
        <v>350</v>
      </c>
      <c r="E261" t="str">
        <f>IF(ISNA(MATCH(#REF!,'ESO zone constants'!$A$3:$A$9952,0)),"","X")</f>
        <v>X</v>
      </c>
    </row>
    <row r="262" spans="1:5" x14ac:dyDescent="0.25">
      <c r="A262" s="81">
        <v>477</v>
      </c>
      <c r="B262">
        <v>260</v>
      </c>
      <c r="C262">
        <v>383</v>
      </c>
      <c r="D262" t="s">
        <v>351</v>
      </c>
      <c r="E262" t="str">
        <f>IF(ISNA(MATCH(#REF!,'ESO zone constants'!$A$3:$A$9952,0)),"","X")</f>
        <v>X</v>
      </c>
    </row>
    <row r="263" spans="1:5" x14ac:dyDescent="0.25">
      <c r="A263" s="81">
        <v>478</v>
      </c>
      <c r="B263">
        <v>261</v>
      </c>
      <c r="C263">
        <v>383</v>
      </c>
      <c r="D263" t="s">
        <v>352</v>
      </c>
      <c r="E263" t="str">
        <f>IF(ISNA(MATCH(#REF!,'ESO zone constants'!$A$3:$A$9952,0)),"","X")</f>
        <v>X</v>
      </c>
    </row>
    <row r="264" spans="1:5" x14ac:dyDescent="0.25">
      <c r="A264" s="81">
        <v>480</v>
      </c>
      <c r="B264">
        <v>262</v>
      </c>
      <c r="C264">
        <v>103</v>
      </c>
      <c r="D264" t="s">
        <v>353</v>
      </c>
      <c r="E264" t="str">
        <f>IF(ISNA(MATCH(#REF!,'ESO zone constants'!$A$3:$A$9952,0)),"","X")</f>
        <v>X</v>
      </c>
    </row>
    <row r="265" spans="1:5" x14ac:dyDescent="0.25">
      <c r="A265" s="81">
        <v>481</v>
      </c>
      <c r="B265">
        <v>263</v>
      </c>
      <c r="C265">
        <v>103</v>
      </c>
      <c r="D265" t="s">
        <v>354</v>
      </c>
      <c r="E265" t="str">
        <f>IF(ISNA(MATCH(#REF!,'ESO zone constants'!$A$3:$A$9952,0)),"","X")</f>
        <v>X</v>
      </c>
    </row>
    <row r="266" spans="1:5" x14ac:dyDescent="0.25">
      <c r="A266" s="81">
        <v>482</v>
      </c>
      <c r="B266">
        <v>264</v>
      </c>
      <c r="C266">
        <v>103</v>
      </c>
      <c r="D266" t="s">
        <v>355</v>
      </c>
      <c r="E266" t="str">
        <f>IF(ISNA(MATCH(#REF!,'ESO zone constants'!$A$3:$A$9952,0)),"","X")</f>
        <v>X</v>
      </c>
    </row>
    <row r="267" spans="1:5" x14ac:dyDescent="0.25">
      <c r="A267" s="81">
        <v>484</v>
      </c>
      <c r="B267">
        <v>265</v>
      </c>
      <c r="C267">
        <v>103</v>
      </c>
      <c r="D267" t="s">
        <v>356</v>
      </c>
      <c r="E267" t="str">
        <f>IF(ISNA(MATCH(#REF!,'ESO zone constants'!$A$3:$A$9952,0)),"","X")</f>
        <v>X</v>
      </c>
    </row>
    <row r="268" spans="1:5" x14ac:dyDescent="0.25">
      <c r="A268" s="82">
        <v>485</v>
      </c>
      <c r="B268">
        <v>266</v>
      </c>
      <c r="C268">
        <v>103</v>
      </c>
      <c r="D268" t="s">
        <v>357</v>
      </c>
      <c r="E268" t="str">
        <f>IF(ISNA(MATCH(#REF!,'ESO zone constants'!$A$3:$A$9952,0)),"","X")</f>
        <v>X</v>
      </c>
    </row>
    <row r="269" spans="1:5" x14ac:dyDescent="0.25">
      <c r="A269" s="82">
        <v>486</v>
      </c>
      <c r="B269">
        <v>267</v>
      </c>
      <c r="C269">
        <v>381</v>
      </c>
      <c r="D269" t="s">
        <v>358</v>
      </c>
      <c r="E269" t="str">
        <f>IF(ISNA(MATCH(#REF!,'ESO zone constants'!$A$3:$A$9952,0)),"","X")</f>
        <v>X</v>
      </c>
    </row>
    <row r="270" spans="1:5" x14ac:dyDescent="0.25">
      <c r="A270" s="82">
        <v>487</v>
      </c>
      <c r="B270">
        <v>268</v>
      </c>
      <c r="C270">
        <v>382</v>
      </c>
      <c r="D270" t="s">
        <v>359</v>
      </c>
      <c r="E270" t="str">
        <f>IF(ISNA(MATCH(#REF!,'ESO zone constants'!$A$3:$A$9952,0)),"","X")</f>
        <v>X</v>
      </c>
    </row>
    <row r="271" spans="1:5" x14ac:dyDescent="0.25">
      <c r="A271" s="82">
        <v>492</v>
      </c>
      <c r="B271">
        <v>269</v>
      </c>
      <c r="C271">
        <v>41</v>
      </c>
      <c r="D271" t="s">
        <v>360</v>
      </c>
      <c r="E271" t="str">
        <f>IF(ISNA(MATCH(#REF!,'ESO zone constants'!$A$3:$A$9952,0)),"","X")</f>
        <v>X</v>
      </c>
    </row>
    <row r="272" spans="1:5" x14ac:dyDescent="0.25">
      <c r="A272" s="82">
        <v>493</v>
      </c>
      <c r="B272">
        <v>270</v>
      </c>
      <c r="C272">
        <v>181</v>
      </c>
      <c r="D272" t="s">
        <v>361</v>
      </c>
      <c r="E272" t="str">
        <f>IF(ISNA(MATCH(#REF!,'ESO zone constants'!$A$3:$A$9952,0)),"","X")</f>
        <v>X</v>
      </c>
    </row>
    <row r="273" spans="1:5" x14ac:dyDescent="0.25">
      <c r="A273" s="82">
        <v>494</v>
      </c>
      <c r="B273">
        <v>271</v>
      </c>
      <c r="C273">
        <v>181</v>
      </c>
      <c r="D273" t="s">
        <v>362</v>
      </c>
      <c r="E273" t="str">
        <f>IF(ISNA(MATCH(#REF!,'ESO zone constants'!$A$3:$A$9952,0)),"","X")</f>
        <v>X</v>
      </c>
    </row>
    <row r="274" spans="1:5" x14ac:dyDescent="0.25">
      <c r="A274" s="82">
        <v>495</v>
      </c>
      <c r="B274">
        <v>272</v>
      </c>
      <c r="C274">
        <v>181</v>
      </c>
      <c r="D274" t="s">
        <v>363</v>
      </c>
      <c r="E274" t="str">
        <f>IF(ISNA(MATCH(#REF!,'ESO zone constants'!$A$3:$A$9952,0)),"","X")</f>
        <v>X</v>
      </c>
    </row>
    <row r="275" spans="1:5" x14ac:dyDescent="0.25">
      <c r="A275" s="82">
        <v>496</v>
      </c>
      <c r="B275">
        <v>273</v>
      </c>
      <c r="C275">
        <v>181</v>
      </c>
      <c r="D275" t="s">
        <v>364</v>
      </c>
      <c r="E275" t="str">
        <f>IF(ISNA(MATCH(#REF!,'ESO zone constants'!$A$3:$A$9952,0)),"","X")</f>
        <v>X</v>
      </c>
    </row>
    <row r="276" spans="1:5" x14ac:dyDescent="0.25">
      <c r="A276" s="82">
        <v>497</v>
      </c>
      <c r="B276">
        <v>274</v>
      </c>
      <c r="C276">
        <v>181</v>
      </c>
      <c r="D276" t="s">
        <v>365</v>
      </c>
      <c r="E276" t="str">
        <f>IF(ISNA(MATCH(#REF!,'ESO zone constants'!$A$3:$A$9952,0)),"","X")</f>
        <v>X</v>
      </c>
    </row>
    <row r="277" spans="1:5" x14ac:dyDescent="0.25">
      <c r="A277" s="82">
        <v>498</v>
      </c>
      <c r="B277">
        <v>275</v>
      </c>
      <c r="C277">
        <v>181</v>
      </c>
      <c r="D277" t="s">
        <v>366</v>
      </c>
      <c r="E277" t="str">
        <f>IF(ISNA(MATCH(#REF!,'ESO zone constants'!$A$3:$A$9952,0)),"","X")</f>
        <v>X</v>
      </c>
    </row>
    <row r="278" spans="1:5" x14ac:dyDescent="0.25">
      <c r="A278" s="82">
        <v>499</v>
      </c>
      <c r="B278">
        <v>276</v>
      </c>
      <c r="C278">
        <v>181</v>
      </c>
      <c r="D278" t="s">
        <v>367</v>
      </c>
      <c r="E278" t="str">
        <f>IF(ISNA(MATCH(#REF!,'ESO zone constants'!$A$3:$A$9952,0)),"","X")</f>
        <v>X</v>
      </c>
    </row>
    <row r="279" spans="1:5" x14ac:dyDescent="0.25">
      <c r="A279" s="82">
        <v>500</v>
      </c>
      <c r="B279">
        <v>277</v>
      </c>
      <c r="C279">
        <v>181</v>
      </c>
      <c r="D279" t="s">
        <v>368</v>
      </c>
      <c r="E279" t="str">
        <f>IF(ISNA(MATCH(#REF!,'ESO zone constants'!$A$3:$A$9952,0)),"","X")</f>
        <v>X</v>
      </c>
    </row>
    <row r="280" spans="1:5" x14ac:dyDescent="0.25">
      <c r="A280" s="82">
        <v>501</v>
      </c>
      <c r="B280">
        <v>278</v>
      </c>
      <c r="C280">
        <v>181</v>
      </c>
      <c r="D280" t="s">
        <v>369</v>
      </c>
      <c r="E280" t="str">
        <f>IF(ISNA(MATCH(#REF!,'ESO zone constants'!$A$3:$A$9952,0)),"","X")</f>
        <v>X</v>
      </c>
    </row>
    <row r="281" spans="1:5" x14ac:dyDescent="0.25">
      <c r="A281" s="82">
        <v>502</v>
      </c>
      <c r="B281">
        <v>279</v>
      </c>
      <c r="C281">
        <v>181</v>
      </c>
      <c r="D281" t="s">
        <v>370</v>
      </c>
      <c r="E281" t="str">
        <f>IF(ISNA(MATCH(#REF!,'ESO zone constants'!$A$3:$A$9952,0)),"","X")</f>
        <v>X</v>
      </c>
    </row>
    <row r="282" spans="1:5" x14ac:dyDescent="0.25">
      <c r="A282" s="82">
        <v>503</v>
      </c>
      <c r="B282">
        <v>280</v>
      </c>
      <c r="C282">
        <v>181</v>
      </c>
      <c r="D282" t="s">
        <v>371</v>
      </c>
      <c r="E282" t="str">
        <f>IF(ISNA(MATCH(#REF!,'ESO zone constants'!$A$3:$A$9952,0)),"","X")</f>
        <v>X</v>
      </c>
    </row>
    <row r="283" spans="1:5" x14ac:dyDescent="0.25">
      <c r="A283" s="82">
        <v>504</v>
      </c>
      <c r="B283">
        <v>281</v>
      </c>
      <c r="C283">
        <v>181</v>
      </c>
      <c r="D283" t="s">
        <v>372</v>
      </c>
      <c r="E283" t="str">
        <f>IF(ISNA(MATCH(#REF!,'ESO zone constants'!$A$3:$A$9952,0)),"","X")</f>
        <v>X</v>
      </c>
    </row>
    <row r="284" spans="1:5" x14ac:dyDescent="0.25">
      <c r="A284" s="82">
        <v>505</v>
      </c>
      <c r="B284">
        <v>282</v>
      </c>
      <c r="C284">
        <v>181</v>
      </c>
      <c r="D284" t="s">
        <v>373</v>
      </c>
      <c r="E284" t="str">
        <f>IF(ISNA(MATCH(#REF!,'ESO zone constants'!$A$3:$A$9952,0)),"","X")</f>
        <v>X</v>
      </c>
    </row>
    <row r="285" spans="1:5" x14ac:dyDescent="0.25">
      <c r="A285" s="82">
        <v>506</v>
      </c>
      <c r="B285">
        <v>283</v>
      </c>
      <c r="C285">
        <v>181</v>
      </c>
      <c r="D285" t="s">
        <v>374</v>
      </c>
      <c r="E285" t="str">
        <f>IF(ISNA(MATCH(#REF!,'ESO zone constants'!$A$3:$A$9952,0)),"","X")</f>
        <v>X</v>
      </c>
    </row>
    <row r="286" spans="1:5" x14ac:dyDescent="0.25">
      <c r="A286" s="82">
        <v>507</v>
      </c>
      <c r="B286">
        <v>284</v>
      </c>
      <c r="C286">
        <v>181</v>
      </c>
      <c r="D286" t="s">
        <v>375</v>
      </c>
      <c r="E286" t="str">
        <f>IF(ISNA(MATCH(#REF!,'ESO zone constants'!$A$3:$A$9952,0)),"","X")</f>
        <v>X</v>
      </c>
    </row>
    <row r="287" spans="1:5" x14ac:dyDescent="0.25">
      <c r="A287" s="82">
        <v>508</v>
      </c>
      <c r="B287">
        <v>285</v>
      </c>
      <c r="C287">
        <v>849</v>
      </c>
      <c r="D287" t="s">
        <v>376</v>
      </c>
      <c r="E287" t="str">
        <f>IF(ISNA(MATCH(#REF!,'ESO zone constants'!$A$3:$A$9952,0)),"","X")</f>
        <v>X</v>
      </c>
    </row>
    <row r="288" spans="1:5" x14ac:dyDescent="0.25">
      <c r="A288" s="82">
        <v>509</v>
      </c>
      <c r="B288">
        <v>286</v>
      </c>
      <c r="C288">
        <v>849</v>
      </c>
      <c r="D288" t="s">
        <v>377</v>
      </c>
      <c r="E288" t="str">
        <f>IF(ISNA(MATCH(#REF!,'ESO zone constants'!$A$3:$A$9952,0)),"","X")</f>
        <v>X</v>
      </c>
    </row>
    <row r="289" spans="1:5" x14ac:dyDescent="0.25">
      <c r="A289" s="82">
        <v>510</v>
      </c>
      <c r="B289">
        <v>287</v>
      </c>
      <c r="C289">
        <v>849</v>
      </c>
      <c r="D289" t="s">
        <v>378</v>
      </c>
      <c r="E289" t="str">
        <f>IF(ISNA(MATCH(#REF!,'ESO zone constants'!$A$3:$A$9952,0)),"","X")</f>
        <v>X</v>
      </c>
    </row>
    <row r="290" spans="1:5" x14ac:dyDescent="0.25">
      <c r="A290" s="82">
        <v>511</v>
      </c>
      <c r="B290">
        <v>288</v>
      </c>
      <c r="C290">
        <v>511</v>
      </c>
      <c r="D290" t="s">
        <v>379</v>
      </c>
      <c r="E290" t="str">
        <f>IF(ISNA(MATCH(#REF!,'ESO zone constants'!$A$3:$A$9952,0)),"","X")</f>
        <v>X</v>
      </c>
    </row>
    <row r="291" spans="1:5" x14ac:dyDescent="0.25">
      <c r="A291" s="82">
        <v>512</v>
      </c>
      <c r="B291">
        <v>289</v>
      </c>
      <c r="C291">
        <v>512</v>
      </c>
      <c r="D291" t="s">
        <v>380</v>
      </c>
      <c r="E291" t="str">
        <f>IF(ISNA(MATCH(#REF!,'ESO zone constants'!$A$3:$A$9952,0)),"","X")</f>
        <v>X</v>
      </c>
    </row>
    <row r="292" spans="1:5" x14ac:dyDescent="0.25">
      <c r="A292" s="82">
        <v>513</v>
      </c>
      <c r="B292">
        <v>290</v>
      </c>
      <c r="C292">
        <v>513</v>
      </c>
      <c r="D292" t="s">
        <v>381</v>
      </c>
      <c r="E292" t="str">
        <f>IF(ISNA(MATCH(#REF!,'ESO zone constants'!$A$3:$A$9952,0)),"","X")</f>
        <v>X</v>
      </c>
    </row>
    <row r="293" spans="1:5" x14ac:dyDescent="0.25">
      <c r="A293" s="82">
        <v>514</v>
      </c>
      <c r="B293">
        <v>291</v>
      </c>
      <c r="C293">
        <v>514</v>
      </c>
      <c r="D293" t="s">
        <v>382</v>
      </c>
      <c r="E293" t="str">
        <f>IF(ISNA(MATCH(#REF!,'ESO zone constants'!$A$3:$A$9952,0)),"","X")</f>
        <v>X</v>
      </c>
    </row>
    <row r="294" spans="1:5" x14ac:dyDescent="0.25">
      <c r="A294" s="82">
        <v>515</v>
      </c>
      <c r="B294">
        <v>292</v>
      </c>
      <c r="C294">
        <v>515</v>
      </c>
      <c r="D294" t="s">
        <v>1615</v>
      </c>
      <c r="E294" t="str">
        <f>IF(ISNA(MATCH(#REF!,'ESO zone constants'!$A$3:$A$9952,0)),"","X")</f>
        <v>X</v>
      </c>
    </row>
    <row r="295" spans="1:5" x14ac:dyDescent="0.25">
      <c r="A295" s="82">
        <v>516</v>
      </c>
      <c r="B295">
        <v>293</v>
      </c>
      <c r="C295">
        <v>516</v>
      </c>
      <c r="D295" t="s">
        <v>377</v>
      </c>
      <c r="E295" t="str">
        <f>IF(ISNA(MATCH(#REF!,'ESO zone constants'!$A$3:$A$9952,0)),"","X")</f>
        <v>X</v>
      </c>
    </row>
    <row r="296" spans="1:5" x14ac:dyDescent="0.25">
      <c r="A296" s="82">
        <v>517</v>
      </c>
      <c r="B296">
        <v>294</v>
      </c>
      <c r="C296">
        <v>517</v>
      </c>
      <c r="D296" t="s">
        <v>383</v>
      </c>
      <c r="E296" t="str">
        <f>IF(ISNA(MATCH(#REF!,'ESO zone constants'!$A$3:$A$9952,0)),"","X")</f>
        <v>X</v>
      </c>
    </row>
    <row r="297" spans="1:5" x14ac:dyDescent="0.25">
      <c r="A297" s="82">
        <v>518</v>
      </c>
      <c r="B297">
        <v>295</v>
      </c>
      <c r="C297">
        <v>518</v>
      </c>
      <c r="D297" t="s">
        <v>383</v>
      </c>
      <c r="E297" t="str">
        <f>IF(ISNA(MATCH(#REF!,'ESO zone constants'!$A$3:$A$9952,0)),"","X")</f>
        <v>X</v>
      </c>
    </row>
    <row r="298" spans="1:5" x14ac:dyDescent="0.25">
      <c r="A298" s="82">
        <v>525</v>
      </c>
      <c r="B298">
        <v>296</v>
      </c>
      <c r="C298">
        <v>181</v>
      </c>
      <c r="D298" t="s">
        <v>1528</v>
      </c>
      <c r="E298" t="str">
        <f>IF(ISNA(MATCH(#REF!,'ESO zone constants'!$A$3:$A$9952,0)),"","X")</f>
        <v>X</v>
      </c>
    </row>
    <row r="299" spans="1:5" x14ac:dyDescent="0.25">
      <c r="A299" s="82">
        <v>526</v>
      </c>
      <c r="B299">
        <v>297</v>
      </c>
      <c r="C299">
        <v>382</v>
      </c>
      <c r="D299" t="s">
        <v>384</v>
      </c>
      <c r="E299" t="str">
        <f>IF(ISNA(MATCH(#REF!,'ESO zone constants'!$A$3:$A$9952,0)),"","X")</f>
        <v>X</v>
      </c>
    </row>
    <row r="300" spans="1:5" x14ac:dyDescent="0.25">
      <c r="A300" s="82">
        <v>527</v>
      </c>
      <c r="B300">
        <v>298</v>
      </c>
      <c r="C300">
        <v>199</v>
      </c>
      <c r="D300" t="s">
        <v>385</v>
      </c>
      <c r="E300" t="str">
        <f>IF(ISNA(MATCH(#REF!,'ESO zone constants'!$A$3:$A$9952,0)),"","X")</f>
        <v>X</v>
      </c>
    </row>
    <row r="301" spans="1:5" x14ac:dyDescent="0.25">
      <c r="A301" s="82">
        <v>529</v>
      </c>
      <c r="B301">
        <v>299</v>
      </c>
      <c r="C301">
        <v>267</v>
      </c>
      <c r="D301" t="s">
        <v>386</v>
      </c>
      <c r="E301" t="str">
        <f>IF(ISNA(MATCH(#REF!,'ESO zone constants'!$A$3:$A$9952,0)),"","X")</f>
        <v>X</v>
      </c>
    </row>
    <row r="302" spans="1:5" x14ac:dyDescent="0.25">
      <c r="A302" s="82">
        <v>530</v>
      </c>
      <c r="B302">
        <v>300</v>
      </c>
      <c r="C302">
        <v>347</v>
      </c>
      <c r="D302" t="s">
        <v>387</v>
      </c>
      <c r="E302" t="str">
        <f>IF(ISNA(MATCH(#REF!,'ESO zone constants'!$A$3:$A$9952,0)),"","X")</f>
        <v>X</v>
      </c>
    </row>
    <row r="303" spans="1:5" x14ac:dyDescent="0.25">
      <c r="A303" s="82">
        <v>531</v>
      </c>
      <c r="B303">
        <v>301</v>
      </c>
      <c r="C303">
        <v>181</v>
      </c>
      <c r="D303" t="s">
        <v>388</v>
      </c>
      <c r="E303" t="str">
        <f>IF(ISNA(MATCH(#REF!,'ESO zone constants'!$A$3:$A$9952,0)),"","X")</f>
        <v>X</v>
      </c>
    </row>
    <row r="304" spans="1:5" x14ac:dyDescent="0.25">
      <c r="A304" s="82">
        <v>532</v>
      </c>
      <c r="B304">
        <v>302</v>
      </c>
      <c r="C304">
        <v>181</v>
      </c>
      <c r="D304" t="s">
        <v>389</v>
      </c>
      <c r="E304" t="str">
        <f>IF(ISNA(MATCH(#REF!,'ESO zone constants'!$A$3:$A$9952,0)),"","X")</f>
        <v>X</v>
      </c>
    </row>
    <row r="305" spans="1:5" x14ac:dyDescent="0.25">
      <c r="A305" s="82">
        <v>533</v>
      </c>
      <c r="B305">
        <v>303</v>
      </c>
      <c r="C305">
        <v>181</v>
      </c>
      <c r="D305" t="s">
        <v>390</v>
      </c>
      <c r="E305" t="str">
        <f>IF(ISNA(MATCH(#REF!,'ESO zone constants'!$A$3:$A$9952,0)),"","X")</f>
        <v>X</v>
      </c>
    </row>
    <row r="306" spans="1:5" x14ac:dyDescent="0.25">
      <c r="A306" s="82">
        <v>534</v>
      </c>
      <c r="B306">
        <v>304</v>
      </c>
      <c r="C306">
        <v>534</v>
      </c>
      <c r="D306" t="s">
        <v>391</v>
      </c>
      <c r="E306" t="str">
        <f>IF(ISNA(MATCH(#REF!,'ESO zone constants'!$A$3:$A$9952,0)),"","X")</f>
        <v>X</v>
      </c>
    </row>
    <row r="307" spans="1:5" x14ac:dyDescent="0.25">
      <c r="A307" s="81">
        <v>535</v>
      </c>
      <c r="B307">
        <v>305</v>
      </c>
      <c r="C307">
        <v>535</v>
      </c>
      <c r="D307" t="s">
        <v>392</v>
      </c>
      <c r="E307" t="str">
        <f>IF(ISNA(MATCH(#REF!,'ESO zone constants'!$A$3:$A$9952,0)),"","X")</f>
        <v>X</v>
      </c>
    </row>
    <row r="308" spans="1:5" x14ac:dyDescent="0.25">
      <c r="A308" s="81">
        <v>537</v>
      </c>
      <c r="B308">
        <v>306</v>
      </c>
      <c r="C308">
        <v>537</v>
      </c>
      <c r="D308" t="s">
        <v>393</v>
      </c>
      <c r="E308" t="str">
        <f>IF(ISNA(MATCH(#REF!,'ESO zone constants'!$A$3:$A$9952,0)),"","X")</f>
        <v>X</v>
      </c>
    </row>
    <row r="309" spans="1:5" x14ac:dyDescent="0.25">
      <c r="A309" s="82">
        <v>539</v>
      </c>
      <c r="B309">
        <v>307</v>
      </c>
      <c r="C309">
        <v>535</v>
      </c>
      <c r="D309" t="s">
        <v>394</v>
      </c>
      <c r="E309" t="str">
        <f>IF(ISNA(MATCH(#REF!,'ESO zone constants'!$A$3:$A$9952,0)),"","X")</f>
        <v>X</v>
      </c>
    </row>
    <row r="310" spans="1:5" x14ac:dyDescent="0.25">
      <c r="A310" s="81">
        <v>541</v>
      </c>
      <c r="B310">
        <v>308</v>
      </c>
      <c r="C310">
        <v>267</v>
      </c>
      <c r="D310" t="s">
        <v>395</v>
      </c>
      <c r="E310" t="str">
        <f>IF(ISNA(MATCH(#REF!,'ESO zone constants'!$A$3:$A$9952,0)),"","X")</f>
        <v>X</v>
      </c>
    </row>
    <row r="311" spans="1:5" x14ac:dyDescent="0.25">
      <c r="A311" s="81">
        <v>542</v>
      </c>
      <c r="B311">
        <v>309</v>
      </c>
      <c r="C311">
        <v>208</v>
      </c>
      <c r="D311" t="s">
        <v>396</v>
      </c>
      <c r="E311" t="str">
        <f>IF(ISNA(MATCH(#REF!,'ESO zone constants'!$A$3:$A$9952,0)),"","X")</f>
        <v>X</v>
      </c>
    </row>
    <row r="312" spans="1:5" x14ac:dyDescent="0.25">
      <c r="A312" s="81">
        <v>543</v>
      </c>
      <c r="B312">
        <v>310</v>
      </c>
      <c r="C312">
        <v>208</v>
      </c>
      <c r="D312" t="s">
        <v>397</v>
      </c>
      <c r="E312" t="str">
        <f>IF(ISNA(MATCH(#REF!,'ESO zone constants'!$A$3:$A$9952,0)),"","X")</f>
        <v>X</v>
      </c>
    </row>
    <row r="313" spans="1:5" x14ac:dyDescent="0.25">
      <c r="A313" s="81">
        <v>544</v>
      </c>
      <c r="B313">
        <v>311</v>
      </c>
      <c r="C313">
        <v>208</v>
      </c>
      <c r="D313" t="s">
        <v>398</v>
      </c>
      <c r="E313" t="str">
        <f>IF(ISNA(MATCH(#REF!,'ESO zone constants'!$A$3:$A$9952,0)),"","X")</f>
        <v>X</v>
      </c>
    </row>
    <row r="314" spans="1:5" x14ac:dyDescent="0.25">
      <c r="A314" s="81">
        <v>545</v>
      </c>
      <c r="B314">
        <v>312</v>
      </c>
      <c r="C314">
        <v>19</v>
      </c>
      <c r="D314" t="s">
        <v>399</v>
      </c>
      <c r="E314" t="str">
        <f>IF(ISNA(MATCH(#REF!,'ESO zone constants'!$A$3:$A$9952,0)),"","X")</f>
        <v>X</v>
      </c>
    </row>
    <row r="315" spans="1:5" x14ac:dyDescent="0.25">
      <c r="A315" s="81">
        <v>546</v>
      </c>
      <c r="B315">
        <v>313</v>
      </c>
      <c r="C315">
        <v>19</v>
      </c>
      <c r="D315" t="s">
        <v>400</v>
      </c>
      <c r="E315" t="str">
        <f>IF(ISNA(MATCH(#REF!,'ESO zone constants'!$A$3:$A$9952,0)),"","X")</f>
        <v>X</v>
      </c>
    </row>
    <row r="316" spans="1:5" x14ac:dyDescent="0.25">
      <c r="A316" s="81">
        <v>547</v>
      </c>
      <c r="B316">
        <v>314</v>
      </c>
      <c r="C316">
        <v>108</v>
      </c>
      <c r="D316" t="s">
        <v>401</v>
      </c>
      <c r="E316" t="str">
        <f>IF(ISNA(MATCH(#REF!,'ESO zone constants'!$A$3:$A$9952,0)),"","X")</f>
        <v>X</v>
      </c>
    </row>
    <row r="317" spans="1:5" x14ac:dyDescent="0.25">
      <c r="A317" s="81">
        <v>548</v>
      </c>
      <c r="B317">
        <v>315</v>
      </c>
      <c r="C317">
        <v>108</v>
      </c>
      <c r="D317" t="s">
        <v>402</v>
      </c>
      <c r="E317" t="str">
        <f>IF(ISNA(MATCH(#REF!,'ESO zone constants'!$A$3:$A$9952,0)),"","X")</f>
        <v>X</v>
      </c>
    </row>
    <row r="318" spans="1:5" x14ac:dyDescent="0.25">
      <c r="A318" s="81">
        <v>549</v>
      </c>
      <c r="B318">
        <v>316</v>
      </c>
      <c r="C318">
        <v>383</v>
      </c>
      <c r="D318" t="s">
        <v>403</v>
      </c>
      <c r="E318" t="str">
        <f>IF(ISNA(MATCH(#REF!,'ESO zone constants'!$A$3:$A$9952,0)),"","X")</f>
        <v>X</v>
      </c>
    </row>
    <row r="319" spans="1:5" x14ac:dyDescent="0.25">
      <c r="A319" s="81">
        <v>551</v>
      </c>
      <c r="B319">
        <v>317</v>
      </c>
      <c r="C319">
        <v>108</v>
      </c>
      <c r="D319" t="s">
        <v>404</v>
      </c>
      <c r="E319" t="str">
        <f>IF(ISNA(MATCH(#REF!,'ESO zone constants'!$A$3:$A$9952,0)),"","X")</f>
        <v>X</v>
      </c>
    </row>
    <row r="320" spans="1:5" x14ac:dyDescent="0.25">
      <c r="A320" s="81">
        <v>552</v>
      </c>
      <c r="B320">
        <v>318</v>
      </c>
      <c r="C320">
        <v>108</v>
      </c>
      <c r="D320" t="s">
        <v>405</v>
      </c>
      <c r="E320" t="str">
        <f>IF(ISNA(MATCH(#REF!,'ESO zone constants'!$A$3:$A$9952,0)),"","X")</f>
        <v>X</v>
      </c>
    </row>
    <row r="321" spans="1:5" x14ac:dyDescent="0.25">
      <c r="A321" s="81">
        <v>553</v>
      </c>
      <c r="B321">
        <v>319</v>
      </c>
      <c r="C321">
        <v>108</v>
      </c>
      <c r="D321" t="s">
        <v>406</v>
      </c>
      <c r="E321" t="str">
        <f>IF(ISNA(MATCH(#REF!,'ESO zone constants'!$A$3:$A$9952,0)),"","X")</f>
        <v>X</v>
      </c>
    </row>
    <row r="322" spans="1:5" x14ac:dyDescent="0.25">
      <c r="A322" s="81">
        <v>554</v>
      </c>
      <c r="B322">
        <v>320</v>
      </c>
      <c r="C322">
        <v>108</v>
      </c>
      <c r="D322" t="s">
        <v>407</v>
      </c>
      <c r="E322" t="str">
        <f>IF(ISNA(MATCH(#REF!,'ESO zone constants'!$A$3:$A$9952,0)),"","X")</f>
        <v>X</v>
      </c>
    </row>
    <row r="323" spans="1:5" x14ac:dyDescent="0.25">
      <c r="A323" s="82">
        <v>555</v>
      </c>
      <c r="B323">
        <v>321</v>
      </c>
      <c r="C323">
        <v>108</v>
      </c>
      <c r="D323" t="s">
        <v>408</v>
      </c>
      <c r="E323" t="str">
        <f>IF(ISNA(MATCH(#REF!,'ESO zone constants'!$A$3:$A$9952,0)),"","X")</f>
        <v>X</v>
      </c>
    </row>
    <row r="324" spans="1:5" x14ac:dyDescent="0.25">
      <c r="A324" s="82">
        <v>556</v>
      </c>
      <c r="B324">
        <v>322</v>
      </c>
      <c r="C324">
        <v>108</v>
      </c>
      <c r="D324" t="s">
        <v>409</v>
      </c>
      <c r="E324" t="str">
        <f>IF(ISNA(MATCH(#REF!,'ESO zone constants'!$A$3:$A$9952,0)),"","X")</f>
        <v>X</v>
      </c>
    </row>
    <row r="325" spans="1:5" x14ac:dyDescent="0.25">
      <c r="A325" s="82">
        <v>557</v>
      </c>
      <c r="B325">
        <v>323</v>
      </c>
      <c r="C325">
        <v>347</v>
      </c>
      <c r="D325" t="s">
        <v>410</v>
      </c>
      <c r="E325" t="str">
        <f>IF(ISNA(MATCH(#REF!,'ESO zone constants'!$A$3:$A$9952,0)),"","X")</f>
        <v>X</v>
      </c>
    </row>
    <row r="326" spans="1:5" x14ac:dyDescent="0.25">
      <c r="A326" s="82">
        <v>558</v>
      </c>
      <c r="B326">
        <v>324</v>
      </c>
      <c r="C326">
        <v>108</v>
      </c>
      <c r="D326" t="s">
        <v>411</v>
      </c>
      <c r="E326" t="str">
        <f>IF(ISNA(MATCH(#REF!,'ESO zone constants'!$A$3:$A$9952,0)),"","X")</f>
        <v>X</v>
      </c>
    </row>
    <row r="327" spans="1:5" x14ac:dyDescent="0.25">
      <c r="A327" s="82">
        <v>559</v>
      </c>
      <c r="B327">
        <v>325</v>
      </c>
      <c r="C327">
        <v>108</v>
      </c>
      <c r="D327" t="s">
        <v>412</v>
      </c>
      <c r="E327" t="str">
        <f>IF(ISNA(MATCH(#REF!,'ESO zone constants'!$A$3:$A$9952,0)),"","X")</f>
        <v>X</v>
      </c>
    </row>
    <row r="328" spans="1:5" x14ac:dyDescent="0.25">
      <c r="A328" s="82">
        <v>560</v>
      </c>
      <c r="B328">
        <v>326</v>
      </c>
      <c r="C328">
        <v>103</v>
      </c>
      <c r="D328" t="s">
        <v>299</v>
      </c>
      <c r="E328" t="str">
        <f>IF(ISNA(MATCH(#REF!,'ESO zone constants'!$A$3:$A$9952,0)),"","X")</f>
        <v>X</v>
      </c>
    </row>
    <row r="329" spans="1:5" x14ac:dyDescent="0.25">
      <c r="A329" s="82">
        <v>561</v>
      </c>
      <c r="B329">
        <v>327</v>
      </c>
      <c r="C329">
        <v>108</v>
      </c>
      <c r="D329" t="s">
        <v>413</v>
      </c>
      <c r="E329" t="str">
        <f>IF(ISNA(MATCH(#REF!,'ESO zone constants'!$A$3:$A$9952,0)),"","X")</f>
        <v>X</v>
      </c>
    </row>
    <row r="330" spans="1:5" x14ac:dyDescent="0.25">
      <c r="A330" s="82">
        <v>562</v>
      </c>
      <c r="B330">
        <v>328</v>
      </c>
      <c r="C330">
        <v>382</v>
      </c>
      <c r="D330" t="s">
        <v>414</v>
      </c>
      <c r="E330" t="str">
        <f>IF(ISNA(MATCH(#REF!,'ESO zone constants'!$A$3:$A$9952,0)),"","X")</f>
        <v>X</v>
      </c>
    </row>
    <row r="331" spans="1:5" x14ac:dyDescent="0.25">
      <c r="A331" s="82">
        <v>565</v>
      </c>
      <c r="B331">
        <v>329</v>
      </c>
      <c r="C331">
        <v>382</v>
      </c>
      <c r="D331" t="s">
        <v>415</v>
      </c>
      <c r="E331" t="str">
        <f>IF(ISNA(MATCH(#REF!,'ESO zone constants'!$A$3:$A$9952,0)),"","X")</f>
        <v>X</v>
      </c>
    </row>
    <row r="332" spans="1:5" x14ac:dyDescent="0.25">
      <c r="A332" s="82">
        <v>566</v>
      </c>
      <c r="B332">
        <v>330</v>
      </c>
      <c r="C332">
        <v>3</v>
      </c>
      <c r="D332" t="s">
        <v>416</v>
      </c>
      <c r="E332" t="str">
        <f>IF(ISNA(MATCH(#REF!,'ESO zone constants'!$A$3:$A$9952,0)),"","X")</f>
        <v>X</v>
      </c>
    </row>
    <row r="333" spans="1:5" x14ac:dyDescent="0.25">
      <c r="A333" s="82">
        <v>567</v>
      </c>
      <c r="B333">
        <v>331</v>
      </c>
      <c r="C333">
        <v>103</v>
      </c>
      <c r="D333" t="s">
        <v>298</v>
      </c>
      <c r="E333" t="str">
        <f>IF(ISNA(MATCH(#REF!,'ESO zone constants'!$A$3:$A$9952,0)),"","X")</f>
        <v>X</v>
      </c>
    </row>
    <row r="334" spans="1:5" x14ac:dyDescent="0.25">
      <c r="A334" s="82">
        <v>569</v>
      </c>
      <c r="B334">
        <v>332</v>
      </c>
      <c r="C334">
        <v>104</v>
      </c>
      <c r="D334" t="s">
        <v>417</v>
      </c>
      <c r="E334" t="str">
        <f>IF(ISNA(MATCH(#REF!,'ESO zone constants'!$A$3:$A$9952,0)),"","X")</f>
        <v>X</v>
      </c>
    </row>
    <row r="335" spans="1:5" x14ac:dyDescent="0.25">
      <c r="A335" s="81">
        <v>570</v>
      </c>
      <c r="B335">
        <v>333</v>
      </c>
      <c r="C335">
        <v>104</v>
      </c>
      <c r="D335" t="s">
        <v>418</v>
      </c>
      <c r="E335" t="str">
        <f>IF(ISNA(MATCH(#REF!,'ESO zone constants'!$A$3:$A$9952,0)),"","X")</f>
        <v>X</v>
      </c>
    </row>
    <row r="336" spans="1:5" x14ac:dyDescent="0.25">
      <c r="A336" s="81">
        <v>571</v>
      </c>
      <c r="B336">
        <v>334</v>
      </c>
      <c r="C336">
        <v>104</v>
      </c>
      <c r="D336" t="s">
        <v>419</v>
      </c>
      <c r="E336" t="str">
        <f>IF(ISNA(MATCH(#REF!,'ESO zone constants'!$A$3:$A$9952,0)),"","X")</f>
        <v>X</v>
      </c>
    </row>
    <row r="337" spans="1:5" x14ac:dyDescent="0.25">
      <c r="A337" s="82">
        <v>572</v>
      </c>
      <c r="B337">
        <v>335</v>
      </c>
      <c r="C337">
        <v>572</v>
      </c>
      <c r="D337" t="s">
        <v>420</v>
      </c>
      <c r="E337" t="str">
        <f>IF(ISNA(MATCH(#REF!,'ESO zone constants'!$A$3:$A$9952,0)),"","X")</f>
        <v>X</v>
      </c>
    </row>
    <row r="338" spans="1:5" x14ac:dyDescent="0.25">
      <c r="A338" s="82">
        <v>573</v>
      </c>
      <c r="B338">
        <v>336</v>
      </c>
      <c r="C338">
        <v>199</v>
      </c>
      <c r="D338" t="s">
        <v>421</v>
      </c>
      <c r="E338" t="str">
        <f>IF(ISNA(MATCH(#REF!,'ESO zone constants'!$A$3:$A$9952,0)),"","X")</f>
        <v>X</v>
      </c>
    </row>
    <row r="339" spans="1:5" x14ac:dyDescent="0.25">
      <c r="A339" s="81">
        <v>574</v>
      </c>
      <c r="B339">
        <v>337</v>
      </c>
      <c r="C339">
        <v>199</v>
      </c>
      <c r="D339" t="s">
        <v>422</v>
      </c>
      <c r="E339" t="str">
        <f>IF(ISNA(MATCH(#REF!,'ESO zone constants'!$A$3:$A$9952,0)),"","X")</f>
        <v>X</v>
      </c>
    </row>
    <row r="340" spans="1:5" x14ac:dyDescent="0.25">
      <c r="A340" s="81">
        <v>575</v>
      </c>
      <c r="B340">
        <v>338</v>
      </c>
      <c r="C340">
        <v>108</v>
      </c>
      <c r="D340" t="s">
        <v>423</v>
      </c>
      <c r="E340" t="str">
        <f>IF(ISNA(MATCH(#REF!,'ESO zone constants'!$A$3:$A$9952,0)),"","X")</f>
        <v>X</v>
      </c>
    </row>
    <row r="341" spans="1:5" x14ac:dyDescent="0.25">
      <c r="A341" s="81">
        <v>576</v>
      </c>
      <c r="B341">
        <v>339</v>
      </c>
      <c r="C341">
        <v>108</v>
      </c>
      <c r="D341" t="s">
        <v>424</v>
      </c>
      <c r="E341" t="str">
        <f>IF(ISNA(MATCH(#REF!,'ESO zone constants'!$A$3:$A$9952,0)),"","X")</f>
        <v>X</v>
      </c>
    </row>
    <row r="342" spans="1:5" x14ac:dyDescent="0.25">
      <c r="A342" s="82">
        <v>577</v>
      </c>
      <c r="B342">
        <v>340</v>
      </c>
      <c r="C342">
        <v>108</v>
      </c>
      <c r="D342" t="s">
        <v>425</v>
      </c>
      <c r="E342" t="str">
        <f>IF(ISNA(MATCH(#REF!,'ESO zone constants'!$A$3:$A$9952,0)),"","X")</f>
        <v>X</v>
      </c>
    </row>
    <row r="343" spans="1:5" x14ac:dyDescent="0.25">
      <c r="A343" s="82">
        <v>578</v>
      </c>
      <c r="B343">
        <v>341</v>
      </c>
      <c r="C343">
        <v>108</v>
      </c>
      <c r="D343" t="s">
        <v>426</v>
      </c>
      <c r="E343" t="str">
        <f>IF(ISNA(MATCH(#REF!,'ESO zone constants'!$A$3:$A$9952,0)),"","X")</f>
        <v>X</v>
      </c>
    </row>
    <row r="344" spans="1:5" x14ac:dyDescent="0.25">
      <c r="A344" s="82">
        <v>579</v>
      </c>
      <c r="B344">
        <v>342</v>
      </c>
      <c r="C344">
        <v>108</v>
      </c>
      <c r="D344" t="s">
        <v>427</v>
      </c>
      <c r="E344" t="str">
        <f>IF(ISNA(MATCH(#REF!,'ESO zone constants'!$A$3:$A$9952,0)),"","X")</f>
        <v>X</v>
      </c>
    </row>
    <row r="345" spans="1:5" x14ac:dyDescent="0.25">
      <c r="A345" s="81">
        <v>580</v>
      </c>
      <c r="B345">
        <v>343</v>
      </c>
      <c r="C345">
        <v>108</v>
      </c>
      <c r="D345" t="s">
        <v>428</v>
      </c>
      <c r="E345" t="str">
        <f>IF(ISNA(MATCH(#REF!,'ESO zone constants'!$A$3:$A$9952,0)),"","X")</f>
        <v>X</v>
      </c>
    </row>
    <row r="346" spans="1:5" x14ac:dyDescent="0.25">
      <c r="A346" s="81">
        <v>581</v>
      </c>
      <c r="B346">
        <v>344</v>
      </c>
      <c r="C346">
        <v>199</v>
      </c>
      <c r="D346" t="s">
        <v>429</v>
      </c>
      <c r="E346" t="str">
        <f>IF(ISNA(MATCH(#REF!,'ESO zone constants'!$A$3:$A$9952,0)),"","X")</f>
        <v>X</v>
      </c>
    </row>
    <row r="347" spans="1:5" x14ac:dyDescent="0.25">
      <c r="A347" s="82">
        <v>582</v>
      </c>
      <c r="B347">
        <v>345</v>
      </c>
      <c r="C347">
        <v>381</v>
      </c>
      <c r="D347" t="s">
        <v>430</v>
      </c>
      <c r="E347" t="str">
        <f>IF(ISNA(MATCH(#REF!,'ESO zone constants'!$A$3:$A$9952,0)),"","X")</f>
        <v>X</v>
      </c>
    </row>
    <row r="348" spans="1:5" x14ac:dyDescent="0.25">
      <c r="A348" s="82">
        <v>584</v>
      </c>
      <c r="B348">
        <v>346</v>
      </c>
      <c r="C348">
        <v>584</v>
      </c>
      <c r="D348" t="s">
        <v>39</v>
      </c>
      <c r="E348" t="str">
        <f>IF(ISNA(MATCH(#REF!,'ESO zone constants'!$A$3:$A$9952,0)),"","X")</f>
        <v>X</v>
      </c>
    </row>
    <row r="349" spans="1:5" x14ac:dyDescent="0.25">
      <c r="A349" s="82">
        <v>585</v>
      </c>
      <c r="B349">
        <v>347</v>
      </c>
      <c r="C349">
        <v>92</v>
      </c>
      <c r="D349" t="s">
        <v>431</v>
      </c>
      <c r="E349" t="str">
        <f>IF(ISNA(MATCH(#REF!,'ESO zone constants'!$A$3:$A$9952,0)),"","X")</f>
        <v>X</v>
      </c>
    </row>
    <row r="350" spans="1:5" x14ac:dyDescent="0.25">
      <c r="A350" s="82">
        <v>586</v>
      </c>
      <c r="B350">
        <v>348</v>
      </c>
      <c r="C350">
        <v>586</v>
      </c>
      <c r="D350" t="s">
        <v>432</v>
      </c>
      <c r="E350" t="str">
        <f>IF(ISNA(MATCH(#REF!,'ESO zone constants'!$A$3:$A$9952,0)),"","X")</f>
        <v>X</v>
      </c>
    </row>
    <row r="351" spans="1:5" x14ac:dyDescent="0.25">
      <c r="A351" s="82">
        <v>587</v>
      </c>
      <c r="B351">
        <v>349</v>
      </c>
      <c r="C351">
        <v>20</v>
      </c>
      <c r="D351" t="s">
        <v>433</v>
      </c>
      <c r="E351" t="str">
        <f>IF(ISNA(MATCH(#REF!,'ESO zone constants'!$A$3:$A$9952,0)),"","X")</f>
        <v>X</v>
      </c>
    </row>
    <row r="352" spans="1:5" x14ac:dyDescent="0.25">
      <c r="A352" s="82">
        <v>588</v>
      </c>
      <c r="B352">
        <v>350</v>
      </c>
      <c r="C352">
        <v>20</v>
      </c>
      <c r="D352" t="s">
        <v>434</v>
      </c>
      <c r="E352" t="str">
        <f>IF(ISNA(MATCH(#REF!,'ESO zone constants'!$A$3:$A$9952,0)),"","X")</f>
        <v>X</v>
      </c>
    </row>
    <row r="353" spans="1:5" x14ac:dyDescent="0.25">
      <c r="A353" s="82">
        <v>589</v>
      </c>
      <c r="B353">
        <v>351</v>
      </c>
      <c r="C353">
        <v>20</v>
      </c>
      <c r="D353" t="s">
        <v>435</v>
      </c>
      <c r="E353" t="str">
        <f>IF(ISNA(MATCH(#REF!,'ESO zone constants'!$A$3:$A$9952,0)),"","X")</f>
        <v>X</v>
      </c>
    </row>
    <row r="354" spans="1:5" x14ac:dyDescent="0.25">
      <c r="A354" s="82">
        <v>590</v>
      </c>
      <c r="B354">
        <v>352</v>
      </c>
      <c r="C354">
        <v>20</v>
      </c>
      <c r="D354" t="s">
        <v>436</v>
      </c>
      <c r="E354" t="str">
        <f>IF(ISNA(MATCH(#REF!,'ESO zone constants'!$A$3:$A$9952,0)),"","X")</f>
        <v>X</v>
      </c>
    </row>
    <row r="355" spans="1:5" x14ac:dyDescent="0.25">
      <c r="A355" s="82">
        <v>591</v>
      </c>
      <c r="B355">
        <v>353</v>
      </c>
      <c r="C355">
        <v>20</v>
      </c>
      <c r="D355" t="s">
        <v>437</v>
      </c>
      <c r="E355" t="str">
        <f>IF(ISNA(MATCH(#REF!,'ESO zone constants'!$A$3:$A$9952,0)),"","X")</f>
        <v>X</v>
      </c>
    </row>
    <row r="356" spans="1:5" x14ac:dyDescent="0.25">
      <c r="A356" s="82">
        <v>592</v>
      </c>
      <c r="B356">
        <v>354</v>
      </c>
      <c r="C356">
        <v>20</v>
      </c>
      <c r="D356" t="s">
        <v>438</v>
      </c>
      <c r="E356" t="str">
        <f>IF(ISNA(MATCH(#REF!,'ESO zone constants'!$A$3:$A$9952,0)),"","X")</f>
        <v>X</v>
      </c>
    </row>
    <row r="357" spans="1:5" x14ac:dyDescent="0.25">
      <c r="A357" s="82">
        <v>593</v>
      </c>
      <c r="B357">
        <v>355</v>
      </c>
      <c r="C357">
        <v>92</v>
      </c>
      <c r="D357" t="s">
        <v>158</v>
      </c>
      <c r="E357" t="str">
        <f>IF(ISNA(MATCH(#REF!,'ESO zone constants'!$A$3:$A$9952,0)),"","X")</f>
        <v>X</v>
      </c>
    </row>
    <row r="358" spans="1:5" x14ac:dyDescent="0.25">
      <c r="A358" s="82">
        <v>594</v>
      </c>
      <c r="B358">
        <v>356</v>
      </c>
      <c r="C358">
        <v>92</v>
      </c>
      <c r="D358" t="s">
        <v>439</v>
      </c>
      <c r="E358" t="str">
        <f>IF(ISNA(MATCH(#REF!,'ESO zone constants'!$A$3:$A$9952,0)),"","X")</f>
        <v>X</v>
      </c>
    </row>
    <row r="359" spans="1:5" x14ac:dyDescent="0.25">
      <c r="A359" s="82">
        <v>595</v>
      </c>
      <c r="B359">
        <v>357</v>
      </c>
      <c r="C359">
        <v>208</v>
      </c>
      <c r="D359" t="s">
        <v>440</v>
      </c>
      <c r="E359" t="str">
        <f>IF(ISNA(MATCH(#REF!,'ESO zone constants'!$A$3:$A$9952,0)),"","X")</f>
        <v>X</v>
      </c>
    </row>
    <row r="360" spans="1:5" x14ac:dyDescent="0.25">
      <c r="A360" s="82">
        <v>596</v>
      </c>
      <c r="B360">
        <v>358</v>
      </c>
      <c r="C360">
        <v>103</v>
      </c>
      <c r="D360" t="s">
        <v>441</v>
      </c>
      <c r="E360" t="str">
        <f>IF(ISNA(MATCH(#REF!,'ESO zone constants'!$A$3:$A$9952,0)),"","X")</f>
        <v>X</v>
      </c>
    </row>
    <row r="361" spans="1:5" x14ac:dyDescent="0.25">
      <c r="A361" s="81">
        <v>598</v>
      </c>
      <c r="B361">
        <v>359</v>
      </c>
      <c r="C361">
        <v>199</v>
      </c>
      <c r="D361" t="s">
        <v>442</v>
      </c>
      <c r="E361" t="str">
        <f>IF(ISNA(MATCH(#REF!,'ESO zone constants'!$A$3:$A$9952,0)),"","X")</f>
        <v>X</v>
      </c>
    </row>
    <row r="362" spans="1:5" x14ac:dyDescent="0.25">
      <c r="A362" s="81">
        <v>599</v>
      </c>
      <c r="B362">
        <v>360</v>
      </c>
      <c r="C362">
        <v>572</v>
      </c>
      <c r="D362" t="s">
        <v>443</v>
      </c>
      <c r="E362" t="str">
        <f>IF(ISNA(MATCH(#REF!,'ESO zone constants'!$A$3:$A$9952,0)),"","X")</f>
        <v>X</v>
      </c>
    </row>
    <row r="363" spans="1:5" x14ac:dyDescent="0.25">
      <c r="A363" s="81">
        <v>600</v>
      </c>
      <c r="B363">
        <v>361</v>
      </c>
      <c r="C363">
        <v>572</v>
      </c>
      <c r="D363" t="s">
        <v>444</v>
      </c>
      <c r="E363" t="str">
        <f>IF(ISNA(MATCH(#REF!,'ESO zone constants'!$A$3:$A$9952,0)),"","X")</f>
        <v>X</v>
      </c>
    </row>
    <row r="364" spans="1:5" x14ac:dyDescent="0.25">
      <c r="A364" s="81">
        <v>601</v>
      </c>
      <c r="B364">
        <v>362</v>
      </c>
      <c r="C364">
        <v>572</v>
      </c>
      <c r="D364" t="s">
        <v>445</v>
      </c>
      <c r="E364" t="str">
        <f>IF(ISNA(MATCH(#REF!,'ESO zone constants'!$A$3:$A$9952,0)),"","X")</f>
        <v>X</v>
      </c>
    </row>
    <row r="365" spans="1:5" x14ac:dyDescent="0.25">
      <c r="A365" s="81">
        <v>628</v>
      </c>
      <c r="B365">
        <v>363</v>
      </c>
      <c r="C365">
        <v>20</v>
      </c>
      <c r="D365" t="s">
        <v>434</v>
      </c>
      <c r="E365" t="str">
        <f>IF(ISNA(MATCH(#REF!,'ESO zone constants'!$A$3:$A$9952,0)),"","X")</f>
        <v>X</v>
      </c>
    </row>
    <row r="366" spans="1:5" x14ac:dyDescent="0.25">
      <c r="A366" s="81">
        <v>632</v>
      </c>
      <c r="B366">
        <v>364</v>
      </c>
      <c r="C366">
        <v>888</v>
      </c>
      <c r="D366" t="s">
        <v>446</v>
      </c>
      <c r="E366" t="str">
        <f>IF(ISNA(MATCH(#REF!,'ESO zone constants'!$A$3:$A$9952,0)),"","X")</f>
        <v>X</v>
      </c>
    </row>
    <row r="367" spans="1:5" x14ac:dyDescent="0.25">
      <c r="A367" s="81">
        <v>635</v>
      </c>
      <c r="B367">
        <v>365</v>
      </c>
      <c r="C367">
        <v>888</v>
      </c>
      <c r="D367" t="s">
        <v>447</v>
      </c>
      <c r="E367" t="str">
        <f>IF(ISNA(MATCH(#REF!,'ESO zone constants'!$A$3:$A$9952,0)),"","X")</f>
        <v>X</v>
      </c>
    </row>
    <row r="368" spans="1:5" x14ac:dyDescent="0.25">
      <c r="A368" s="81">
        <v>636</v>
      </c>
      <c r="B368">
        <v>366</v>
      </c>
      <c r="C368">
        <v>888</v>
      </c>
      <c r="D368" t="s">
        <v>448</v>
      </c>
      <c r="E368" t="str">
        <f>IF(ISNA(MATCH(#REF!,'ESO zone constants'!$A$3:$A$9952,0)),"","X")</f>
        <v>X</v>
      </c>
    </row>
    <row r="369" spans="1:5" x14ac:dyDescent="0.25">
      <c r="A369" s="81">
        <v>637</v>
      </c>
      <c r="B369">
        <v>367</v>
      </c>
      <c r="C369">
        <v>57</v>
      </c>
      <c r="D369" t="s">
        <v>449</v>
      </c>
      <c r="E369" t="str">
        <f>IF(ISNA(MATCH(#REF!,'ESO zone constants'!$A$3:$A$9952,0)),"","X")</f>
        <v>X</v>
      </c>
    </row>
    <row r="370" spans="1:5" x14ac:dyDescent="0.25">
      <c r="A370" s="81">
        <v>638</v>
      </c>
      <c r="B370">
        <v>368</v>
      </c>
      <c r="C370">
        <v>888</v>
      </c>
      <c r="D370" t="s">
        <v>450</v>
      </c>
      <c r="E370" t="str">
        <f>IF(ISNA(MATCH(#REF!,'ESO zone constants'!$A$3:$A$9952,0)),"","X")</f>
        <v>X</v>
      </c>
    </row>
    <row r="371" spans="1:5" x14ac:dyDescent="0.25">
      <c r="A371" s="81">
        <v>639</v>
      </c>
      <c r="B371">
        <v>369</v>
      </c>
      <c r="C371">
        <v>888</v>
      </c>
      <c r="D371" t="s">
        <v>451</v>
      </c>
      <c r="E371" t="str">
        <f>IF(ISNA(MATCH(#REF!,'ESO zone constants'!$A$3:$A$9952,0)),"","X")</f>
        <v>X</v>
      </c>
    </row>
    <row r="372" spans="1:5" x14ac:dyDescent="0.25">
      <c r="A372" s="81">
        <v>640</v>
      </c>
      <c r="B372">
        <v>370</v>
      </c>
      <c r="C372">
        <v>19</v>
      </c>
      <c r="D372" t="s">
        <v>452</v>
      </c>
      <c r="E372" t="str">
        <f>IF(ISNA(MATCH(#REF!,'ESO zone constants'!$A$3:$A$9952,0)),"","X")</f>
        <v>X</v>
      </c>
    </row>
    <row r="373" spans="1:5" x14ac:dyDescent="0.25">
      <c r="A373" s="82">
        <v>641</v>
      </c>
      <c r="B373">
        <v>371</v>
      </c>
      <c r="C373">
        <v>3</v>
      </c>
      <c r="D373" t="s">
        <v>453</v>
      </c>
      <c r="E373" t="str">
        <f>IF(ISNA(MATCH(#REF!,'ESO zone constants'!$A$3:$A$9952,0)),"","X")</f>
        <v>X</v>
      </c>
    </row>
    <row r="374" spans="1:5" x14ac:dyDescent="0.25">
      <c r="A374" s="82">
        <v>642</v>
      </c>
      <c r="B374">
        <v>372</v>
      </c>
      <c r="C374">
        <v>642</v>
      </c>
      <c r="D374" t="s">
        <v>144</v>
      </c>
      <c r="E374" t="str">
        <f>IF(ISNA(MATCH(#REF!,'ESO zone constants'!$A$3:$A$9952,0)),"","X")</f>
        <v>X</v>
      </c>
    </row>
    <row r="375" spans="1:5" x14ac:dyDescent="0.25">
      <c r="A375" s="82">
        <v>643</v>
      </c>
      <c r="B375">
        <v>373</v>
      </c>
      <c r="C375">
        <v>584</v>
      </c>
      <c r="D375" t="s">
        <v>454</v>
      </c>
      <c r="E375" t="str">
        <f>IF(ISNA(MATCH(#REF!,'ESO zone constants'!$A$3:$A$9952,0)),"","X")</f>
        <v>X</v>
      </c>
    </row>
    <row r="376" spans="1:5" x14ac:dyDescent="0.25">
      <c r="A376" s="82">
        <v>649</v>
      </c>
      <c r="B376">
        <v>374</v>
      </c>
      <c r="C376">
        <v>584</v>
      </c>
      <c r="D376" t="s">
        <v>455</v>
      </c>
      <c r="E376" t="str">
        <f>IF(ISNA(MATCH(#REF!,'ESO zone constants'!$A$3:$A$9952,0)),"","X")</f>
        <v>X</v>
      </c>
    </row>
    <row r="377" spans="1:5" x14ac:dyDescent="0.25">
      <c r="A377" s="82">
        <v>676</v>
      </c>
      <c r="B377">
        <v>375</v>
      </c>
      <c r="C377">
        <v>816</v>
      </c>
      <c r="D377" t="s">
        <v>456</v>
      </c>
      <c r="E377" t="str">
        <f>IF(ISNA(MATCH(#REF!,'ESO zone constants'!$A$3:$A$9952,0)),"","X")</f>
        <v>X</v>
      </c>
    </row>
    <row r="378" spans="1:5" x14ac:dyDescent="0.25">
      <c r="A378" s="81">
        <v>677</v>
      </c>
      <c r="B378">
        <v>376</v>
      </c>
      <c r="C378">
        <v>684</v>
      </c>
      <c r="D378" t="s">
        <v>457</v>
      </c>
      <c r="E378" t="str">
        <f>IF(ISNA(MATCH(#REF!,'ESO zone constants'!$A$3:$A$9952,0)),"","X")</f>
        <v>X</v>
      </c>
    </row>
    <row r="379" spans="1:5" x14ac:dyDescent="0.25">
      <c r="A379" s="81">
        <v>678</v>
      </c>
      <c r="B379">
        <v>377</v>
      </c>
      <c r="C379">
        <v>584</v>
      </c>
      <c r="D379" t="s">
        <v>52</v>
      </c>
      <c r="E379" t="str">
        <f>IF(ISNA(MATCH(#REF!,'ESO zone constants'!$A$3:$A$9952,0)),"","X")</f>
        <v>X</v>
      </c>
    </row>
    <row r="380" spans="1:5" x14ac:dyDescent="0.25">
      <c r="A380" s="81">
        <v>681</v>
      </c>
      <c r="B380">
        <v>378</v>
      </c>
      <c r="C380">
        <v>108</v>
      </c>
      <c r="D380" t="s">
        <v>71</v>
      </c>
      <c r="E380" t="str">
        <f>IF(ISNA(MATCH(#REF!,'ESO zone constants'!$A$3:$A$9952,0)),"","X")</f>
        <v>X</v>
      </c>
    </row>
    <row r="381" spans="1:5" x14ac:dyDescent="0.25">
      <c r="A381" s="81">
        <v>684</v>
      </c>
      <c r="B381">
        <v>379</v>
      </c>
      <c r="C381">
        <v>684</v>
      </c>
      <c r="D381" t="s">
        <v>458</v>
      </c>
      <c r="E381" t="str">
        <f>IF(ISNA(MATCH(#REF!,'ESO zone constants'!$A$3:$A$9952,0)),"","X")</f>
        <v>X</v>
      </c>
    </row>
    <row r="382" spans="1:5" x14ac:dyDescent="0.25">
      <c r="A382" s="81">
        <v>688</v>
      </c>
      <c r="B382">
        <v>380</v>
      </c>
      <c r="C382">
        <v>584</v>
      </c>
      <c r="D382" t="s">
        <v>54</v>
      </c>
      <c r="E382" t="str">
        <f>IF(ISNA(MATCH(#REF!,'ESO zone constants'!$A$3:$A$9952,0)),"","X")</f>
        <v>X</v>
      </c>
    </row>
    <row r="383" spans="1:5" x14ac:dyDescent="0.25">
      <c r="A383" s="81">
        <v>689</v>
      </c>
      <c r="B383">
        <v>381</v>
      </c>
      <c r="C383">
        <v>684</v>
      </c>
      <c r="D383" t="s">
        <v>459</v>
      </c>
      <c r="E383" t="str">
        <f>IF(ISNA(MATCH(#REF!,'ESO zone constants'!$A$3:$A$9952,0)),"","X")</f>
        <v>X</v>
      </c>
    </row>
    <row r="384" spans="1:5" x14ac:dyDescent="0.25">
      <c r="A384" s="82">
        <v>691</v>
      </c>
      <c r="B384">
        <v>382</v>
      </c>
      <c r="C384">
        <v>684</v>
      </c>
      <c r="D384" t="s">
        <v>460</v>
      </c>
      <c r="E384" t="str">
        <f>IF(ISNA(MATCH(#REF!,'ESO zone constants'!$A$3:$A$9952,0)),"","X")</f>
        <v>X</v>
      </c>
    </row>
    <row r="385" spans="1:5" x14ac:dyDescent="0.25">
      <c r="A385" s="81">
        <v>692</v>
      </c>
      <c r="B385">
        <v>383</v>
      </c>
      <c r="C385">
        <v>684</v>
      </c>
      <c r="D385" t="s">
        <v>461</v>
      </c>
      <c r="E385" t="str">
        <f>IF(ISNA(MATCH(#REF!,'ESO zone constants'!$A$3:$A$9952,0)),"","X")</f>
        <v>X</v>
      </c>
    </row>
    <row r="386" spans="1:5" x14ac:dyDescent="0.25">
      <c r="A386" s="82">
        <v>693</v>
      </c>
      <c r="B386">
        <v>384</v>
      </c>
      <c r="C386">
        <v>684</v>
      </c>
      <c r="D386" t="s">
        <v>462</v>
      </c>
      <c r="E386" t="str">
        <f>IF(ISNA(MATCH(#REF!,'ESO zone constants'!$A$3:$A$9952,0)),"","X")</f>
        <v>X</v>
      </c>
    </row>
    <row r="387" spans="1:5" x14ac:dyDescent="0.25">
      <c r="A387" s="82">
        <v>694</v>
      </c>
      <c r="B387">
        <v>385</v>
      </c>
      <c r="C387">
        <v>684</v>
      </c>
      <c r="D387" t="s">
        <v>463</v>
      </c>
      <c r="E387" t="str">
        <f>IF(ISNA(MATCH(#REF!,'ESO zone constants'!$A$3:$A$9952,0)),"","X")</f>
        <v>X</v>
      </c>
    </row>
    <row r="388" spans="1:5" x14ac:dyDescent="0.25">
      <c r="A388" s="82">
        <v>695</v>
      </c>
      <c r="B388">
        <v>386</v>
      </c>
      <c r="C388">
        <v>684</v>
      </c>
      <c r="D388" t="s">
        <v>464</v>
      </c>
      <c r="E388" t="str">
        <f>IF(ISNA(MATCH(#REF!,'ESO zone constants'!$A$3:$A$9952,0)),"","X")</f>
        <v>X</v>
      </c>
    </row>
    <row r="389" spans="1:5" x14ac:dyDescent="0.25">
      <c r="A389" s="81">
        <v>697</v>
      </c>
      <c r="B389">
        <v>387</v>
      </c>
      <c r="C389">
        <v>684</v>
      </c>
      <c r="D389" t="s">
        <v>465</v>
      </c>
      <c r="E389" t="str">
        <f>IF(ISNA(MATCH(#REF!,'ESO zone constants'!$A$3:$A$9952,0)),"","X")</f>
        <v>X</v>
      </c>
    </row>
    <row r="390" spans="1:5" x14ac:dyDescent="0.25">
      <c r="A390" s="81">
        <v>698</v>
      </c>
      <c r="B390">
        <v>388</v>
      </c>
      <c r="C390">
        <v>684</v>
      </c>
      <c r="D390" t="s">
        <v>466</v>
      </c>
      <c r="E390" t="str">
        <f>IF(ISNA(MATCH(#REF!,'ESO zone constants'!$A$3:$A$9952,0)),"","X")</f>
        <v>X</v>
      </c>
    </row>
    <row r="391" spans="1:5" x14ac:dyDescent="0.25">
      <c r="A391" s="81">
        <v>699</v>
      </c>
      <c r="B391">
        <v>389</v>
      </c>
      <c r="C391">
        <v>684</v>
      </c>
      <c r="D391" t="s">
        <v>467</v>
      </c>
      <c r="E391" t="str">
        <f>IF(ISNA(MATCH(#REF!,'ESO zone constants'!$A$3:$A$9952,0)),"","X")</f>
        <v>X</v>
      </c>
    </row>
    <row r="392" spans="1:5" x14ac:dyDescent="0.25">
      <c r="A392" s="82">
        <v>700</v>
      </c>
      <c r="B392">
        <v>390</v>
      </c>
      <c r="C392">
        <v>684</v>
      </c>
      <c r="D392" t="s">
        <v>468</v>
      </c>
      <c r="E392" t="str">
        <f>IF(ISNA(MATCH(#REF!,'ESO zone constants'!$A$3:$A$9952,0)),"","X")</f>
        <v>X</v>
      </c>
    </row>
    <row r="393" spans="1:5" x14ac:dyDescent="0.25">
      <c r="A393" s="81">
        <v>701</v>
      </c>
      <c r="B393">
        <v>391</v>
      </c>
      <c r="C393">
        <v>684</v>
      </c>
      <c r="D393" t="s">
        <v>469</v>
      </c>
      <c r="E393" t="str">
        <f>IF(ISNA(MATCH(#REF!,'ESO zone constants'!$A$3:$A$9952,0)),"","X")</f>
        <v>X</v>
      </c>
    </row>
    <row r="394" spans="1:5" x14ac:dyDescent="0.25">
      <c r="A394" s="81">
        <v>702</v>
      </c>
      <c r="B394">
        <v>392</v>
      </c>
      <c r="C394">
        <v>684</v>
      </c>
      <c r="D394" t="s">
        <v>470</v>
      </c>
      <c r="E394" t="str">
        <f>IF(ISNA(MATCH(#REF!,'ESO zone constants'!$A$3:$A$9952,0)),"","X")</f>
        <v>X</v>
      </c>
    </row>
    <row r="395" spans="1:5" x14ac:dyDescent="0.25">
      <c r="A395" s="81">
        <v>703</v>
      </c>
      <c r="B395">
        <v>393</v>
      </c>
      <c r="C395">
        <v>684</v>
      </c>
      <c r="D395" t="s">
        <v>471</v>
      </c>
      <c r="E395" t="str">
        <f>IF(ISNA(MATCH(#REF!,'ESO zone constants'!$A$3:$A$9952,0)),"","X")</f>
        <v>X</v>
      </c>
    </row>
    <row r="396" spans="1:5" x14ac:dyDescent="0.25">
      <c r="A396" s="82">
        <v>704</v>
      </c>
      <c r="B396">
        <v>394</v>
      </c>
      <c r="C396">
        <v>684</v>
      </c>
      <c r="D396" t="s">
        <v>472</v>
      </c>
      <c r="E396" t="str">
        <f>IF(ISNA(MATCH(#REF!,'ESO zone constants'!$A$3:$A$9952,0)),"","X")</f>
        <v>X</v>
      </c>
    </row>
    <row r="397" spans="1:5" x14ac:dyDescent="0.25">
      <c r="A397" s="82">
        <v>705</v>
      </c>
      <c r="B397">
        <v>395</v>
      </c>
      <c r="C397">
        <v>684</v>
      </c>
      <c r="D397" t="s">
        <v>473</v>
      </c>
      <c r="E397" t="str">
        <f>IF(ISNA(MATCH(#REF!,'ESO zone constants'!$A$3:$A$9952,0)),"","X")</f>
        <v>X</v>
      </c>
    </row>
    <row r="398" spans="1:5" x14ac:dyDescent="0.25">
      <c r="A398" s="82">
        <v>706</v>
      </c>
      <c r="B398">
        <v>396</v>
      </c>
      <c r="C398">
        <v>684</v>
      </c>
      <c r="D398" t="s">
        <v>474</v>
      </c>
      <c r="E398" t="str">
        <f>IF(ISNA(MATCH(#REF!,'ESO zone constants'!$A$3:$A$9952,0)),"","X")</f>
        <v>X</v>
      </c>
    </row>
    <row r="399" spans="1:5" x14ac:dyDescent="0.25">
      <c r="A399" s="82">
        <v>707</v>
      </c>
      <c r="B399">
        <v>397</v>
      </c>
      <c r="C399">
        <v>684</v>
      </c>
      <c r="D399" t="s">
        <v>475</v>
      </c>
      <c r="E399" t="str">
        <f>IF(ISNA(MATCH(#REF!,'ESO zone constants'!$A$3:$A$9952,0)),"","X")</f>
        <v>X</v>
      </c>
    </row>
    <row r="400" spans="1:5" x14ac:dyDescent="0.25">
      <c r="A400" s="81">
        <v>708</v>
      </c>
      <c r="B400">
        <v>398</v>
      </c>
      <c r="C400">
        <v>684</v>
      </c>
      <c r="D400" t="s">
        <v>476</v>
      </c>
      <c r="E400" t="str">
        <f>IF(ISNA(MATCH(#REF!,'ESO zone constants'!$A$3:$A$9952,0)),"","X")</f>
        <v>X</v>
      </c>
    </row>
    <row r="401" spans="1:5" x14ac:dyDescent="0.25">
      <c r="A401" s="81">
        <v>710</v>
      </c>
      <c r="B401">
        <v>399</v>
      </c>
      <c r="C401">
        <v>684</v>
      </c>
      <c r="D401" t="s">
        <v>477</v>
      </c>
      <c r="E401" t="str">
        <f>IF(ISNA(MATCH(#REF!,'ESO zone constants'!$A$3:$A$9952,0)),"","X")</f>
        <v>X</v>
      </c>
    </row>
    <row r="402" spans="1:5" x14ac:dyDescent="0.25">
      <c r="A402" s="81">
        <v>711</v>
      </c>
      <c r="B402">
        <v>400</v>
      </c>
      <c r="C402">
        <v>684</v>
      </c>
      <c r="D402" t="s">
        <v>478</v>
      </c>
      <c r="E402" t="str">
        <f>IF(ISNA(MATCH(#REF!,'ESO zone constants'!$A$3:$A$9952,0)),"","X")</f>
        <v>X</v>
      </c>
    </row>
    <row r="403" spans="1:5" x14ac:dyDescent="0.25">
      <c r="A403" s="81">
        <v>712</v>
      </c>
      <c r="B403">
        <v>401</v>
      </c>
      <c r="C403">
        <v>684</v>
      </c>
      <c r="D403" t="s">
        <v>479</v>
      </c>
      <c r="E403" t="str">
        <f>IF(ISNA(MATCH(#REF!,'ESO zone constants'!$A$3:$A$9952,0)),"","X")</f>
        <v>X</v>
      </c>
    </row>
    <row r="404" spans="1:5" x14ac:dyDescent="0.25">
      <c r="A404" s="81">
        <v>715</v>
      </c>
      <c r="B404">
        <v>402</v>
      </c>
      <c r="C404">
        <v>684</v>
      </c>
      <c r="D404" t="s">
        <v>480</v>
      </c>
      <c r="E404" t="str">
        <f>IF(ISNA(MATCH(#REF!,'ESO zone constants'!$A$3:$A$9952,0)),"","X")</f>
        <v>X</v>
      </c>
    </row>
    <row r="405" spans="1:5" x14ac:dyDescent="0.25">
      <c r="A405" s="81">
        <v>719</v>
      </c>
      <c r="B405">
        <v>403</v>
      </c>
      <c r="C405">
        <v>1011</v>
      </c>
      <c r="D405" t="s">
        <v>481</v>
      </c>
      <c r="E405" t="str">
        <f>IF(ISNA(MATCH(#REF!,'ESO zone constants'!$A$3:$A$9952,0)),"","X")</f>
        <v>X</v>
      </c>
    </row>
    <row r="406" spans="1:5" x14ac:dyDescent="0.25">
      <c r="A406" s="81">
        <v>723</v>
      </c>
      <c r="B406">
        <v>404</v>
      </c>
      <c r="C406">
        <v>199</v>
      </c>
      <c r="D406" t="s">
        <v>429</v>
      </c>
      <c r="E406" t="str">
        <f>IF(ISNA(MATCH(#REF!,'ESO zone constants'!$A$3:$A$9952,0)),"","X")</f>
        <v>X</v>
      </c>
    </row>
    <row r="407" spans="1:5" x14ac:dyDescent="0.25">
      <c r="A407" s="82">
        <v>724</v>
      </c>
      <c r="B407">
        <v>405</v>
      </c>
      <c r="C407">
        <v>684</v>
      </c>
      <c r="D407" t="s">
        <v>482</v>
      </c>
      <c r="E407" t="str">
        <f>IF(ISNA(MATCH(#REF!,'ESO zone constants'!$A$3:$A$9952,0)),"","X")</f>
        <v>X</v>
      </c>
    </row>
    <row r="408" spans="1:5" x14ac:dyDescent="0.25">
      <c r="A408" s="82">
        <v>725</v>
      </c>
      <c r="B408">
        <v>406</v>
      </c>
      <c r="C408">
        <v>816</v>
      </c>
      <c r="D408" t="s">
        <v>483</v>
      </c>
      <c r="E408" t="str">
        <f>IF(ISNA(MATCH(#REF!,'ESO zone constants'!$A$3:$A$9952,0)),"","X")</f>
        <v>X</v>
      </c>
    </row>
    <row r="409" spans="1:5" x14ac:dyDescent="0.25">
      <c r="A409" s="82">
        <v>726</v>
      </c>
      <c r="B409">
        <v>407</v>
      </c>
      <c r="C409">
        <v>726</v>
      </c>
      <c r="D409" t="s">
        <v>80</v>
      </c>
      <c r="E409" t="str">
        <f>IF(ISNA(MATCH(#REF!,'ESO zone constants'!$A$3:$A$9952,0)),"","X")</f>
        <v>X</v>
      </c>
    </row>
    <row r="410" spans="1:5" x14ac:dyDescent="0.25">
      <c r="A410" s="82">
        <v>745</v>
      </c>
      <c r="B410">
        <v>408</v>
      </c>
      <c r="C410">
        <v>41</v>
      </c>
      <c r="D410" t="s">
        <v>484</v>
      </c>
      <c r="E410" t="str">
        <f>IF(ISNA(MATCH(#REF!,'ESO zone constants'!$A$3:$A$9952,0)),"","X")</f>
        <v>X</v>
      </c>
    </row>
    <row r="411" spans="1:5" x14ac:dyDescent="0.25">
      <c r="A411" s="82">
        <v>746</v>
      </c>
      <c r="B411">
        <v>409</v>
      </c>
      <c r="C411">
        <v>381</v>
      </c>
      <c r="D411" t="s">
        <v>485</v>
      </c>
      <c r="E411" t="str">
        <f>IF(ISNA(MATCH(#REF!,'ESO zone constants'!$A$3:$A$9952,0)),"","X")</f>
        <v>X</v>
      </c>
    </row>
    <row r="412" spans="1:5" x14ac:dyDescent="0.25">
      <c r="A412" s="82">
        <v>747</v>
      </c>
      <c r="B412">
        <v>410</v>
      </c>
      <c r="C412">
        <v>383</v>
      </c>
      <c r="D412" t="s">
        <v>486</v>
      </c>
      <c r="E412" t="str">
        <f>IF(ISNA(MATCH(#REF!,'ESO zone constants'!$A$3:$A$9952,0)),"","X")</f>
        <v>X</v>
      </c>
    </row>
    <row r="413" spans="1:5" x14ac:dyDescent="0.25">
      <c r="A413" s="82">
        <v>748</v>
      </c>
      <c r="B413">
        <v>411</v>
      </c>
      <c r="C413">
        <v>108</v>
      </c>
      <c r="D413" t="s">
        <v>487</v>
      </c>
      <c r="E413" t="str">
        <f>IF(ISNA(MATCH(#REF!,'ESO zone constants'!$A$3:$A$9952,0)),"","X")</f>
        <v>X</v>
      </c>
    </row>
    <row r="414" spans="1:5" x14ac:dyDescent="0.25">
      <c r="A414" s="82">
        <v>749</v>
      </c>
      <c r="B414">
        <v>412</v>
      </c>
      <c r="C414">
        <v>58</v>
      </c>
      <c r="D414" t="s">
        <v>488</v>
      </c>
      <c r="E414" t="str">
        <f>IF(ISNA(MATCH(#REF!,'ESO zone constants'!$A$3:$A$9952,0)),"","X")</f>
        <v>X</v>
      </c>
    </row>
    <row r="415" spans="1:5" x14ac:dyDescent="0.25">
      <c r="A415" s="82">
        <v>750</v>
      </c>
      <c r="B415">
        <v>413</v>
      </c>
      <c r="C415">
        <v>382</v>
      </c>
      <c r="D415" t="s">
        <v>489</v>
      </c>
      <c r="E415" t="str">
        <f>IF(ISNA(MATCH(#REF!,'ESO zone constants'!$A$3:$A$9952,0)),"","X")</f>
        <v>X</v>
      </c>
    </row>
    <row r="416" spans="1:5" x14ac:dyDescent="0.25">
      <c r="A416" s="81">
        <v>751</v>
      </c>
      <c r="B416">
        <v>414</v>
      </c>
      <c r="C416">
        <v>888</v>
      </c>
      <c r="D416" t="s">
        <v>490</v>
      </c>
      <c r="E416" t="str">
        <f>IF(ISNA(MATCH(#REF!,'ESO zone constants'!$A$3:$A$9952,0)),"","X")</f>
        <v>X</v>
      </c>
    </row>
    <row r="417" spans="1:5" x14ac:dyDescent="0.25">
      <c r="A417" s="81">
        <v>752</v>
      </c>
      <c r="B417">
        <v>415</v>
      </c>
      <c r="C417">
        <v>19</v>
      </c>
      <c r="D417" t="s">
        <v>491</v>
      </c>
      <c r="E417" t="str">
        <f>IF(ISNA(MATCH(#REF!,'ESO zone constants'!$A$3:$A$9952,0)),"","X")</f>
        <v>X</v>
      </c>
    </row>
    <row r="418" spans="1:5" x14ac:dyDescent="0.25">
      <c r="A418" s="81">
        <v>753</v>
      </c>
      <c r="B418">
        <v>416</v>
      </c>
      <c r="C418">
        <v>3</v>
      </c>
      <c r="D418" t="s">
        <v>492</v>
      </c>
      <c r="E418" t="str">
        <f>IF(ISNA(MATCH(#REF!,'ESO zone constants'!$A$3:$A$9952,0)),"","X")</f>
        <v>X</v>
      </c>
    </row>
    <row r="419" spans="1:5" x14ac:dyDescent="0.25">
      <c r="A419" s="81">
        <v>754</v>
      </c>
      <c r="B419">
        <v>417</v>
      </c>
      <c r="C419">
        <v>92</v>
      </c>
      <c r="D419" t="s">
        <v>493</v>
      </c>
      <c r="E419" t="str">
        <f>IF(ISNA(MATCH(#REF!,'ESO zone constants'!$A$3:$A$9952,0)),"","X")</f>
        <v>X</v>
      </c>
    </row>
    <row r="420" spans="1:5" x14ac:dyDescent="0.25">
      <c r="A420" s="81">
        <v>755</v>
      </c>
      <c r="B420">
        <v>418</v>
      </c>
      <c r="C420">
        <v>20</v>
      </c>
      <c r="D420" t="s">
        <v>494</v>
      </c>
      <c r="E420" t="str">
        <f>IF(ISNA(MATCH(#REF!,'ESO zone constants'!$A$3:$A$9952,0)),"","X")</f>
        <v>X</v>
      </c>
    </row>
    <row r="421" spans="1:5" x14ac:dyDescent="0.25">
      <c r="A421" s="81">
        <v>756</v>
      </c>
      <c r="B421">
        <v>419</v>
      </c>
      <c r="C421">
        <v>104</v>
      </c>
      <c r="D421" t="s">
        <v>495</v>
      </c>
      <c r="E421" t="str">
        <f>IF(ISNA(MATCH(#REF!,'ESO zone constants'!$A$3:$A$9952,0)),"","X")</f>
        <v>X</v>
      </c>
    </row>
    <row r="422" spans="1:5" x14ac:dyDescent="0.25">
      <c r="A422" s="81">
        <v>757</v>
      </c>
      <c r="B422">
        <v>420</v>
      </c>
      <c r="C422">
        <v>41</v>
      </c>
      <c r="D422" t="s">
        <v>496</v>
      </c>
      <c r="E422" t="str">
        <f>IF(ISNA(MATCH(#REF!,'ESO zone constants'!$A$3:$A$9952,0)),"","X")</f>
        <v>X</v>
      </c>
    </row>
    <row r="423" spans="1:5" x14ac:dyDescent="0.25">
      <c r="A423" s="82">
        <v>758</v>
      </c>
      <c r="B423">
        <v>421</v>
      </c>
      <c r="C423">
        <v>101</v>
      </c>
      <c r="D423" t="s">
        <v>497</v>
      </c>
      <c r="E423" t="str">
        <f>IF(ISNA(MATCH(#REF!,'ESO zone constants'!$A$3:$A$9952,0)),"","X")</f>
        <v>X</v>
      </c>
    </row>
    <row r="424" spans="1:5" x14ac:dyDescent="0.25">
      <c r="A424" s="82">
        <v>759</v>
      </c>
      <c r="B424">
        <v>422</v>
      </c>
      <c r="C424">
        <v>117</v>
      </c>
      <c r="D424" t="s">
        <v>498</v>
      </c>
      <c r="E424" t="str">
        <f>IF(ISNA(MATCH(#REF!,'ESO zone constants'!$A$3:$A$9952,0)),"","X")</f>
        <v>X</v>
      </c>
    </row>
    <row r="425" spans="1:5" x14ac:dyDescent="0.25">
      <c r="A425" s="82">
        <v>760</v>
      </c>
      <c r="B425">
        <v>423</v>
      </c>
      <c r="C425">
        <v>57</v>
      </c>
      <c r="D425" t="s">
        <v>499</v>
      </c>
      <c r="E425" t="str">
        <f>IF(ISNA(MATCH(#REF!,'ESO zone constants'!$A$3:$A$9952,0)),"","X")</f>
        <v>X</v>
      </c>
    </row>
    <row r="426" spans="1:5" x14ac:dyDescent="0.25">
      <c r="A426" s="82">
        <v>761</v>
      </c>
      <c r="B426">
        <v>424</v>
      </c>
      <c r="C426">
        <v>103</v>
      </c>
      <c r="D426" t="s">
        <v>500</v>
      </c>
      <c r="E426" t="str">
        <f>IF(ISNA(MATCH(#REF!,'ESO zone constants'!$A$3:$A$9952,0)),"","X")</f>
        <v>X</v>
      </c>
    </row>
    <row r="427" spans="1:5" x14ac:dyDescent="0.25">
      <c r="A427" s="82">
        <v>763</v>
      </c>
      <c r="B427">
        <v>425</v>
      </c>
      <c r="C427">
        <v>816</v>
      </c>
      <c r="D427" t="s">
        <v>501</v>
      </c>
      <c r="E427" t="str">
        <f>IF(ISNA(MATCH(#REF!,'ESO zone constants'!$A$3:$A$9952,0)),"","X")</f>
        <v>X</v>
      </c>
    </row>
    <row r="428" spans="1:5" x14ac:dyDescent="0.25">
      <c r="A428" s="82">
        <v>764</v>
      </c>
      <c r="B428">
        <v>426</v>
      </c>
      <c r="C428">
        <v>816</v>
      </c>
      <c r="D428" t="s">
        <v>502</v>
      </c>
      <c r="E428" t="str">
        <f>IF(ISNA(MATCH(#REF!,'ESO zone constants'!$A$3:$A$9952,0)),"","X")</f>
        <v>X</v>
      </c>
    </row>
    <row r="429" spans="1:5" x14ac:dyDescent="0.25">
      <c r="A429" s="82">
        <v>765</v>
      </c>
      <c r="B429">
        <v>427</v>
      </c>
      <c r="C429">
        <v>823</v>
      </c>
      <c r="D429" t="s">
        <v>503</v>
      </c>
      <c r="E429" t="str">
        <f>IF(ISNA(MATCH(#REF!,'ESO zone constants'!$A$3:$A$9952,0)),"","X")</f>
        <v>X</v>
      </c>
    </row>
    <row r="430" spans="1:5" x14ac:dyDescent="0.25">
      <c r="A430" s="81">
        <v>766</v>
      </c>
      <c r="B430">
        <v>428</v>
      </c>
      <c r="C430">
        <v>823</v>
      </c>
      <c r="D430" t="s">
        <v>504</v>
      </c>
      <c r="E430" t="str">
        <f>IF(ISNA(MATCH(#REF!,'ESO zone constants'!$A$3:$A$9952,0)),"","X")</f>
        <v>X</v>
      </c>
    </row>
    <row r="431" spans="1:5" x14ac:dyDescent="0.25">
      <c r="A431" s="82">
        <v>767</v>
      </c>
      <c r="B431">
        <v>429</v>
      </c>
      <c r="C431">
        <v>816</v>
      </c>
      <c r="D431" t="s">
        <v>505</v>
      </c>
      <c r="E431" t="str">
        <f>IF(ISNA(MATCH(#REF!,'ESO zone constants'!$A$3:$A$9952,0)),"","X")</f>
        <v>X</v>
      </c>
    </row>
    <row r="432" spans="1:5" x14ac:dyDescent="0.25">
      <c r="A432" s="82">
        <v>769</v>
      </c>
      <c r="B432">
        <v>430</v>
      </c>
      <c r="C432">
        <v>823</v>
      </c>
      <c r="D432" t="s">
        <v>506</v>
      </c>
      <c r="E432" t="str">
        <f>IF(ISNA(MATCH(#REF!,'ESO zone constants'!$A$3:$A$9952,0)),"","X")</f>
        <v>X</v>
      </c>
    </row>
    <row r="433" spans="1:5" x14ac:dyDescent="0.25">
      <c r="A433" s="82">
        <v>770</v>
      </c>
      <c r="B433">
        <v>431</v>
      </c>
      <c r="C433">
        <v>816</v>
      </c>
      <c r="D433" t="s">
        <v>507</v>
      </c>
      <c r="E433" t="str">
        <f>IF(ISNA(MATCH(#REF!,'ESO zone constants'!$A$3:$A$9952,0)),"","X")</f>
        <v>X</v>
      </c>
    </row>
    <row r="434" spans="1:5" x14ac:dyDescent="0.25">
      <c r="A434" s="82">
        <v>771</v>
      </c>
      <c r="B434">
        <v>432</v>
      </c>
      <c r="C434">
        <v>816</v>
      </c>
      <c r="D434" t="s">
        <v>508</v>
      </c>
      <c r="E434" t="str">
        <f>IF(ISNA(MATCH(#REF!,'ESO zone constants'!$A$3:$A$9952,0)),"","X")</f>
        <v>X</v>
      </c>
    </row>
    <row r="435" spans="1:5" x14ac:dyDescent="0.25">
      <c r="A435" s="81">
        <v>773</v>
      </c>
      <c r="B435">
        <v>433</v>
      </c>
      <c r="C435">
        <v>117</v>
      </c>
      <c r="D435" t="s">
        <v>509</v>
      </c>
      <c r="E435" t="str">
        <f>IF(ISNA(MATCH(#REF!,'ESO zone constants'!$A$3:$A$9952,0)),"","X")</f>
        <v>X</v>
      </c>
    </row>
    <row r="436" spans="1:5" x14ac:dyDescent="0.25">
      <c r="A436" s="81">
        <v>774</v>
      </c>
      <c r="B436">
        <v>434</v>
      </c>
      <c r="C436">
        <v>1086</v>
      </c>
      <c r="D436" t="s">
        <v>1529</v>
      </c>
      <c r="E436" t="str">
        <f>IF(ISNA(MATCH(#REF!,'ESO zone constants'!$A$3:$A$9952,0)),"","X")</f>
        <v>X</v>
      </c>
    </row>
    <row r="437" spans="1:5" x14ac:dyDescent="0.25">
      <c r="A437" s="81">
        <v>780</v>
      </c>
      <c r="B437">
        <v>435</v>
      </c>
      <c r="C437">
        <v>684</v>
      </c>
      <c r="D437" t="s">
        <v>510</v>
      </c>
      <c r="E437" t="str">
        <f>IF(ISNA(MATCH(#REF!,'ESO zone constants'!$A$3:$A$9952,0)),"","X")</f>
        <v>X</v>
      </c>
    </row>
    <row r="438" spans="1:5" x14ac:dyDescent="0.25">
      <c r="A438" s="82">
        <v>808</v>
      </c>
      <c r="B438">
        <v>436</v>
      </c>
      <c r="C438">
        <v>1160</v>
      </c>
      <c r="D438" t="s">
        <v>1849</v>
      </c>
      <c r="E438" t="str">
        <f>IF(ISNA(MATCH(#REF!,'ESO zone constants'!$A$3:$A$9952,0)),"","X")</f>
        <v>X</v>
      </c>
    </row>
    <row r="439" spans="1:5" x14ac:dyDescent="0.25">
      <c r="A439" s="82">
        <v>809</v>
      </c>
      <c r="B439">
        <v>437</v>
      </c>
      <c r="C439">
        <v>199</v>
      </c>
      <c r="D439" t="s">
        <v>432</v>
      </c>
      <c r="E439" t="str">
        <f>IF(ISNA(MATCH(#REF!,'ESO zone constants'!$A$3:$A$9952,0)),"","X")</f>
        <v>X</v>
      </c>
    </row>
    <row r="440" spans="1:5" x14ac:dyDescent="0.25">
      <c r="A440" s="82">
        <v>810</v>
      </c>
      <c r="B440">
        <v>438</v>
      </c>
      <c r="C440">
        <v>381</v>
      </c>
      <c r="D440" t="s">
        <v>511</v>
      </c>
      <c r="E440" t="str">
        <f>IF(ISNA(MATCH(#REF!,'ESO zone constants'!$A$3:$A$9952,0)),"","X")</f>
        <v>X</v>
      </c>
    </row>
    <row r="441" spans="1:5" x14ac:dyDescent="0.25">
      <c r="A441" s="81">
        <v>811</v>
      </c>
      <c r="B441">
        <v>439</v>
      </c>
      <c r="C441">
        <v>535</v>
      </c>
      <c r="D441" t="s">
        <v>512</v>
      </c>
      <c r="E441" t="str">
        <f>IF(ISNA(MATCH(#REF!,'ESO zone constants'!$A$3:$A$9952,0)),"","X")</f>
        <v>X</v>
      </c>
    </row>
    <row r="442" spans="1:5" x14ac:dyDescent="0.25">
      <c r="A442" s="82">
        <v>814</v>
      </c>
      <c r="B442">
        <v>440</v>
      </c>
      <c r="C442">
        <v>684</v>
      </c>
      <c r="D442" t="s">
        <v>513</v>
      </c>
      <c r="E442" t="str">
        <f>IF(ISNA(MATCH(#REF!,'ESO zone constants'!$A$3:$A$9952,0)),"","X")</f>
        <v>X</v>
      </c>
    </row>
    <row r="443" spans="1:5" x14ac:dyDescent="0.25">
      <c r="A443" s="82">
        <v>815</v>
      </c>
      <c r="B443">
        <v>441</v>
      </c>
      <c r="C443">
        <v>684</v>
      </c>
      <c r="D443" t="s">
        <v>514</v>
      </c>
      <c r="E443" t="str">
        <f>IF(ISNA(MATCH(#REF!,'ESO zone constants'!$A$3:$A$9952,0)),"","X")</f>
        <v>X</v>
      </c>
    </row>
    <row r="444" spans="1:5" x14ac:dyDescent="0.25">
      <c r="A444" s="82">
        <v>816</v>
      </c>
      <c r="B444">
        <v>442</v>
      </c>
      <c r="C444">
        <v>816</v>
      </c>
      <c r="D444" t="s">
        <v>515</v>
      </c>
      <c r="E444" t="str">
        <f>IF(ISNA(MATCH(#REF!,'ESO zone constants'!$A$3:$A$9952,0)),"","X")</f>
        <v>X</v>
      </c>
    </row>
    <row r="445" spans="1:5" x14ac:dyDescent="0.25">
      <c r="A445" s="81">
        <v>817</v>
      </c>
      <c r="B445">
        <v>443</v>
      </c>
      <c r="C445">
        <v>816</v>
      </c>
      <c r="D445" t="s">
        <v>516</v>
      </c>
      <c r="E445" t="str">
        <f>IF(ISNA(MATCH(#REF!,'ESO zone constants'!$A$3:$A$9952,0)),"","X")</f>
        <v>X</v>
      </c>
    </row>
    <row r="446" spans="1:5" x14ac:dyDescent="0.25">
      <c r="A446" s="82">
        <v>818</v>
      </c>
      <c r="B446">
        <v>444</v>
      </c>
      <c r="C446">
        <v>816</v>
      </c>
      <c r="D446" t="s">
        <v>517</v>
      </c>
      <c r="E446" t="str">
        <f>IF(ISNA(MATCH(#REF!,'ESO zone constants'!$A$3:$A$9952,0)),"","X")</f>
        <v>X</v>
      </c>
    </row>
    <row r="447" spans="1:5" x14ac:dyDescent="0.25">
      <c r="A447" s="82">
        <v>819</v>
      </c>
      <c r="B447">
        <v>445</v>
      </c>
      <c r="C447">
        <v>816</v>
      </c>
      <c r="D447" t="s">
        <v>518</v>
      </c>
      <c r="E447" t="str">
        <f>IF(ISNA(MATCH(#REF!,'ESO zone constants'!$A$3:$A$9952,0)),"","X")</f>
        <v>X</v>
      </c>
    </row>
    <row r="448" spans="1:5" x14ac:dyDescent="0.25">
      <c r="A448" s="82">
        <v>820</v>
      </c>
      <c r="B448">
        <v>446</v>
      </c>
      <c r="C448">
        <v>816</v>
      </c>
      <c r="D448" t="s">
        <v>519</v>
      </c>
      <c r="E448" t="str">
        <f>IF(ISNA(MATCH(#REF!,'ESO zone constants'!$A$3:$A$9952,0)),"","X")</f>
        <v>X</v>
      </c>
    </row>
    <row r="449" spans="1:5" x14ac:dyDescent="0.25">
      <c r="A449" s="82">
        <v>821</v>
      </c>
      <c r="B449">
        <v>447</v>
      </c>
      <c r="C449">
        <v>816</v>
      </c>
      <c r="D449" t="s">
        <v>520</v>
      </c>
      <c r="E449" t="str">
        <f>IF(ISNA(MATCH(#REF!,'ESO zone constants'!$A$3:$A$9952,0)),"","X")</f>
        <v>X</v>
      </c>
    </row>
    <row r="450" spans="1:5" x14ac:dyDescent="0.25">
      <c r="A450" s="82">
        <v>823</v>
      </c>
      <c r="B450">
        <v>448</v>
      </c>
      <c r="C450">
        <v>823</v>
      </c>
      <c r="D450" t="s">
        <v>521</v>
      </c>
      <c r="E450" t="str">
        <f>IF(ISNA(MATCH(#REF!,'ESO zone constants'!$A$3:$A$9952,0)),"","X")</f>
        <v>X</v>
      </c>
    </row>
    <row r="451" spans="1:5" x14ac:dyDescent="0.25">
      <c r="A451" s="82">
        <v>824</v>
      </c>
      <c r="B451">
        <v>449</v>
      </c>
      <c r="C451">
        <v>823</v>
      </c>
      <c r="D451" t="s">
        <v>522</v>
      </c>
      <c r="E451" t="str">
        <f>IF(ISNA(MATCH(#REF!,'ESO zone constants'!$A$3:$A$9952,0)),"","X")</f>
        <v>X</v>
      </c>
    </row>
    <row r="452" spans="1:5" x14ac:dyDescent="0.25">
      <c r="A452" s="82">
        <v>825</v>
      </c>
      <c r="B452">
        <v>450</v>
      </c>
      <c r="C452">
        <v>823</v>
      </c>
      <c r="D452" t="s">
        <v>523</v>
      </c>
      <c r="E452" t="str">
        <f>IF(ISNA(MATCH(#REF!,'ESO zone constants'!$A$3:$A$9952,0)),"","X")</f>
        <v>X</v>
      </c>
    </row>
    <row r="453" spans="1:5" x14ac:dyDescent="0.25">
      <c r="A453" s="82">
        <v>826</v>
      </c>
      <c r="B453">
        <v>451</v>
      </c>
      <c r="C453">
        <v>823</v>
      </c>
      <c r="D453" t="s">
        <v>524</v>
      </c>
      <c r="E453" t="str">
        <f>IF(ISNA(MATCH(#REF!,'ESO zone constants'!$A$3:$A$9952,0)),"","X")</f>
        <v>X</v>
      </c>
    </row>
    <row r="454" spans="1:5" x14ac:dyDescent="0.25">
      <c r="A454" s="82">
        <v>827</v>
      </c>
      <c r="B454">
        <v>452</v>
      </c>
      <c r="C454">
        <v>823</v>
      </c>
      <c r="D454" t="s">
        <v>525</v>
      </c>
      <c r="E454" t="str">
        <f>IF(ISNA(MATCH(#REF!,'ESO zone constants'!$A$3:$A$9952,0)),"","X")</f>
        <v>X</v>
      </c>
    </row>
    <row r="455" spans="1:5" x14ac:dyDescent="0.25">
      <c r="A455" s="82">
        <v>828</v>
      </c>
      <c r="B455">
        <v>453</v>
      </c>
      <c r="C455">
        <v>823</v>
      </c>
      <c r="D455" t="s">
        <v>526</v>
      </c>
      <c r="E455" t="str">
        <f>IF(ISNA(MATCH(#REF!,'ESO zone constants'!$A$3:$A$9952,0)),"","X")</f>
        <v>X</v>
      </c>
    </row>
    <row r="456" spans="1:5" x14ac:dyDescent="0.25">
      <c r="A456" s="82">
        <v>829</v>
      </c>
      <c r="B456">
        <v>454</v>
      </c>
      <c r="C456">
        <v>823</v>
      </c>
      <c r="D456" t="s">
        <v>527</v>
      </c>
      <c r="E456" t="str">
        <f>IF(ISNA(MATCH(#REF!,'ESO zone constants'!$A$3:$A$9952,0)),"","X")</f>
        <v>X</v>
      </c>
    </row>
    <row r="457" spans="1:5" x14ac:dyDescent="0.25">
      <c r="A457" s="82">
        <v>831</v>
      </c>
      <c r="B457">
        <v>455</v>
      </c>
      <c r="C457">
        <v>823</v>
      </c>
      <c r="D457" t="s">
        <v>528</v>
      </c>
      <c r="E457" t="str">
        <f>IF(ISNA(MATCH(#REF!,'ESO zone constants'!$A$3:$A$9952,0)),"","X")</f>
        <v>X</v>
      </c>
    </row>
    <row r="458" spans="1:5" x14ac:dyDescent="0.25">
      <c r="A458" s="82">
        <v>832</v>
      </c>
      <c r="B458">
        <v>456</v>
      </c>
      <c r="C458">
        <v>823</v>
      </c>
      <c r="D458" t="s">
        <v>529</v>
      </c>
      <c r="E458" t="str">
        <f>IF(ISNA(MATCH(#REF!,'ESO zone constants'!$A$3:$A$9952,0)),"","X")</f>
        <v>X</v>
      </c>
    </row>
    <row r="459" spans="1:5" x14ac:dyDescent="0.25">
      <c r="A459" s="82">
        <v>833</v>
      </c>
      <c r="B459">
        <v>457</v>
      </c>
      <c r="C459">
        <v>823</v>
      </c>
      <c r="D459" t="s">
        <v>530</v>
      </c>
      <c r="E459" t="str">
        <f>IF(ISNA(MATCH(#REF!,'ESO zone constants'!$A$3:$A$9952,0)),"","X")</f>
        <v>X</v>
      </c>
    </row>
    <row r="460" spans="1:5" x14ac:dyDescent="0.25">
      <c r="A460" s="82">
        <v>834</v>
      </c>
      <c r="B460">
        <v>458</v>
      </c>
      <c r="C460">
        <v>816</v>
      </c>
      <c r="D460" t="s">
        <v>531</v>
      </c>
      <c r="E460" t="str">
        <f>IF(ISNA(MATCH(#REF!,'ESO zone constants'!$A$3:$A$9952,0)),"","X")</f>
        <v>X</v>
      </c>
    </row>
    <row r="461" spans="1:5" x14ac:dyDescent="0.25">
      <c r="A461" s="82">
        <v>836</v>
      </c>
      <c r="B461">
        <v>459</v>
      </c>
      <c r="C461">
        <v>823</v>
      </c>
      <c r="D461" t="s">
        <v>532</v>
      </c>
      <c r="E461" t="str">
        <f>IF(ISNA(MATCH(#REF!,'ESO zone constants'!$A$3:$A$9952,0)),"","X")</f>
        <v>X</v>
      </c>
    </row>
    <row r="462" spans="1:5" x14ac:dyDescent="0.25">
      <c r="A462" s="82">
        <v>837</v>
      </c>
      <c r="B462">
        <v>460</v>
      </c>
      <c r="C462">
        <v>823</v>
      </c>
      <c r="D462" t="s">
        <v>533</v>
      </c>
      <c r="E462" t="str">
        <f>IF(ISNA(MATCH(#REF!,'ESO zone constants'!$A$3:$A$9952,0)),"","X")</f>
        <v>X</v>
      </c>
    </row>
    <row r="463" spans="1:5" x14ac:dyDescent="0.25">
      <c r="A463" s="82">
        <v>841</v>
      </c>
      <c r="B463">
        <v>461</v>
      </c>
      <c r="C463">
        <v>823</v>
      </c>
      <c r="D463" t="s">
        <v>534</v>
      </c>
      <c r="E463" t="str">
        <f>IF(ISNA(MATCH(#REF!,'ESO zone constants'!$A$3:$A$9952,0)),"","X")</f>
        <v>X</v>
      </c>
    </row>
    <row r="464" spans="1:5" x14ac:dyDescent="0.25">
      <c r="A464" s="82">
        <v>842</v>
      </c>
      <c r="B464">
        <v>462</v>
      </c>
      <c r="C464">
        <v>823</v>
      </c>
      <c r="D464" t="s">
        <v>535</v>
      </c>
      <c r="E464" t="str">
        <f>IF(ISNA(MATCH(#REF!,'ESO zone constants'!$A$3:$A$9952,0)),"","X")</f>
        <v>X</v>
      </c>
    </row>
    <row r="465" spans="1:5" x14ac:dyDescent="0.25">
      <c r="A465" s="82">
        <v>843</v>
      </c>
      <c r="B465">
        <v>463</v>
      </c>
      <c r="C465">
        <v>117</v>
      </c>
      <c r="D465" t="s">
        <v>53</v>
      </c>
      <c r="E465" t="str">
        <f>IF(ISNA(MATCH(#REF!,'ESO zone constants'!$A$3:$A$9952,0)),"","X")</f>
        <v>X</v>
      </c>
    </row>
    <row r="466" spans="1:5" x14ac:dyDescent="0.25">
      <c r="A466" s="82">
        <v>844</v>
      </c>
      <c r="B466">
        <v>464</v>
      </c>
      <c r="C466">
        <v>816</v>
      </c>
      <c r="D466" t="s">
        <v>536</v>
      </c>
      <c r="E466" t="str">
        <f>IF(ISNA(MATCH(#REF!,'ESO zone constants'!$A$3:$A$9952,0)),"","X")</f>
        <v>X</v>
      </c>
    </row>
    <row r="467" spans="1:5" x14ac:dyDescent="0.25">
      <c r="A467" s="82">
        <v>845</v>
      </c>
      <c r="B467">
        <v>465</v>
      </c>
      <c r="C467">
        <v>816</v>
      </c>
      <c r="D467" t="s">
        <v>537</v>
      </c>
      <c r="E467" t="str">
        <f>IF(ISNA(MATCH(#REF!,'ESO zone constants'!$A$3:$A$9952,0)),"","X")</f>
        <v>X</v>
      </c>
    </row>
    <row r="468" spans="1:5" x14ac:dyDescent="0.25">
      <c r="A468" s="82">
        <v>848</v>
      </c>
      <c r="B468">
        <v>466</v>
      </c>
      <c r="C468">
        <v>117</v>
      </c>
      <c r="D468" t="s">
        <v>72</v>
      </c>
      <c r="E468" t="str">
        <f>IF(ISNA(MATCH(#REF!,'ESO zone constants'!$A$3:$A$9952,0)),"","X")</f>
        <v>X</v>
      </c>
    </row>
    <row r="469" spans="1:5" x14ac:dyDescent="0.25">
      <c r="A469" s="82">
        <v>849</v>
      </c>
      <c r="B469">
        <v>467</v>
      </c>
      <c r="C469">
        <v>849</v>
      </c>
      <c r="D469" t="s">
        <v>538</v>
      </c>
      <c r="E469" t="str">
        <f>IF(ISNA(MATCH(#REF!,'ESO zone constants'!$A$3:$A$9952,0)),"","X")</f>
        <v>X</v>
      </c>
    </row>
    <row r="470" spans="1:5" x14ac:dyDescent="0.25">
      <c r="A470" s="82">
        <v>852</v>
      </c>
      <c r="B470">
        <v>468</v>
      </c>
      <c r="C470">
        <v>3</v>
      </c>
      <c r="D470" t="s">
        <v>539</v>
      </c>
      <c r="E470" t="str">
        <f>IF(ISNA(MATCH(#REF!,'ESO zone constants'!$A$3:$A$9952,0)),"","X")</f>
        <v>X</v>
      </c>
    </row>
    <row r="471" spans="1:5" x14ac:dyDescent="0.25">
      <c r="A471" s="81">
        <v>853</v>
      </c>
      <c r="B471">
        <v>469</v>
      </c>
      <c r="C471">
        <v>20</v>
      </c>
      <c r="D471" t="s">
        <v>540</v>
      </c>
      <c r="E471" t="str">
        <f>IF(ISNA(MATCH(#REF!,'ESO zone constants'!$A$3:$A$9952,0)),"","X")</f>
        <v>X</v>
      </c>
    </row>
    <row r="472" spans="1:5" x14ac:dyDescent="0.25">
      <c r="A472" s="81">
        <v>854</v>
      </c>
      <c r="B472">
        <v>470</v>
      </c>
      <c r="C472">
        <v>92</v>
      </c>
      <c r="D472" t="s">
        <v>541</v>
      </c>
      <c r="E472" t="str">
        <f>IF(ISNA(MATCH(#REF!,'ESO zone constants'!$A$3:$A$9952,0)),"","X")</f>
        <v>X</v>
      </c>
    </row>
    <row r="473" spans="1:5" x14ac:dyDescent="0.25">
      <c r="A473" s="81">
        <v>855</v>
      </c>
      <c r="B473">
        <v>471</v>
      </c>
      <c r="C473">
        <v>19</v>
      </c>
      <c r="D473" t="s">
        <v>542</v>
      </c>
      <c r="E473" t="str">
        <f>IF(ISNA(MATCH(#REF!,'ESO zone constants'!$A$3:$A$9952,0)),"","X")</f>
        <v>X</v>
      </c>
    </row>
    <row r="474" spans="1:5" x14ac:dyDescent="0.25">
      <c r="A474" s="81">
        <v>856</v>
      </c>
      <c r="B474">
        <v>472</v>
      </c>
      <c r="C474">
        <v>92</v>
      </c>
      <c r="D474" t="s">
        <v>543</v>
      </c>
      <c r="E474" t="str">
        <f>IF(ISNA(MATCH(#REF!,'ESO zone constants'!$A$3:$A$9952,0)),"","X")</f>
        <v>X</v>
      </c>
    </row>
    <row r="475" spans="1:5" x14ac:dyDescent="0.25">
      <c r="A475" s="81">
        <v>857</v>
      </c>
      <c r="B475">
        <v>473</v>
      </c>
      <c r="C475">
        <v>104</v>
      </c>
      <c r="D475" t="s">
        <v>544</v>
      </c>
      <c r="E475" t="str">
        <f>IF(ISNA(MATCH(#REF!,'ESO zone constants'!$A$3:$A$9952,0)),"","X")</f>
        <v>X</v>
      </c>
    </row>
    <row r="476" spans="1:5" x14ac:dyDescent="0.25">
      <c r="A476" s="81">
        <v>858</v>
      </c>
      <c r="B476">
        <v>474</v>
      </c>
      <c r="C476">
        <v>108</v>
      </c>
      <c r="D476" t="s">
        <v>545</v>
      </c>
      <c r="E476" t="str">
        <f>IF(ISNA(MATCH(#REF!,'ESO zone constants'!$A$3:$A$9952,0)),"","X")</f>
        <v>X</v>
      </c>
    </row>
    <row r="477" spans="1:5" x14ac:dyDescent="0.25">
      <c r="A477" s="81">
        <v>859</v>
      </c>
      <c r="B477">
        <v>475</v>
      </c>
      <c r="C477">
        <v>58</v>
      </c>
      <c r="D477" t="s">
        <v>546</v>
      </c>
      <c r="E477" t="str">
        <f>IF(ISNA(MATCH(#REF!,'ESO zone constants'!$A$3:$A$9952,0)),"","X")</f>
        <v>X</v>
      </c>
    </row>
    <row r="478" spans="1:5" x14ac:dyDescent="0.25">
      <c r="A478" s="81">
        <v>860</v>
      </c>
      <c r="B478">
        <v>476</v>
      </c>
      <c r="C478">
        <v>383</v>
      </c>
      <c r="D478" t="s">
        <v>547</v>
      </c>
      <c r="E478" t="str">
        <f>IF(ISNA(MATCH(#REF!,'ESO zone constants'!$A$3:$A$9952,0)),"","X")</f>
        <v>X</v>
      </c>
    </row>
    <row r="479" spans="1:5" x14ac:dyDescent="0.25">
      <c r="A479" s="81">
        <v>861</v>
      </c>
      <c r="B479">
        <v>477</v>
      </c>
      <c r="C479">
        <v>108</v>
      </c>
      <c r="D479" t="s">
        <v>548</v>
      </c>
      <c r="E479" t="str">
        <f>IF(ISNA(MATCH(#REF!,'ESO zone constants'!$A$3:$A$9952,0)),"","X")</f>
        <v>X</v>
      </c>
    </row>
    <row r="480" spans="1:5" x14ac:dyDescent="0.25">
      <c r="A480" s="81">
        <v>862</v>
      </c>
      <c r="B480">
        <v>478</v>
      </c>
      <c r="C480">
        <v>382</v>
      </c>
      <c r="D480" t="s">
        <v>549</v>
      </c>
      <c r="E480" t="str">
        <f>IF(ISNA(MATCH(#REF!,'ESO zone constants'!$A$3:$A$9952,0)),"","X")</f>
        <v>X</v>
      </c>
    </row>
    <row r="481" spans="1:5" x14ac:dyDescent="0.25">
      <c r="A481" s="81">
        <v>863</v>
      </c>
      <c r="B481">
        <v>479</v>
      </c>
      <c r="C481">
        <v>537</v>
      </c>
      <c r="D481" t="s">
        <v>550</v>
      </c>
      <c r="E481" t="str">
        <f>IF(ISNA(MATCH(#REF!,'ESO zone constants'!$A$3:$A$9952,0)),"","X")</f>
        <v>X</v>
      </c>
    </row>
    <row r="482" spans="1:5" x14ac:dyDescent="0.25">
      <c r="A482" s="81">
        <v>864</v>
      </c>
      <c r="B482">
        <v>480</v>
      </c>
      <c r="C482">
        <v>103</v>
      </c>
      <c r="D482" t="s">
        <v>551</v>
      </c>
      <c r="E482" t="str">
        <f>IF(ISNA(MATCH(#REF!,'ESO zone constants'!$A$3:$A$9952,0)),"","X")</f>
        <v>X</v>
      </c>
    </row>
    <row r="483" spans="1:5" x14ac:dyDescent="0.25">
      <c r="A483" s="82">
        <v>865</v>
      </c>
      <c r="B483">
        <v>481</v>
      </c>
      <c r="C483">
        <v>101</v>
      </c>
      <c r="D483" t="s">
        <v>552</v>
      </c>
      <c r="E483" t="str">
        <f>IF(ISNA(MATCH(#REF!,'ESO zone constants'!$A$3:$A$9952,0)),"","X")</f>
        <v>X</v>
      </c>
    </row>
    <row r="484" spans="1:5" x14ac:dyDescent="0.25">
      <c r="A484" s="81">
        <v>866</v>
      </c>
      <c r="B484">
        <v>482</v>
      </c>
      <c r="C484">
        <v>57</v>
      </c>
      <c r="D484" t="s">
        <v>553</v>
      </c>
      <c r="E484" t="str">
        <f>IF(ISNA(MATCH(#REF!,'ESO zone constants'!$A$3:$A$9952,0)),"","X")</f>
        <v>X</v>
      </c>
    </row>
    <row r="485" spans="1:5" x14ac:dyDescent="0.25">
      <c r="A485" s="81">
        <v>867</v>
      </c>
      <c r="B485">
        <v>483</v>
      </c>
      <c r="C485">
        <v>41</v>
      </c>
      <c r="D485" t="s">
        <v>554</v>
      </c>
      <c r="E485" t="str">
        <f>IF(ISNA(MATCH(#REF!,'ESO zone constants'!$A$3:$A$9952,0)),"","X")</f>
        <v>X</v>
      </c>
    </row>
    <row r="486" spans="1:5" x14ac:dyDescent="0.25">
      <c r="A486" s="81">
        <v>868</v>
      </c>
      <c r="B486">
        <v>484</v>
      </c>
      <c r="C486">
        <v>281</v>
      </c>
      <c r="D486" t="s">
        <v>555</v>
      </c>
      <c r="E486" t="str">
        <f>IF(ISNA(MATCH(#REF!,'ESO zone constants'!$A$3:$A$9952,0)),"","X")</f>
        <v>X</v>
      </c>
    </row>
    <row r="487" spans="1:5" x14ac:dyDescent="0.25">
      <c r="A487" s="81">
        <v>869</v>
      </c>
      <c r="B487">
        <v>485</v>
      </c>
      <c r="C487">
        <v>117</v>
      </c>
      <c r="D487" t="s">
        <v>556</v>
      </c>
      <c r="E487" t="str">
        <f>IF(ISNA(MATCH(#REF!,'ESO zone constants'!$A$3:$A$9952,0)),"","X")</f>
        <v>X</v>
      </c>
    </row>
    <row r="488" spans="1:5" x14ac:dyDescent="0.25">
      <c r="A488" s="81">
        <v>870</v>
      </c>
      <c r="B488">
        <v>486</v>
      </c>
      <c r="C488">
        <v>888</v>
      </c>
      <c r="D488" t="s">
        <v>557</v>
      </c>
      <c r="E488" t="str">
        <f>IF(ISNA(MATCH(#REF!,'ESO zone constants'!$A$3:$A$9952,0)),"","X")</f>
        <v>X</v>
      </c>
    </row>
    <row r="489" spans="1:5" x14ac:dyDescent="0.25">
      <c r="A489" s="81">
        <v>871</v>
      </c>
      <c r="B489">
        <v>487</v>
      </c>
      <c r="C489">
        <v>58</v>
      </c>
      <c r="D489" t="s">
        <v>558</v>
      </c>
      <c r="E489" t="str">
        <f>IF(ISNA(MATCH(#REF!,'ESO zone constants'!$A$3:$A$9952,0)),"","X")</f>
        <v>X</v>
      </c>
    </row>
    <row r="490" spans="1:5" x14ac:dyDescent="0.25">
      <c r="A490" s="81">
        <v>872</v>
      </c>
      <c r="B490">
        <v>488</v>
      </c>
      <c r="C490">
        <v>382</v>
      </c>
      <c r="D490" t="s">
        <v>559</v>
      </c>
      <c r="E490" t="str">
        <f>IF(ISNA(MATCH(#REF!,'ESO zone constants'!$A$3:$A$9952,0)),"","X")</f>
        <v>X</v>
      </c>
    </row>
    <row r="491" spans="1:5" x14ac:dyDescent="0.25">
      <c r="A491" s="81">
        <v>873</v>
      </c>
      <c r="B491">
        <v>489</v>
      </c>
      <c r="C491">
        <v>117</v>
      </c>
      <c r="D491" t="s">
        <v>560</v>
      </c>
      <c r="E491" t="str">
        <f>IF(ISNA(MATCH(#REF!,'ESO zone constants'!$A$3:$A$9952,0)),"","X")</f>
        <v>X</v>
      </c>
    </row>
    <row r="492" spans="1:5" x14ac:dyDescent="0.25">
      <c r="A492" s="81">
        <v>874</v>
      </c>
      <c r="B492">
        <v>490</v>
      </c>
      <c r="C492">
        <v>57</v>
      </c>
      <c r="D492" t="s">
        <v>561</v>
      </c>
      <c r="E492" t="str">
        <f>IF(ISNA(MATCH(#REF!,'ESO zone constants'!$A$3:$A$9952,0)),"","X")</f>
        <v>X</v>
      </c>
    </row>
    <row r="493" spans="1:5" x14ac:dyDescent="0.25">
      <c r="A493" s="81">
        <v>875</v>
      </c>
      <c r="B493">
        <v>491</v>
      </c>
      <c r="C493">
        <v>103</v>
      </c>
      <c r="D493" t="s">
        <v>562</v>
      </c>
      <c r="E493" t="str">
        <f>IF(ISNA(MATCH(#REF!,'ESO zone constants'!$A$3:$A$9952,0)),"","X")</f>
        <v>X</v>
      </c>
    </row>
    <row r="494" spans="1:5" x14ac:dyDescent="0.25">
      <c r="A494" s="81">
        <v>876</v>
      </c>
      <c r="B494">
        <v>492</v>
      </c>
      <c r="C494">
        <v>382</v>
      </c>
      <c r="D494" t="s">
        <v>563</v>
      </c>
      <c r="E494" t="str">
        <f>IF(ISNA(MATCH(#REF!,'ESO zone constants'!$A$3:$A$9952,0)),"","X")</f>
        <v>X</v>
      </c>
    </row>
    <row r="495" spans="1:5" x14ac:dyDescent="0.25">
      <c r="A495" s="81">
        <v>877</v>
      </c>
      <c r="B495">
        <v>493</v>
      </c>
      <c r="C495">
        <v>383</v>
      </c>
      <c r="D495" t="s">
        <v>564</v>
      </c>
      <c r="E495" t="str">
        <f>IF(ISNA(MATCH(#REF!,'ESO zone constants'!$A$3:$A$9952,0)),"","X")</f>
        <v>X</v>
      </c>
    </row>
    <row r="496" spans="1:5" x14ac:dyDescent="0.25">
      <c r="A496" s="81">
        <v>878</v>
      </c>
      <c r="B496">
        <v>494</v>
      </c>
      <c r="C496">
        <v>381</v>
      </c>
      <c r="D496" t="s">
        <v>565</v>
      </c>
      <c r="E496" t="str">
        <f>IF(ISNA(MATCH(#REF!,'ESO zone constants'!$A$3:$A$9952,0)),"","X")</f>
        <v>X</v>
      </c>
    </row>
    <row r="497" spans="1:5" x14ac:dyDescent="0.25">
      <c r="A497" s="81">
        <v>879</v>
      </c>
      <c r="B497">
        <v>495</v>
      </c>
      <c r="C497">
        <v>534</v>
      </c>
      <c r="D497" t="s">
        <v>566</v>
      </c>
      <c r="E497" t="str">
        <f>IF(ISNA(MATCH(#REF!,'ESO zone constants'!$A$3:$A$9952,0)),"","X")</f>
        <v>X</v>
      </c>
    </row>
    <row r="498" spans="1:5" x14ac:dyDescent="0.25">
      <c r="A498" s="82">
        <v>880</v>
      </c>
      <c r="B498">
        <v>496</v>
      </c>
      <c r="C498">
        <v>92</v>
      </c>
      <c r="D498" t="s">
        <v>567</v>
      </c>
      <c r="E498" t="str">
        <f>IF(ISNA(MATCH(#REF!,'ESO zone constants'!$A$3:$A$9952,0)),"","X")</f>
        <v>X</v>
      </c>
    </row>
    <row r="499" spans="1:5" x14ac:dyDescent="0.25">
      <c r="A499" s="82">
        <v>881</v>
      </c>
      <c r="B499">
        <v>497</v>
      </c>
      <c r="C499">
        <v>19</v>
      </c>
      <c r="D499" t="s">
        <v>568</v>
      </c>
      <c r="E499" t="str">
        <f>IF(ISNA(MATCH(#REF!,'ESO zone constants'!$A$3:$A$9952,0)),"","X")</f>
        <v>X</v>
      </c>
    </row>
    <row r="500" spans="1:5" x14ac:dyDescent="0.25">
      <c r="A500" s="82">
        <v>882</v>
      </c>
      <c r="B500">
        <v>498</v>
      </c>
      <c r="C500">
        <v>383</v>
      </c>
      <c r="D500" t="s">
        <v>569</v>
      </c>
      <c r="E500" t="str">
        <f>IF(ISNA(MATCH(#REF!,'ESO zone constants'!$A$3:$A$9952,0)),"","X")</f>
        <v>X</v>
      </c>
    </row>
    <row r="501" spans="1:5" x14ac:dyDescent="0.25">
      <c r="A501" s="82">
        <v>883</v>
      </c>
      <c r="B501">
        <v>499</v>
      </c>
      <c r="C501">
        <v>888</v>
      </c>
      <c r="D501" t="s">
        <v>570</v>
      </c>
      <c r="E501" t="str">
        <f>IF(ISNA(MATCH(#REF!,'ESO zone constants'!$A$3:$A$9952,0)),"","X")</f>
        <v>X</v>
      </c>
    </row>
    <row r="502" spans="1:5" x14ac:dyDescent="0.25">
      <c r="A502" s="82">
        <v>888</v>
      </c>
      <c r="B502">
        <v>500</v>
      </c>
      <c r="C502">
        <v>888</v>
      </c>
      <c r="D502" t="s">
        <v>571</v>
      </c>
      <c r="E502" t="str">
        <f>IF(ISNA(MATCH(#REF!,'ESO zone constants'!$A$3:$A$9952,0)),"","X")</f>
        <v>X</v>
      </c>
    </row>
    <row r="503" spans="1:5" x14ac:dyDescent="0.25">
      <c r="A503" s="82">
        <v>889</v>
      </c>
      <c r="B503">
        <v>501</v>
      </c>
      <c r="C503">
        <v>888</v>
      </c>
      <c r="D503" t="s">
        <v>572</v>
      </c>
      <c r="E503" t="str">
        <f>IF(ISNA(MATCH(#REF!,'ESO zone constants'!$A$3:$A$9952,0)),"","X")</f>
        <v>X</v>
      </c>
    </row>
    <row r="504" spans="1:5" x14ac:dyDescent="0.25">
      <c r="A504" s="82">
        <v>890</v>
      </c>
      <c r="B504">
        <v>502</v>
      </c>
      <c r="C504">
        <v>888</v>
      </c>
      <c r="D504" t="s">
        <v>573</v>
      </c>
      <c r="E504" t="str">
        <f>IF(ISNA(MATCH(#REF!,'ESO zone constants'!$A$3:$A$9952,0)),"","X")</f>
        <v>X</v>
      </c>
    </row>
    <row r="505" spans="1:5" x14ac:dyDescent="0.25">
      <c r="A505" s="82">
        <v>891</v>
      </c>
      <c r="B505">
        <v>503</v>
      </c>
      <c r="C505">
        <v>888</v>
      </c>
      <c r="D505" t="s">
        <v>574</v>
      </c>
      <c r="E505" t="str">
        <f>IF(ISNA(MATCH(#REF!,'ESO zone constants'!$A$3:$A$9952,0)),"","X")</f>
        <v>X</v>
      </c>
    </row>
    <row r="506" spans="1:5" x14ac:dyDescent="0.25">
      <c r="A506" s="81">
        <v>892</v>
      </c>
      <c r="B506">
        <v>504</v>
      </c>
      <c r="C506">
        <v>888</v>
      </c>
      <c r="D506" t="s">
        <v>575</v>
      </c>
      <c r="E506" t="str">
        <f>IF(ISNA(MATCH(#REF!,'ESO zone constants'!$A$3:$A$9952,0)),"","X")</f>
        <v>X</v>
      </c>
    </row>
    <row r="507" spans="1:5" x14ac:dyDescent="0.25">
      <c r="A507" s="82">
        <v>893</v>
      </c>
      <c r="B507">
        <v>505</v>
      </c>
      <c r="C507">
        <v>888</v>
      </c>
      <c r="D507" t="s">
        <v>576</v>
      </c>
      <c r="E507" t="str">
        <f>IF(ISNA(MATCH(#REF!,'ESO zone constants'!$A$3:$A$9952,0)),"","X")</f>
        <v>X</v>
      </c>
    </row>
    <row r="508" spans="1:5" x14ac:dyDescent="0.25">
      <c r="A508" s="82">
        <v>894</v>
      </c>
      <c r="B508">
        <v>506</v>
      </c>
      <c r="C508">
        <v>888</v>
      </c>
      <c r="D508" t="s">
        <v>577</v>
      </c>
      <c r="E508" t="str">
        <f>IF(ISNA(MATCH(#REF!,'ESO zone constants'!$A$3:$A$9952,0)),"","X")</f>
        <v>X</v>
      </c>
    </row>
    <row r="509" spans="1:5" x14ac:dyDescent="0.25">
      <c r="A509" s="81">
        <v>895</v>
      </c>
      <c r="B509">
        <v>507</v>
      </c>
      <c r="C509">
        <v>888</v>
      </c>
      <c r="D509" t="s">
        <v>2595</v>
      </c>
      <c r="E509" t="str">
        <f>IF(ISNA(MATCH(#REF!,'ESO zone constants'!$A$3:$A$9952,0)),"","X")</f>
        <v>X</v>
      </c>
    </row>
    <row r="510" spans="1:5" x14ac:dyDescent="0.25">
      <c r="A510" s="81">
        <v>896</v>
      </c>
      <c r="B510">
        <v>508</v>
      </c>
      <c r="C510">
        <v>888</v>
      </c>
      <c r="D510" t="s">
        <v>578</v>
      </c>
      <c r="E510" t="str">
        <f>IF(ISNA(MATCH(#REF!,'ESO zone constants'!$A$3:$A$9952,0)),"","X")</f>
        <v>X</v>
      </c>
    </row>
    <row r="511" spans="1:5" x14ac:dyDescent="0.25">
      <c r="A511" s="82">
        <v>897</v>
      </c>
      <c r="B511">
        <v>509</v>
      </c>
      <c r="C511">
        <v>888</v>
      </c>
      <c r="D511" t="s">
        <v>579</v>
      </c>
      <c r="E511" t="str">
        <f>IF(ISNA(MATCH(#REF!,'ESO zone constants'!$A$3:$A$9952,0)),"","X")</f>
        <v>X</v>
      </c>
    </row>
    <row r="512" spans="1:5" x14ac:dyDescent="0.25">
      <c r="A512" s="82">
        <v>898</v>
      </c>
      <c r="B512">
        <v>510</v>
      </c>
      <c r="C512">
        <v>888</v>
      </c>
      <c r="D512" t="s">
        <v>580</v>
      </c>
      <c r="E512" t="str">
        <f>IF(ISNA(MATCH(#REF!,'ESO zone constants'!$A$3:$A$9952,0)),"","X")</f>
        <v>X</v>
      </c>
    </row>
    <row r="513" spans="1:5" x14ac:dyDescent="0.25">
      <c r="A513" s="82">
        <v>899</v>
      </c>
      <c r="B513">
        <v>511</v>
      </c>
      <c r="C513">
        <v>888</v>
      </c>
      <c r="D513" t="s">
        <v>581</v>
      </c>
      <c r="E513" t="str">
        <f>IF(ISNA(MATCH(#REF!,'ESO zone constants'!$A$3:$A$9952,0)),"","X")</f>
        <v>X</v>
      </c>
    </row>
    <row r="514" spans="1:5" x14ac:dyDescent="0.25">
      <c r="A514" s="82">
        <v>900</v>
      </c>
      <c r="B514">
        <v>512</v>
      </c>
      <c r="C514">
        <v>888</v>
      </c>
      <c r="D514" t="s">
        <v>582</v>
      </c>
      <c r="E514" t="str">
        <f>IF(ISNA(MATCH(#REF!,'ESO zone constants'!$A$3:$A$9952,0)),"","X")</f>
        <v>X</v>
      </c>
    </row>
    <row r="515" spans="1:5" x14ac:dyDescent="0.25">
      <c r="A515" s="82">
        <v>901</v>
      </c>
      <c r="B515">
        <v>513</v>
      </c>
      <c r="C515">
        <v>888</v>
      </c>
      <c r="D515" t="s">
        <v>583</v>
      </c>
      <c r="E515" t="str">
        <f>IF(ISNA(MATCH(#REF!,'ESO zone constants'!$A$3:$A$9952,0)),"","X")</f>
        <v>X</v>
      </c>
    </row>
    <row r="516" spans="1:5" x14ac:dyDescent="0.25">
      <c r="A516" s="82">
        <v>902</v>
      </c>
      <c r="B516">
        <v>514</v>
      </c>
      <c r="C516">
        <v>888</v>
      </c>
      <c r="D516" t="s">
        <v>584</v>
      </c>
      <c r="E516" t="str">
        <f>IF(ISNA(MATCH(#REF!,'ESO zone constants'!$A$3:$A$9952,0)),"","X")</f>
        <v>X</v>
      </c>
    </row>
    <row r="517" spans="1:5" x14ac:dyDescent="0.25">
      <c r="A517" s="82">
        <v>903</v>
      </c>
      <c r="B517">
        <v>515</v>
      </c>
      <c r="C517">
        <v>888</v>
      </c>
      <c r="D517" t="s">
        <v>585</v>
      </c>
      <c r="E517" t="str">
        <f>IF(ISNA(MATCH(#REF!,'ESO zone constants'!$A$3:$A$9952,0)),"","X")</f>
        <v>X</v>
      </c>
    </row>
    <row r="518" spans="1:5" x14ac:dyDescent="0.25">
      <c r="A518" s="81">
        <v>904</v>
      </c>
      <c r="B518">
        <v>516</v>
      </c>
      <c r="C518">
        <v>888</v>
      </c>
      <c r="D518" t="s">
        <v>586</v>
      </c>
      <c r="E518" t="str">
        <f>IF(ISNA(MATCH(#REF!,'ESO zone constants'!$A$3:$A$9952,0)),"","X")</f>
        <v>X</v>
      </c>
    </row>
    <row r="519" spans="1:5" x14ac:dyDescent="0.25">
      <c r="A519" s="82">
        <v>905</v>
      </c>
      <c r="B519">
        <v>517</v>
      </c>
      <c r="C519">
        <v>888</v>
      </c>
      <c r="D519" t="s">
        <v>587</v>
      </c>
      <c r="E519" t="str">
        <f>IF(ISNA(MATCH(#REF!,'ESO zone constants'!$A$3:$A$9952,0)),"","X")</f>
        <v>X</v>
      </c>
    </row>
    <row r="520" spans="1:5" x14ac:dyDescent="0.25">
      <c r="A520" s="82">
        <v>906</v>
      </c>
      <c r="B520">
        <v>518</v>
      </c>
      <c r="C520">
        <v>888</v>
      </c>
      <c r="D520" t="s">
        <v>588</v>
      </c>
      <c r="E520" t="str">
        <f>IF(ISNA(MATCH(#REF!,'ESO zone constants'!$A$3:$A$9952,0)),"","X")</f>
        <v>X</v>
      </c>
    </row>
    <row r="521" spans="1:5" x14ac:dyDescent="0.25">
      <c r="A521" s="81">
        <v>907</v>
      </c>
      <c r="B521">
        <v>519</v>
      </c>
      <c r="C521">
        <v>888</v>
      </c>
      <c r="D521" t="s">
        <v>2571</v>
      </c>
      <c r="E521" t="str">
        <f>IF(ISNA(MATCH(#REF!,'ESO zone constants'!$A$3:$A$9952,0)),"","X")</f>
        <v>X</v>
      </c>
    </row>
    <row r="522" spans="1:5" x14ac:dyDescent="0.25">
      <c r="A522" s="82">
        <v>908</v>
      </c>
      <c r="B522">
        <v>520</v>
      </c>
      <c r="C522">
        <v>888</v>
      </c>
      <c r="D522" t="s">
        <v>589</v>
      </c>
      <c r="E522" t="str">
        <f>IF(ISNA(MATCH(#REF!,'ESO zone constants'!$A$3:$A$9952,0)),"","X")</f>
        <v>X</v>
      </c>
    </row>
    <row r="523" spans="1:5" x14ac:dyDescent="0.25">
      <c r="A523" s="81">
        <v>909</v>
      </c>
      <c r="B523">
        <v>521</v>
      </c>
      <c r="C523">
        <v>888</v>
      </c>
      <c r="D523" t="s">
        <v>590</v>
      </c>
      <c r="E523" t="str">
        <f>IF(ISNA(MATCH(#REF!,'ESO zone constants'!$A$3:$A$9952,0)),"","X")</f>
        <v>X</v>
      </c>
    </row>
    <row r="524" spans="1:5" x14ac:dyDescent="0.25">
      <c r="A524" s="82">
        <v>910</v>
      </c>
      <c r="B524">
        <v>522</v>
      </c>
      <c r="C524">
        <v>888</v>
      </c>
      <c r="D524" t="s">
        <v>591</v>
      </c>
      <c r="E524" t="str">
        <f>IF(ISNA(MATCH(#REF!,'ESO zone constants'!$A$3:$A$9952,0)),"","X")</f>
        <v>X</v>
      </c>
    </row>
    <row r="525" spans="1:5" x14ac:dyDescent="0.25">
      <c r="A525" s="82">
        <v>911</v>
      </c>
      <c r="B525">
        <v>523</v>
      </c>
      <c r="C525">
        <v>888</v>
      </c>
      <c r="D525" t="s">
        <v>592</v>
      </c>
      <c r="E525" t="str">
        <f>IF(ISNA(MATCH(#REF!,'ESO zone constants'!$A$3:$A$9952,0)),"","X")</f>
        <v>X</v>
      </c>
    </row>
    <row r="526" spans="1:5" x14ac:dyDescent="0.25">
      <c r="A526" s="81">
        <v>913</v>
      </c>
      <c r="B526">
        <v>524</v>
      </c>
      <c r="C526">
        <v>888</v>
      </c>
      <c r="D526" t="s">
        <v>593</v>
      </c>
      <c r="E526" t="str">
        <f>IF(ISNA(MATCH(#REF!,'ESO zone constants'!$A$3:$A$9952,0)),"","X")</f>
        <v>X</v>
      </c>
    </row>
    <row r="527" spans="1:5" x14ac:dyDescent="0.25">
      <c r="A527" s="82">
        <v>914</v>
      </c>
      <c r="B527">
        <v>525</v>
      </c>
      <c r="C527">
        <v>888</v>
      </c>
      <c r="D527" t="s">
        <v>594</v>
      </c>
      <c r="E527" t="str">
        <f>IF(ISNA(MATCH(#REF!,'ESO zone constants'!$A$3:$A$9952,0)),"","X")</f>
        <v>X</v>
      </c>
    </row>
    <row r="528" spans="1:5" x14ac:dyDescent="0.25">
      <c r="A528" s="82">
        <v>915</v>
      </c>
      <c r="B528">
        <v>526</v>
      </c>
      <c r="C528">
        <v>888</v>
      </c>
      <c r="D528" t="s">
        <v>595</v>
      </c>
      <c r="E528" t="str">
        <f>IF(ISNA(MATCH(#REF!,'ESO zone constants'!$A$3:$A$9952,0)),"","X")</f>
        <v>X</v>
      </c>
    </row>
    <row r="529" spans="1:5" x14ac:dyDescent="0.25">
      <c r="A529" s="82">
        <v>916</v>
      </c>
      <c r="B529">
        <v>527</v>
      </c>
      <c r="C529">
        <v>888</v>
      </c>
      <c r="D529" t="s">
        <v>596</v>
      </c>
      <c r="E529" t="str">
        <f>IF(ISNA(MATCH(#REF!,'ESO zone constants'!$A$3:$A$9952,0)),"","X")</f>
        <v>X</v>
      </c>
    </row>
    <row r="530" spans="1:5" x14ac:dyDescent="0.25">
      <c r="A530" s="82">
        <v>917</v>
      </c>
      <c r="B530">
        <v>528</v>
      </c>
      <c r="C530">
        <v>917</v>
      </c>
      <c r="D530" t="s">
        <v>597</v>
      </c>
      <c r="E530" t="str">
        <f>IF(ISNA(MATCH(#REF!,'ESO zone constants'!$A$3:$A$9952,0)),"","X")</f>
        <v>X</v>
      </c>
    </row>
    <row r="531" spans="1:5" x14ac:dyDescent="0.25">
      <c r="A531" s="82">
        <v>918</v>
      </c>
      <c r="B531">
        <v>529</v>
      </c>
      <c r="C531">
        <v>849</v>
      </c>
      <c r="D531" t="s">
        <v>598</v>
      </c>
      <c r="E531" t="str">
        <f>IF(ISNA(MATCH(#REF!,'ESO zone constants'!$A$3:$A$9952,0)),"","X")</f>
        <v>X</v>
      </c>
    </row>
    <row r="532" spans="1:5" x14ac:dyDescent="0.25">
      <c r="A532" s="82">
        <v>919</v>
      </c>
      <c r="B532">
        <v>530</v>
      </c>
      <c r="C532">
        <v>849</v>
      </c>
      <c r="D532" t="s">
        <v>599</v>
      </c>
      <c r="E532" t="str">
        <f>IF(ISNA(MATCH(#REF!,'ESO zone constants'!$A$3:$A$9952,0)),"","X")</f>
        <v>X</v>
      </c>
    </row>
    <row r="533" spans="1:5" x14ac:dyDescent="0.25">
      <c r="A533" s="82">
        <v>920</v>
      </c>
      <c r="B533">
        <v>531</v>
      </c>
      <c r="C533">
        <v>849</v>
      </c>
      <c r="D533" t="s">
        <v>600</v>
      </c>
      <c r="E533" t="str">
        <f>IF(ISNA(MATCH(#REF!,'ESO zone constants'!$A$3:$A$9952,0)),"","X")</f>
        <v>X</v>
      </c>
    </row>
    <row r="534" spans="1:5" x14ac:dyDescent="0.25">
      <c r="A534" s="82">
        <v>921</v>
      </c>
      <c r="B534">
        <v>532</v>
      </c>
      <c r="C534">
        <v>849</v>
      </c>
      <c r="D534" t="s">
        <v>601</v>
      </c>
      <c r="E534" t="str">
        <f>IF(ISNA(MATCH(#REF!,'ESO zone constants'!$A$3:$A$9952,0)),"","X")</f>
        <v>X</v>
      </c>
    </row>
    <row r="535" spans="1:5" x14ac:dyDescent="0.25">
      <c r="A535" s="82">
        <v>922</v>
      </c>
      <c r="B535">
        <v>533</v>
      </c>
      <c r="C535">
        <v>849</v>
      </c>
      <c r="D535" t="s">
        <v>602</v>
      </c>
      <c r="E535" t="str">
        <f>IF(ISNA(MATCH(#REF!,'ESO zone constants'!$A$3:$A$9952,0)),"","X")</f>
        <v>X</v>
      </c>
    </row>
    <row r="536" spans="1:5" x14ac:dyDescent="0.25">
      <c r="A536" s="82">
        <v>923</v>
      </c>
      <c r="B536">
        <v>534</v>
      </c>
      <c r="C536">
        <v>849</v>
      </c>
      <c r="D536" t="s">
        <v>603</v>
      </c>
      <c r="E536" t="str">
        <f>IF(ISNA(MATCH(#REF!,'ESO zone constants'!$A$3:$A$9952,0)),"","X")</f>
        <v>X</v>
      </c>
    </row>
    <row r="537" spans="1:5" x14ac:dyDescent="0.25">
      <c r="A537" s="82">
        <v>924</v>
      </c>
      <c r="B537">
        <v>535</v>
      </c>
      <c r="C537">
        <v>849</v>
      </c>
      <c r="D537" t="s">
        <v>604</v>
      </c>
      <c r="E537" t="str">
        <f>IF(ISNA(MATCH(#REF!,'ESO zone constants'!$A$3:$A$9952,0)),"","X")</f>
        <v>X</v>
      </c>
    </row>
    <row r="538" spans="1:5" x14ac:dyDescent="0.25">
      <c r="A538" s="82">
        <v>925</v>
      </c>
      <c r="B538">
        <v>536</v>
      </c>
      <c r="C538">
        <v>849</v>
      </c>
      <c r="D538" t="s">
        <v>605</v>
      </c>
      <c r="E538" t="str">
        <f>IF(ISNA(MATCH(#REF!,'ESO zone constants'!$A$3:$A$9952,0)),"","X")</f>
        <v>X</v>
      </c>
    </row>
    <row r="539" spans="1:5" x14ac:dyDescent="0.25">
      <c r="A539" s="82">
        <v>926</v>
      </c>
      <c r="B539">
        <v>537</v>
      </c>
      <c r="C539">
        <v>849</v>
      </c>
      <c r="D539" t="s">
        <v>606</v>
      </c>
      <c r="E539" t="str">
        <f>IF(ISNA(MATCH(#REF!,'ESO zone constants'!$A$3:$A$9952,0)),"","X")</f>
        <v>X</v>
      </c>
    </row>
    <row r="540" spans="1:5" x14ac:dyDescent="0.25">
      <c r="A540" s="82">
        <v>927</v>
      </c>
      <c r="B540">
        <v>538</v>
      </c>
      <c r="C540">
        <v>849</v>
      </c>
      <c r="D540" t="s">
        <v>607</v>
      </c>
      <c r="E540" t="str">
        <f>IF(ISNA(MATCH(#REF!,'ESO zone constants'!$A$3:$A$9952,0)),"","X")</f>
        <v>X</v>
      </c>
    </row>
    <row r="541" spans="1:5" x14ac:dyDescent="0.25">
      <c r="A541" s="82">
        <v>928</v>
      </c>
      <c r="B541">
        <v>539</v>
      </c>
      <c r="C541">
        <v>849</v>
      </c>
      <c r="D541" t="s">
        <v>608</v>
      </c>
      <c r="E541" t="str">
        <f>IF(ISNA(MATCH(#REF!,'ESO zone constants'!$A$3:$A$9952,0)),"","X")</f>
        <v>X</v>
      </c>
    </row>
    <row r="542" spans="1:5" x14ac:dyDescent="0.25">
      <c r="A542" s="82">
        <v>929</v>
      </c>
      <c r="B542">
        <v>540</v>
      </c>
      <c r="C542">
        <v>849</v>
      </c>
      <c r="D542" t="s">
        <v>609</v>
      </c>
      <c r="E542" t="str">
        <f>IF(ISNA(MATCH(#REF!,'ESO zone constants'!$A$3:$A$9952,0)),"","X")</f>
        <v>X</v>
      </c>
    </row>
    <row r="543" spans="1:5" x14ac:dyDescent="0.25">
      <c r="A543" s="82">
        <v>930</v>
      </c>
      <c r="B543">
        <v>541</v>
      </c>
      <c r="C543">
        <v>57</v>
      </c>
      <c r="D543" t="s">
        <v>46</v>
      </c>
      <c r="E543" t="str">
        <f>IF(ISNA(MATCH(#REF!,'ESO zone constants'!$A$3:$A$9952,0)),"","X")</f>
        <v>X</v>
      </c>
    </row>
    <row r="544" spans="1:5" x14ac:dyDescent="0.25">
      <c r="A544" s="82">
        <v>931</v>
      </c>
      <c r="B544">
        <v>542</v>
      </c>
      <c r="C544">
        <v>383</v>
      </c>
      <c r="D544" t="s">
        <v>56</v>
      </c>
      <c r="E544" t="str">
        <f>IF(ISNA(MATCH(#REF!,'ESO zone constants'!$A$3:$A$9952,0)),"","X")</f>
        <v>X</v>
      </c>
    </row>
    <row r="545" spans="1:5" x14ac:dyDescent="0.25">
      <c r="A545" s="82">
        <v>932</v>
      </c>
      <c r="B545">
        <v>543</v>
      </c>
      <c r="C545">
        <v>20</v>
      </c>
      <c r="D545" t="s">
        <v>55</v>
      </c>
      <c r="E545" t="str">
        <f>IF(ISNA(MATCH(#REF!,'ESO zone constants'!$A$3:$A$9952,0)),"","X")</f>
        <v>X</v>
      </c>
    </row>
    <row r="546" spans="1:5" x14ac:dyDescent="0.25">
      <c r="A546" s="82">
        <v>933</v>
      </c>
      <c r="B546">
        <v>544</v>
      </c>
      <c r="C546">
        <v>19</v>
      </c>
      <c r="D546" t="s">
        <v>58</v>
      </c>
      <c r="E546" t="str">
        <f>IF(ISNA(MATCH(#REF!,'ESO zone constants'!$A$3:$A$9952,0)),"","X")</f>
        <v>X</v>
      </c>
    </row>
    <row r="547" spans="1:5" x14ac:dyDescent="0.25">
      <c r="A547" s="82">
        <v>934</v>
      </c>
      <c r="B547">
        <v>545</v>
      </c>
      <c r="C547">
        <v>41</v>
      </c>
      <c r="D547" t="s">
        <v>63</v>
      </c>
      <c r="E547" t="str">
        <f>IF(ISNA(MATCH(#REF!,'ESO zone constants'!$A$3:$A$9952,0)),"","X")</f>
        <v>X</v>
      </c>
    </row>
    <row r="548" spans="1:5" x14ac:dyDescent="0.25">
      <c r="A548" s="82">
        <v>935</v>
      </c>
      <c r="B548">
        <v>546</v>
      </c>
      <c r="C548">
        <v>381</v>
      </c>
      <c r="D548" t="s">
        <v>103</v>
      </c>
      <c r="E548" t="str">
        <f>IF(ISNA(MATCH(#REF!,'ESO zone constants'!$A$3:$A$9952,0)),"","X")</f>
        <v>X</v>
      </c>
    </row>
    <row r="549" spans="1:5" x14ac:dyDescent="0.25">
      <c r="A549" s="82">
        <v>936</v>
      </c>
      <c r="B549">
        <v>547</v>
      </c>
      <c r="C549">
        <v>3</v>
      </c>
      <c r="D549" t="s">
        <v>42</v>
      </c>
      <c r="E549" t="str">
        <f>IF(ISNA(MATCH(#REF!,'ESO zone constants'!$A$3:$A$9952,0)),"","X")</f>
        <v>X</v>
      </c>
    </row>
    <row r="550" spans="1:5" x14ac:dyDescent="0.25">
      <c r="A550" s="82">
        <v>937</v>
      </c>
      <c r="B550">
        <v>548</v>
      </c>
      <c r="C550">
        <v>57</v>
      </c>
      <c r="D550" t="s">
        <v>610</v>
      </c>
      <c r="E550" t="str">
        <f>IF(ISNA(MATCH(#REF!,'ESO zone constants'!$A$3:$A$9952,0)),"","X")</f>
        <v>X</v>
      </c>
    </row>
    <row r="551" spans="1:5" x14ac:dyDescent="0.25">
      <c r="A551" s="82">
        <v>938</v>
      </c>
      <c r="B551">
        <v>549</v>
      </c>
      <c r="C551">
        <v>104</v>
      </c>
      <c r="D551" t="s">
        <v>611</v>
      </c>
      <c r="E551" t="str">
        <f>IF(ISNA(MATCH(#REF!,'ESO zone constants'!$A$3:$A$9952,0)),"","X")</f>
        <v>X</v>
      </c>
    </row>
    <row r="552" spans="1:5" x14ac:dyDescent="0.25">
      <c r="A552" s="82">
        <v>939</v>
      </c>
      <c r="B552">
        <v>550</v>
      </c>
      <c r="C552">
        <v>381</v>
      </c>
      <c r="D552" t="s">
        <v>612</v>
      </c>
      <c r="E552" t="str">
        <f>IF(ISNA(MATCH(#REF!,'ESO zone constants'!$A$3:$A$9952,0)),"","X")</f>
        <v>X</v>
      </c>
    </row>
    <row r="553" spans="1:5" x14ac:dyDescent="0.25">
      <c r="A553" s="82">
        <v>940</v>
      </c>
      <c r="B553">
        <v>551</v>
      </c>
      <c r="C553">
        <v>381</v>
      </c>
      <c r="D553" t="s">
        <v>613</v>
      </c>
      <c r="E553" t="str">
        <f>IF(ISNA(MATCH(#REF!,'ESO zone constants'!$A$3:$A$9952,0)),"","X")</f>
        <v>X</v>
      </c>
    </row>
    <row r="554" spans="1:5" x14ac:dyDescent="0.25">
      <c r="A554" s="81">
        <v>941</v>
      </c>
      <c r="B554">
        <v>552</v>
      </c>
      <c r="C554">
        <v>41</v>
      </c>
      <c r="D554" t="s">
        <v>614</v>
      </c>
      <c r="E554" t="str">
        <f>IF(ISNA(MATCH(#REF!,'ESO zone constants'!$A$3:$A$9952,0)),"","X")</f>
        <v>X</v>
      </c>
    </row>
    <row r="555" spans="1:5" x14ac:dyDescent="0.25">
      <c r="A555" s="81">
        <v>942</v>
      </c>
      <c r="B555">
        <v>553</v>
      </c>
      <c r="C555">
        <v>3</v>
      </c>
      <c r="D555" t="s">
        <v>615</v>
      </c>
      <c r="E555" t="str">
        <f>IF(ISNA(MATCH(#REF!,'ESO zone constants'!$A$3:$A$9952,0)),"","X")</f>
        <v>X</v>
      </c>
    </row>
    <row r="556" spans="1:5" x14ac:dyDescent="0.25">
      <c r="A556" s="81">
        <v>943</v>
      </c>
      <c r="B556">
        <v>554</v>
      </c>
      <c r="C556">
        <v>3</v>
      </c>
      <c r="D556" t="s">
        <v>616</v>
      </c>
      <c r="E556" t="str">
        <f>IF(ISNA(MATCH(#REF!,'ESO zone constants'!$A$3:$A$9952,0)),"","X")</f>
        <v>X</v>
      </c>
    </row>
    <row r="557" spans="1:5" x14ac:dyDescent="0.25">
      <c r="A557" s="81">
        <v>944</v>
      </c>
      <c r="B557">
        <v>555</v>
      </c>
      <c r="C557">
        <v>382</v>
      </c>
      <c r="D557" t="s">
        <v>617</v>
      </c>
      <c r="E557" t="str">
        <f>IF(ISNA(MATCH(#REF!,'ESO zone constants'!$A$3:$A$9952,0)),"","X")</f>
        <v>X</v>
      </c>
    </row>
    <row r="558" spans="1:5" x14ac:dyDescent="0.25">
      <c r="A558" s="81">
        <v>945</v>
      </c>
      <c r="B558">
        <v>556</v>
      </c>
      <c r="C558">
        <v>41</v>
      </c>
      <c r="D558" t="s">
        <v>618</v>
      </c>
      <c r="E558" t="str">
        <f>IF(ISNA(MATCH(#REF!,'ESO zone constants'!$A$3:$A$9952,0)),"","X")</f>
        <v>X</v>
      </c>
    </row>
    <row r="559" spans="1:5" x14ac:dyDescent="0.25">
      <c r="A559" s="81">
        <v>946</v>
      </c>
      <c r="B559">
        <v>557</v>
      </c>
      <c r="C559">
        <v>849</v>
      </c>
      <c r="D559" t="s">
        <v>619</v>
      </c>
      <c r="E559" t="str">
        <f>IF(ISNA(MATCH(#REF!,'ESO zone constants'!$A$3:$A$9952,0)),"","X")</f>
        <v>X</v>
      </c>
    </row>
    <row r="560" spans="1:5" x14ac:dyDescent="0.25">
      <c r="A560" s="81">
        <v>947</v>
      </c>
      <c r="B560">
        <v>558</v>
      </c>
      <c r="C560">
        <v>849</v>
      </c>
      <c r="D560" t="s">
        <v>620</v>
      </c>
      <c r="E560" t="str">
        <f>IF(ISNA(MATCH(#REF!,'ESO zone constants'!$A$3:$A$9952,0)),"","X")</f>
        <v>X</v>
      </c>
    </row>
    <row r="561" spans="1:5" x14ac:dyDescent="0.25">
      <c r="A561" s="81">
        <v>948</v>
      </c>
      <c r="B561">
        <v>559</v>
      </c>
      <c r="C561">
        <v>849</v>
      </c>
      <c r="D561" t="s">
        <v>621</v>
      </c>
      <c r="E561" t="str">
        <f>IF(ISNA(MATCH(#REF!,'ESO zone constants'!$A$3:$A$9952,0)),"","X")</f>
        <v>X</v>
      </c>
    </row>
    <row r="562" spans="1:5" x14ac:dyDescent="0.25">
      <c r="A562" s="81">
        <v>949</v>
      </c>
      <c r="B562">
        <v>560</v>
      </c>
      <c r="C562">
        <v>849</v>
      </c>
      <c r="D562" t="s">
        <v>622</v>
      </c>
      <c r="E562" t="str">
        <f>IF(ISNA(MATCH(#REF!,'ESO zone constants'!$A$3:$A$9952,0)),"","X")</f>
        <v>X</v>
      </c>
    </row>
    <row r="563" spans="1:5" x14ac:dyDescent="0.25">
      <c r="A563" s="81">
        <v>950</v>
      </c>
      <c r="B563">
        <v>561</v>
      </c>
      <c r="C563">
        <v>849</v>
      </c>
      <c r="D563" t="s">
        <v>623</v>
      </c>
      <c r="E563" t="str">
        <f>IF(ISNA(MATCH(#REF!,'ESO zone constants'!$A$3:$A$9952,0)),"","X")</f>
        <v>X</v>
      </c>
    </row>
    <row r="564" spans="1:5" x14ac:dyDescent="0.25">
      <c r="A564" s="81">
        <v>951</v>
      </c>
      <c r="B564">
        <v>562</v>
      </c>
      <c r="C564">
        <v>849</v>
      </c>
      <c r="D564" t="s">
        <v>624</v>
      </c>
      <c r="E564" t="str">
        <f>IF(ISNA(MATCH(#REF!,'ESO zone constants'!$A$3:$A$9952,0)),"","X")</f>
        <v>X</v>
      </c>
    </row>
    <row r="565" spans="1:5" x14ac:dyDescent="0.25">
      <c r="A565" s="81">
        <v>952</v>
      </c>
      <c r="B565">
        <v>563</v>
      </c>
      <c r="C565">
        <v>849</v>
      </c>
      <c r="D565" t="s">
        <v>625</v>
      </c>
      <c r="E565" t="str">
        <f>IF(ISNA(MATCH(#REF!,'ESO zone constants'!$A$3:$A$9952,0)),"","X")</f>
        <v>X</v>
      </c>
    </row>
    <row r="566" spans="1:5" x14ac:dyDescent="0.25">
      <c r="A566" s="81">
        <v>953</v>
      </c>
      <c r="B566">
        <v>564</v>
      </c>
      <c r="C566">
        <v>849</v>
      </c>
      <c r="D566" t="s">
        <v>626</v>
      </c>
      <c r="E566" t="str">
        <f>IF(ISNA(MATCH(#REF!,'ESO zone constants'!$A$3:$A$9952,0)),"","X")</f>
        <v>X</v>
      </c>
    </row>
    <row r="567" spans="1:5" x14ac:dyDescent="0.25">
      <c r="A567" s="81">
        <v>954</v>
      </c>
      <c r="B567">
        <v>565</v>
      </c>
      <c r="C567">
        <v>849</v>
      </c>
      <c r="D567" t="s">
        <v>627</v>
      </c>
      <c r="E567" t="str">
        <f>IF(ISNA(MATCH(#REF!,'ESO zone constants'!$A$3:$A$9952,0)),"","X")</f>
        <v>X</v>
      </c>
    </row>
    <row r="568" spans="1:5" x14ac:dyDescent="0.25">
      <c r="A568" s="81">
        <v>955</v>
      </c>
      <c r="B568">
        <v>566</v>
      </c>
      <c r="C568">
        <v>849</v>
      </c>
      <c r="D568" t="s">
        <v>628</v>
      </c>
      <c r="E568" t="str">
        <f>IF(ISNA(MATCH(#REF!,'ESO zone constants'!$A$3:$A$9952,0)),"","X")</f>
        <v>X</v>
      </c>
    </row>
    <row r="569" spans="1:5" x14ac:dyDescent="0.25">
      <c r="A569" s="81">
        <v>956</v>
      </c>
      <c r="B569">
        <v>567</v>
      </c>
      <c r="C569">
        <v>849</v>
      </c>
      <c r="D569" t="s">
        <v>629</v>
      </c>
      <c r="E569" t="str">
        <f>IF(ISNA(MATCH(#REF!,'ESO zone constants'!$A$3:$A$9952,0)),"","X")</f>
        <v>X</v>
      </c>
    </row>
    <row r="570" spans="1:5" x14ac:dyDescent="0.25">
      <c r="A570" s="81">
        <v>957</v>
      </c>
      <c r="B570">
        <v>568</v>
      </c>
      <c r="C570">
        <v>849</v>
      </c>
      <c r="D570" t="s">
        <v>630</v>
      </c>
      <c r="E570" t="str">
        <f>IF(ISNA(MATCH(#REF!,'ESO zone constants'!$A$3:$A$9952,0)),"","X")</f>
        <v>X</v>
      </c>
    </row>
    <row r="571" spans="1:5" x14ac:dyDescent="0.25">
      <c r="A571" s="81">
        <v>958</v>
      </c>
      <c r="B571">
        <v>569</v>
      </c>
      <c r="C571">
        <v>849</v>
      </c>
      <c r="D571" t="s">
        <v>631</v>
      </c>
      <c r="E571" t="str">
        <f>IF(ISNA(MATCH(#REF!,'ESO zone constants'!$A$3:$A$9952,0)),"","X")</f>
        <v>X</v>
      </c>
    </row>
    <row r="572" spans="1:5" x14ac:dyDescent="0.25">
      <c r="A572" s="81">
        <v>959</v>
      </c>
      <c r="B572">
        <v>570</v>
      </c>
      <c r="C572">
        <v>849</v>
      </c>
      <c r="D572" t="s">
        <v>632</v>
      </c>
      <c r="E572" t="str">
        <f>IF(ISNA(MATCH(#REF!,'ESO zone constants'!$A$3:$A$9952,0)),"","X")</f>
        <v>X</v>
      </c>
    </row>
    <row r="573" spans="1:5" x14ac:dyDescent="0.25">
      <c r="A573" s="81">
        <v>960</v>
      </c>
      <c r="B573">
        <v>571</v>
      </c>
      <c r="C573">
        <v>849</v>
      </c>
      <c r="D573" t="s">
        <v>633</v>
      </c>
      <c r="E573" t="str">
        <f>IF(ISNA(MATCH(#REF!,'ESO zone constants'!$A$3:$A$9952,0)),"","X")</f>
        <v>X</v>
      </c>
    </row>
    <row r="574" spans="1:5" x14ac:dyDescent="0.25">
      <c r="A574" s="81">
        <v>961</v>
      </c>
      <c r="B574">
        <v>572</v>
      </c>
      <c r="C574">
        <v>849</v>
      </c>
      <c r="D574" t="s">
        <v>634</v>
      </c>
      <c r="E574" t="str">
        <f>IF(ISNA(MATCH(#REF!,'ESO zone constants'!$A$3:$A$9952,0)),"","X")</f>
        <v>X</v>
      </c>
    </row>
    <row r="575" spans="1:5" x14ac:dyDescent="0.25">
      <c r="A575" s="81">
        <v>962</v>
      </c>
      <c r="B575">
        <v>573</v>
      </c>
      <c r="C575">
        <v>849</v>
      </c>
      <c r="D575" t="s">
        <v>635</v>
      </c>
      <c r="E575" t="str">
        <f>IF(ISNA(MATCH(#REF!,'ESO zone constants'!$A$3:$A$9952,0)),"","X")</f>
        <v>X</v>
      </c>
    </row>
    <row r="576" spans="1:5" x14ac:dyDescent="0.25">
      <c r="A576" s="81">
        <v>963</v>
      </c>
      <c r="B576">
        <v>574</v>
      </c>
      <c r="C576">
        <v>849</v>
      </c>
      <c r="D576" t="s">
        <v>636</v>
      </c>
      <c r="E576" t="str">
        <f>IF(ISNA(MATCH(#REF!,'ESO zone constants'!$A$3:$A$9952,0)),"","X")</f>
        <v>X</v>
      </c>
    </row>
    <row r="577" spans="1:5" x14ac:dyDescent="0.25">
      <c r="A577" s="82">
        <v>964</v>
      </c>
      <c r="B577">
        <v>575</v>
      </c>
      <c r="C577">
        <v>849</v>
      </c>
      <c r="D577" t="s">
        <v>637</v>
      </c>
      <c r="E577" t="str">
        <f>IF(ISNA(MATCH(#REF!,'ESO zone constants'!$A$3:$A$9952,0)),"","X")</f>
        <v>X</v>
      </c>
    </row>
    <row r="578" spans="1:5" x14ac:dyDescent="0.25">
      <c r="A578" s="82">
        <v>965</v>
      </c>
      <c r="B578">
        <v>576</v>
      </c>
      <c r="C578">
        <v>849</v>
      </c>
      <c r="D578" t="s">
        <v>638</v>
      </c>
      <c r="E578" t="str">
        <f>IF(ISNA(MATCH(#REF!,'ESO zone constants'!$A$3:$A$9952,0)),"","X")</f>
        <v>X</v>
      </c>
    </row>
    <row r="579" spans="1:5" x14ac:dyDescent="0.25">
      <c r="A579" s="82">
        <v>966</v>
      </c>
      <c r="B579">
        <v>577</v>
      </c>
      <c r="C579">
        <v>849</v>
      </c>
      <c r="D579" t="s">
        <v>639</v>
      </c>
      <c r="E579" t="str">
        <f>IF(ISNA(MATCH(#REF!,'ESO zone constants'!$A$3:$A$9952,0)),"","X")</f>
        <v>X</v>
      </c>
    </row>
    <row r="580" spans="1:5" x14ac:dyDescent="0.25">
      <c r="A580" s="82">
        <v>967</v>
      </c>
      <c r="B580">
        <v>578</v>
      </c>
      <c r="C580">
        <v>849</v>
      </c>
      <c r="D580" t="s">
        <v>640</v>
      </c>
      <c r="E580" t="str">
        <f>IF(ISNA(MATCH(#REF!,'ESO zone constants'!$A$3:$A$9952,0)),"","X")</f>
        <v>X</v>
      </c>
    </row>
    <row r="581" spans="1:5" x14ac:dyDescent="0.25">
      <c r="A581" s="82">
        <v>968</v>
      </c>
      <c r="B581">
        <v>579</v>
      </c>
      <c r="C581">
        <v>849</v>
      </c>
      <c r="D581" t="s">
        <v>641</v>
      </c>
      <c r="E581" t="str">
        <f>IF(ISNA(MATCH(#REF!,'ESO zone constants'!$A$3:$A$9952,0)),"","X")</f>
        <v>X</v>
      </c>
    </row>
    <row r="582" spans="1:5" x14ac:dyDescent="0.25">
      <c r="A582" s="82">
        <v>969</v>
      </c>
      <c r="B582">
        <v>580</v>
      </c>
      <c r="C582">
        <v>849</v>
      </c>
      <c r="D582" t="s">
        <v>642</v>
      </c>
      <c r="E582" t="str">
        <f>IF(ISNA(MATCH(#REF!,'ESO zone constants'!$A$3:$A$9952,0)),"","X")</f>
        <v>X</v>
      </c>
    </row>
    <row r="583" spans="1:5" x14ac:dyDescent="0.25">
      <c r="A583" s="82">
        <v>970</v>
      </c>
      <c r="B583">
        <v>581</v>
      </c>
      <c r="C583">
        <v>849</v>
      </c>
      <c r="D583" t="s">
        <v>643</v>
      </c>
      <c r="E583" t="str">
        <f>IF(ISNA(MATCH(#REF!,'ESO zone constants'!$A$3:$A$9952,0)),"","X")</f>
        <v>X</v>
      </c>
    </row>
    <row r="584" spans="1:5" x14ac:dyDescent="0.25">
      <c r="A584" s="82">
        <v>971</v>
      </c>
      <c r="B584">
        <v>582</v>
      </c>
      <c r="C584">
        <v>849</v>
      </c>
      <c r="D584" t="s">
        <v>644</v>
      </c>
      <c r="E584" t="str">
        <f>IF(ISNA(MATCH(#REF!,'ESO zone constants'!$A$3:$A$9952,0)),"","X")</f>
        <v>X</v>
      </c>
    </row>
    <row r="585" spans="1:5" x14ac:dyDescent="0.25">
      <c r="A585" s="82">
        <v>972</v>
      </c>
      <c r="B585">
        <v>583</v>
      </c>
      <c r="C585">
        <v>849</v>
      </c>
      <c r="D585" t="s">
        <v>645</v>
      </c>
      <c r="E585" t="str">
        <f>IF(ISNA(MATCH(#REF!,'ESO zone constants'!$A$3:$A$9952,0)),"","X")</f>
        <v>X</v>
      </c>
    </row>
    <row r="586" spans="1:5" x14ac:dyDescent="0.25">
      <c r="A586" s="82">
        <v>973</v>
      </c>
      <c r="B586">
        <v>584</v>
      </c>
      <c r="C586">
        <v>888</v>
      </c>
      <c r="D586" t="s">
        <v>45</v>
      </c>
      <c r="E586" t="str">
        <f>IF(ISNA(MATCH(#REF!,'ESO zone constants'!$A$3:$A$9952,0)),"","X")</f>
        <v>X</v>
      </c>
    </row>
    <row r="587" spans="1:5" x14ac:dyDescent="0.25">
      <c r="A587" s="82">
        <v>974</v>
      </c>
      <c r="B587">
        <v>585</v>
      </c>
      <c r="C587">
        <v>888</v>
      </c>
      <c r="D587" t="s">
        <v>44</v>
      </c>
      <c r="E587" t="str">
        <f>IF(ISNA(MATCH(#REF!,'ESO zone constants'!$A$3:$A$9952,0)),"","X")</f>
        <v>X</v>
      </c>
    </row>
    <row r="588" spans="1:5" x14ac:dyDescent="0.25">
      <c r="A588" s="82">
        <v>975</v>
      </c>
      <c r="B588">
        <v>586</v>
      </c>
      <c r="C588">
        <v>849</v>
      </c>
      <c r="D588" t="s">
        <v>646</v>
      </c>
      <c r="E588" t="str">
        <f>IF(ISNA(MATCH(#REF!,'ESO zone constants'!$A$3:$A$9952,0)),"","X")</f>
        <v>X</v>
      </c>
    </row>
    <row r="589" spans="1:5" x14ac:dyDescent="0.25">
      <c r="A589" s="82">
        <v>977</v>
      </c>
      <c r="B589">
        <v>587</v>
      </c>
      <c r="C589">
        <v>849</v>
      </c>
      <c r="D589" t="s">
        <v>647</v>
      </c>
      <c r="E589" t="str">
        <f>IF(ISNA(MATCH(#REF!,'ESO zone constants'!$A$3:$A$9952,0)),"","X")</f>
        <v>X</v>
      </c>
    </row>
    <row r="590" spans="1:5" x14ac:dyDescent="0.25">
      <c r="A590" s="82">
        <v>979</v>
      </c>
      <c r="B590">
        <v>588</v>
      </c>
      <c r="C590">
        <v>849</v>
      </c>
      <c r="D590" t="s">
        <v>640</v>
      </c>
      <c r="E590" t="str">
        <f>IF(ISNA(MATCH(#REF!,'ESO zone constants'!$A$3:$A$9952,0)),"","X")</f>
        <v>X</v>
      </c>
    </row>
    <row r="591" spans="1:5" x14ac:dyDescent="0.25">
      <c r="A591" s="82">
        <v>980</v>
      </c>
      <c r="B591">
        <v>589</v>
      </c>
      <c r="C591">
        <v>980</v>
      </c>
      <c r="D591" t="s">
        <v>78</v>
      </c>
      <c r="E591" t="str">
        <f>IF(ISNA(MATCH(#REF!,'ESO zone constants'!$A$3:$A$9952,0)),"","X")</f>
        <v>X</v>
      </c>
    </row>
    <row r="592" spans="1:5" x14ac:dyDescent="0.25">
      <c r="A592" s="82">
        <v>981</v>
      </c>
      <c r="B592">
        <v>590</v>
      </c>
      <c r="C592">
        <v>980</v>
      </c>
      <c r="D592" t="s">
        <v>648</v>
      </c>
      <c r="E592" t="str">
        <f>IF(ISNA(MATCH(#REF!,'ESO zone constants'!$A$3:$A$9952,0)),"","X")</f>
        <v>X</v>
      </c>
    </row>
    <row r="593" spans="1:5" x14ac:dyDescent="0.25">
      <c r="A593" s="82">
        <v>982</v>
      </c>
      <c r="B593">
        <v>591</v>
      </c>
      <c r="C593">
        <v>980</v>
      </c>
      <c r="D593" t="s">
        <v>649</v>
      </c>
      <c r="E593" t="str">
        <f>IF(ISNA(MATCH(#REF!,'ESO zone constants'!$A$3:$A$9952,0)),"","X")</f>
        <v>X</v>
      </c>
    </row>
    <row r="594" spans="1:5" x14ac:dyDescent="0.25">
      <c r="A594" s="82">
        <v>983</v>
      </c>
      <c r="B594">
        <v>592</v>
      </c>
      <c r="C594">
        <v>980</v>
      </c>
      <c r="D594" t="s">
        <v>650</v>
      </c>
      <c r="E594" t="str">
        <f>IF(ISNA(MATCH(#REF!,'ESO zone constants'!$A$3:$A$9952,0)),"","X")</f>
        <v>X</v>
      </c>
    </row>
    <row r="595" spans="1:5" x14ac:dyDescent="0.25">
      <c r="A595" s="82">
        <v>984</v>
      </c>
      <c r="B595">
        <v>593</v>
      </c>
      <c r="C595">
        <v>980</v>
      </c>
      <c r="D595" t="s">
        <v>651</v>
      </c>
      <c r="E595" t="str">
        <f>IF(ISNA(MATCH(#REF!,'ESO zone constants'!$A$3:$A$9952,0)),"","X")</f>
        <v>X</v>
      </c>
    </row>
    <row r="596" spans="1:5" x14ac:dyDescent="0.25">
      <c r="A596" s="82">
        <v>985</v>
      </c>
      <c r="B596">
        <v>594</v>
      </c>
      <c r="C596">
        <v>980</v>
      </c>
      <c r="D596" t="s">
        <v>652</v>
      </c>
      <c r="E596" t="str">
        <f>IF(ISNA(MATCH(#REF!,'ESO zone constants'!$A$3:$A$9952,0)),"","X")</f>
        <v>X</v>
      </c>
    </row>
    <row r="597" spans="1:5" x14ac:dyDescent="0.25">
      <c r="A597" s="82">
        <v>986</v>
      </c>
      <c r="B597">
        <v>595</v>
      </c>
      <c r="C597">
        <v>980</v>
      </c>
      <c r="D597" t="s">
        <v>653</v>
      </c>
      <c r="E597" t="str">
        <f>IF(ISNA(MATCH(#REF!,'ESO zone constants'!$A$3:$A$9952,0)),"","X")</f>
        <v>X</v>
      </c>
    </row>
    <row r="598" spans="1:5" x14ac:dyDescent="0.25">
      <c r="A598" s="81">
        <v>988</v>
      </c>
      <c r="B598">
        <v>596</v>
      </c>
      <c r="C598">
        <v>980</v>
      </c>
      <c r="D598" t="s">
        <v>654</v>
      </c>
      <c r="E598" t="str">
        <f>IF(ISNA(MATCH(#REF!,'ESO zone constants'!$A$3:$A$9952,0)),"","X")</f>
        <v>X</v>
      </c>
    </row>
    <row r="599" spans="1:5" x14ac:dyDescent="0.25">
      <c r="A599" s="81">
        <v>989</v>
      </c>
      <c r="B599">
        <v>597</v>
      </c>
      <c r="C599">
        <v>980</v>
      </c>
      <c r="D599" t="s">
        <v>655</v>
      </c>
      <c r="E599" t="str">
        <f>IF(ISNA(MATCH(#REF!,'ESO zone constants'!$A$3:$A$9952,0)),"","X")</f>
        <v>X</v>
      </c>
    </row>
    <row r="600" spans="1:5" x14ac:dyDescent="0.25">
      <c r="A600" s="81">
        <v>990</v>
      </c>
      <c r="B600">
        <v>598</v>
      </c>
      <c r="C600">
        <v>980</v>
      </c>
      <c r="D600" t="s">
        <v>656</v>
      </c>
      <c r="E600" t="str">
        <f>IF(ISNA(MATCH(#REF!,'ESO zone constants'!$A$3:$A$9952,0)),"","X")</f>
        <v>X</v>
      </c>
    </row>
    <row r="601" spans="1:5" x14ac:dyDescent="0.25">
      <c r="A601" s="81">
        <v>991</v>
      </c>
      <c r="B601">
        <v>599</v>
      </c>
      <c r="C601">
        <v>980</v>
      </c>
      <c r="D601" t="s">
        <v>657</v>
      </c>
      <c r="E601" t="str">
        <f>IF(ISNA(MATCH(#REF!,'ESO zone constants'!$A$3:$A$9952,0)),"","X")</f>
        <v>X</v>
      </c>
    </row>
    <row r="602" spans="1:5" x14ac:dyDescent="0.25">
      <c r="A602" s="81">
        <v>992</v>
      </c>
      <c r="B602">
        <v>600</v>
      </c>
      <c r="C602">
        <v>980</v>
      </c>
      <c r="D602" t="s">
        <v>658</v>
      </c>
      <c r="E602" t="str">
        <f>IF(ISNA(MATCH(#REF!,'ESO zone constants'!$A$3:$A$9952,0)),"","X")</f>
        <v>X</v>
      </c>
    </row>
    <row r="603" spans="1:5" x14ac:dyDescent="0.25">
      <c r="A603" s="81">
        <v>993</v>
      </c>
      <c r="B603">
        <v>601</v>
      </c>
      <c r="C603">
        <v>980</v>
      </c>
      <c r="D603" t="s">
        <v>659</v>
      </c>
      <c r="E603" t="str">
        <f>IF(ISNA(MATCH(#REF!,'ESO zone constants'!$A$3:$A$9952,0)),"","X")</f>
        <v>X</v>
      </c>
    </row>
    <row r="604" spans="1:5" x14ac:dyDescent="0.25">
      <c r="A604" s="81">
        <v>994</v>
      </c>
      <c r="B604">
        <v>602</v>
      </c>
      <c r="C604">
        <v>849</v>
      </c>
      <c r="D604" t="s">
        <v>660</v>
      </c>
      <c r="E604" t="str">
        <f>IF(ISNA(MATCH(#REF!,'ESO zone constants'!$A$3:$A$9952,0)),"","X")</f>
        <v>X</v>
      </c>
    </row>
    <row r="605" spans="1:5" x14ac:dyDescent="0.25">
      <c r="A605" s="81">
        <v>995</v>
      </c>
      <c r="B605">
        <v>603</v>
      </c>
      <c r="C605">
        <v>849</v>
      </c>
      <c r="D605" t="s">
        <v>661</v>
      </c>
      <c r="E605" t="str">
        <f>IF(ISNA(MATCH(#REF!,'ESO zone constants'!$A$3:$A$9952,0)),"","X")</f>
        <v>X</v>
      </c>
    </row>
    <row r="606" spans="1:5" x14ac:dyDescent="0.25">
      <c r="A606" s="81">
        <v>996</v>
      </c>
      <c r="B606">
        <v>604</v>
      </c>
      <c r="C606">
        <v>849</v>
      </c>
      <c r="D606" t="s">
        <v>662</v>
      </c>
      <c r="E606" t="str">
        <f>IF(ISNA(MATCH(#REF!,'ESO zone constants'!$A$3:$A$9952,0)),"","X")</f>
        <v>X</v>
      </c>
    </row>
    <row r="607" spans="1:5" x14ac:dyDescent="0.25">
      <c r="A607" s="81">
        <v>997</v>
      </c>
      <c r="B607">
        <v>605</v>
      </c>
      <c r="C607">
        <v>849</v>
      </c>
      <c r="D607" t="s">
        <v>663</v>
      </c>
      <c r="E607" t="str">
        <f>IF(ISNA(MATCH(#REF!,'ESO zone constants'!$A$3:$A$9952,0)),"","X")</f>
        <v>X</v>
      </c>
    </row>
    <row r="608" spans="1:5" x14ac:dyDescent="0.25">
      <c r="A608" s="81">
        <v>998</v>
      </c>
      <c r="B608">
        <v>606</v>
      </c>
      <c r="C608">
        <v>381</v>
      </c>
      <c r="D608" t="s">
        <v>664</v>
      </c>
      <c r="E608" t="str">
        <f>IF(ISNA(MATCH(#REF!,'ESO zone constants'!$A$3:$A$9952,0)),"","X")</f>
        <v>X</v>
      </c>
    </row>
    <row r="609" spans="1:5" x14ac:dyDescent="0.25">
      <c r="A609" s="81">
        <v>999</v>
      </c>
      <c r="B609">
        <v>607</v>
      </c>
      <c r="C609">
        <v>980</v>
      </c>
      <c r="D609" t="s">
        <v>665</v>
      </c>
      <c r="E609" t="str">
        <f>IF(ISNA(MATCH(#REF!,'ESO zone constants'!$A$3:$A$9952,0)),"","X")</f>
        <v>X</v>
      </c>
    </row>
    <row r="610" spans="1:5" x14ac:dyDescent="0.25">
      <c r="A610" s="81">
        <v>1000</v>
      </c>
      <c r="B610">
        <v>608</v>
      </c>
      <c r="C610">
        <v>980</v>
      </c>
      <c r="D610" t="s">
        <v>666</v>
      </c>
      <c r="E610" t="str">
        <f>IF(ISNA(MATCH(#REF!,'ESO zone constants'!$A$3:$A$9952,0)),"","X")</f>
        <v>X</v>
      </c>
    </row>
    <row r="611" spans="1:5" x14ac:dyDescent="0.25">
      <c r="A611" s="81">
        <v>1004</v>
      </c>
      <c r="B611">
        <v>609</v>
      </c>
      <c r="C611">
        <v>980</v>
      </c>
      <c r="D611" t="s">
        <v>667</v>
      </c>
      <c r="E611" t="str">
        <f>IF(ISNA(MATCH(#REF!,'ESO zone constants'!$A$3:$A$9952,0)),"","X")</f>
        <v>X</v>
      </c>
    </row>
    <row r="612" spans="1:5" x14ac:dyDescent="0.25">
      <c r="A612" s="81">
        <v>1005</v>
      </c>
      <c r="B612">
        <v>610</v>
      </c>
      <c r="C612">
        <v>1005</v>
      </c>
      <c r="D612" t="s">
        <v>668</v>
      </c>
      <c r="E612" t="str">
        <f>IF(ISNA(MATCH(#REF!,'ESO zone constants'!$A$3:$A$9952,0)),"","X")</f>
        <v>X</v>
      </c>
    </row>
    <row r="613" spans="1:5" x14ac:dyDescent="0.25">
      <c r="A613" s="81">
        <v>1006</v>
      </c>
      <c r="B613">
        <v>611</v>
      </c>
      <c r="C613">
        <v>3</v>
      </c>
      <c r="D613" t="s">
        <v>669</v>
      </c>
      <c r="E613" t="str">
        <f>IF(ISNA(MATCH(#REF!,'ESO zone constants'!$A$3:$A$9952,0)),"","X")</f>
        <v>X</v>
      </c>
    </row>
    <row r="614" spans="1:5" x14ac:dyDescent="0.25">
      <c r="A614" s="81">
        <v>1007</v>
      </c>
      <c r="B614">
        <v>612</v>
      </c>
      <c r="C614">
        <v>888</v>
      </c>
      <c r="D614" t="s">
        <v>670</v>
      </c>
      <c r="E614" t="str">
        <f>IF(ISNA(MATCH(#REF!,'ESO zone constants'!$A$3:$A$9952,0)),"","X")</f>
        <v>X</v>
      </c>
    </row>
    <row r="615" spans="1:5" x14ac:dyDescent="0.25">
      <c r="A615" s="82">
        <v>1008</v>
      </c>
      <c r="B615">
        <v>613</v>
      </c>
      <c r="C615">
        <v>347</v>
      </c>
      <c r="D615" t="s">
        <v>671</v>
      </c>
      <c r="E615" t="str">
        <f>IF(ISNA(MATCH(#REF!,'ESO zone constants'!$A$3:$A$9952,0)),"","X")</f>
        <v>X</v>
      </c>
    </row>
    <row r="616" spans="1:5" x14ac:dyDescent="0.25">
      <c r="A616" s="82">
        <v>1009</v>
      </c>
      <c r="B616">
        <v>614</v>
      </c>
      <c r="C616">
        <v>92</v>
      </c>
      <c r="D616" t="s">
        <v>69</v>
      </c>
      <c r="E616" t="str">
        <f>IF(ISNA(MATCH(#REF!,'ESO zone constants'!$A$3:$A$9952,0)),"","X")</f>
        <v>X</v>
      </c>
    </row>
    <row r="617" spans="1:5" x14ac:dyDescent="0.25">
      <c r="A617" s="82">
        <v>1010</v>
      </c>
      <c r="B617">
        <v>615</v>
      </c>
      <c r="C617">
        <v>19</v>
      </c>
      <c r="D617" t="s">
        <v>74</v>
      </c>
      <c r="E617" t="str">
        <f>IF(ISNA(MATCH(#REF!,'ESO zone constants'!$A$3:$A$9952,0)),"","X")</f>
        <v>X</v>
      </c>
    </row>
    <row r="618" spans="1:5" x14ac:dyDescent="0.25">
      <c r="A618" s="82">
        <v>1011</v>
      </c>
      <c r="B618">
        <v>616</v>
      </c>
      <c r="C618">
        <v>1011</v>
      </c>
      <c r="D618" t="s">
        <v>79</v>
      </c>
      <c r="E618" t="str">
        <f>IF(ISNA(MATCH(#REF!,'ESO zone constants'!$A$3:$A$9952,0)),"","X")</f>
        <v>X</v>
      </c>
    </row>
    <row r="619" spans="1:5" x14ac:dyDescent="0.25">
      <c r="A619" s="82">
        <v>1012</v>
      </c>
      <c r="B619">
        <v>617</v>
      </c>
      <c r="C619">
        <v>381</v>
      </c>
      <c r="D619" t="s">
        <v>672</v>
      </c>
      <c r="E619" t="str">
        <f>IF(ISNA(MATCH(#REF!,'ESO zone constants'!$A$3:$A$9952,0)),"","X")</f>
        <v>X</v>
      </c>
    </row>
    <row r="620" spans="1:5" x14ac:dyDescent="0.25">
      <c r="A620" s="82">
        <v>1013</v>
      </c>
      <c r="B620">
        <v>618</v>
      </c>
      <c r="C620">
        <v>1011</v>
      </c>
      <c r="D620" t="s">
        <v>673</v>
      </c>
      <c r="E620" t="str">
        <f>IF(ISNA(MATCH(#REF!,'ESO zone constants'!$A$3:$A$9952,0)),"","X")</f>
        <v>X</v>
      </c>
    </row>
    <row r="621" spans="1:5" x14ac:dyDescent="0.25">
      <c r="A621" s="82">
        <v>1014</v>
      </c>
      <c r="B621">
        <v>619</v>
      </c>
      <c r="C621">
        <v>1011</v>
      </c>
      <c r="D621" t="s">
        <v>674</v>
      </c>
      <c r="E621" t="str">
        <f>IF(ISNA(MATCH(#REF!,'ESO zone constants'!$A$3:$A$9952,0)),"","X")</f>
        <v>X</v>
      </c>
    </row>
    <row r="622" spans="1:5" x14ac:dyDescent="0.25">
      <c r="A622" s="82">
        <v>1015</v>
      </c>
      <c r="B622">
        <v>620</v>
      </c>
      <c r="C622">
        <v>1011</v>
      </c>
      <c r="D622" t="s">
        <v>675</v>
      </c>
      <c r="E622" t="str">
        <f>IF(ISNA(MATCH(#REF!,'ESO zone constants'!$A$3:$A$9952,0)),"","X")</f>
        <v>X</v>
      </c>
    </row>
    <row r="623" spans="1:5" x14ac:dyDescent="0.25">
      <c r="A623" s="82">
        <v>1016</v>
      </c>
      <c r="B623">
        <v>621</v>
      </c>
      <c r="C623">
        <v>1011</v>
      </c>
      <c r="D623" t="s">
        <v>676</v>
      </c>
      <c r="E623" t="str">
        <f>IF(ISNA(MATCH(#REF!,'ESO zone constants'!$A$3:$A$9952,0)),"","X")</f>
        <v>X</v>
      </c>
    </row>
    <row r="624" spans="1:5" x14ac:dyDescent="0.25">
      <c r="A624" s="81">
        <v>1017</v>
      </c>
      <c r="B624">
        <v>622</v>
      </c>
      <c r="C624">
        <v>1011</v>
      </c>
      <c r="D624" t="s">
        <v>677</v>
      </c>
      <c r="E624" t="str">
        <f>IF(ISNA(MATCH(#REF!,'ESO zone constants'!$A$3:$A$9952,0)),"","X")</f>
        <v>X</v>
      </c>
    </row>
    <row r="625" spans="1:5" x14ac:dyDescent="0.25">
      <c r="A625" s="82">
        <v>1018</v>
      </c>
      <c r="B625">
        <v>623</v>
      </c>
      <c r="C625">
        <v>1011</v>
      </c>
      <c r="D625" t="s">
        <v>678</v>
      </c>
      <c r="E625" t="str">
        <f>IF(ISNA(MATCH(#REF!,'ESO zone constants'!$A$3:$A$9952,0)),"","X")</f>
        <v>X</v>
      </c>
    </row>
    <row r="626" spans="1:5" x14ac:dyDescent="0.25">
      <c r="A626" s="81">
        <v>1019</v>
      </c>
      <c r="B626">
        <v>624</v>
      </c>
      <c r="C626">
        <v>1011</v>
      </c>
      <c r="D626" t="s">
        <v>679</v>
      </c>
      <c r="E626" t="str">
        <f>IF(ISNA(MATCH(#REF!,'ESO zone constants'!$A$3:$A$9952,0)),"","X")</f>
        <v>X</v>
      </c>
    </row>
    <row r="627" spans="1:5" x14ac:dyDescent="0.25">
      <c r="A627" s="81">
        <v>1020</v>
      </c>
      <c r="B627">
        <v>625</v>
      </c>
      <c r="C627">
        <v>1011</v>
      </c>
      <c r="D627" t="s">
        <v>680</v>
      </c>
      <c r="E627" t="str">
        <f>IF(ISNA(MATCH(#REF!,'ESO zone constants'!$A$3:$A$9952,0)),"","X")</f>
        <v>X</v>
      </c>
    </row>
    <row r="628" spans="1:5" x14ac:dyDescent="0.25">
      <c r="A628" s="81">
        <v>1021</v>
      </c>
      <c r="B628">
        <v>626</v>
      </c>
      <c r="C628">
        <v>1011</v>
      </c>
      <c r="D628" t="s">
        <v>681</v>
      </c>
      <c r="E628" t="str">
        <f>IF(ISNA(MATCH(#REF!,'ESO zone constants'!$A$3:$A$9952,0)),"","X")</f>
        <v>X</v>
      </c>
    </row>
    <row r="629" spans="1:5" x14ac:dyDescent="0.25">
      <c r="A629" s="81">
        <v>1022</v>
      </c>
      <c r="B629">
        <v>627</v>
      </c>
      <c r="C629">
        <v>1011</v>
      </c>
      <c r="D629" t="s">
        <v>682</v>
      </c>
      <c r="E629" t="str">
        <f>IF(ISNA(MATCH(#REF!,'ESO zone constants'!$A$3:$A$9952,0)),"","X")</f>
        <v>X</v>
      </c>
    </row>
    <row r="630" spans="1:5" x14ac:dyDescent="0.25">
      <c r="A630" s="81">
        <v>1023</v>
      </c>
      <c r="B630">
        <v>628</v>
      </c>
      <c r="C630">
        <v>1011</v>
      </c>
      <c r="D630" t="s">
        <v>683</v>
      </c>
      <c r="E630" t="str">
        <f>IF(ISNA(MATCH(#REF!,'ESO zone constants'!$A$3:$A$9952,0)),"","X")</f>
        <v>X</v>
      </c>
    </row>
    <row r="631" spans="1:5" x14ac:dyDescent="0.25">
      <c r="A631" s="80">
        <v>1024</v>
      </c>
      <c r="B631">
        <v>629</v>
      </c>
      <c r="C631">
        <v>1011</v>
      </c>
      <c r="D631" t="s">
        <v>684</v>
      </c>
      <c r="E631" t="str">
        <f>IF(ISNA(MATCH(#REF!,'ESO zone constants'!$A$3:$A$9952,0)),"","X")</f>
        <v>X</v>
      </c>
    </row>
    <row r="632" spans="1:5" x14ac:dyDescent="0.25">
      <c r="A632" s="80">
        <v>1025</v>
      </c>
      <c r="B632">
        <v>630</v>
      </c>
      <c r="C632">
        <v>1011</v>
      </c>
      <c r="D632" t="s">
        <v>685</v>
      </c>
      <c r="E632" t="str">
        <f>IF(ISNA(MATCH(#REF!,'ESO zone constants'!$A$3:$A$9952,0)),"","X")</f>
        <v>X</v>
      </c>
    </row>
    <row r="633" spans="1:5" x14ac:dyDescent="0.25">
      <c r="A633" s="82">
        <v>1026</v>
      </c>
      <c r="B633">
        <v>631</v>
      </c>
      <c r="C633">
        <v>1011</v>
      </c>
      <c r="D633" t="s">
        <v>686</v>
      </c>
      <c r="E633" t="str">
        <f>IF(ISNA(MATCH(#REF!,'ESO zone constants'!$A$3:$A$9952,0)),"","X")</f>
        <v>X</v>
      </c>
    </row>
    <row r="634" spans="1:5" x14ac:dyDescent="0.25">
      <c r="A634" s="82">
        <v>1027</v>
      </c>
      <c r="B634">
        <v>632</v>
      </c>
      <c r="C634">
        <v>1011</v>
      </c>
      <c r="D634" t="s">
        <v>687</v>
      </c>
      <c r="E634" t="str">
        <f>IF(ISNA(MATCH(#REF!,'ESO zone constants'!$A$3:$A$9952,0)),"","X")</f>
        <v>X</v>
      </c>
    </row>
    <row r="635" spans="1:5" x14ac:dyDescent="0.25">
      <c r="A635" s="80">
        <v>1028</v>
      </c>
      <c r="B635">
        <v>633</v>
      </c>
      <c r="C635">
        <v>1011</v>
      </c>
      <c r="D635" t="s">
        <v>688</v>
      </c>
      <c r="E635" t="str">
        <f>IF(ISNA(MATCH(#REF!,'ESO zone constants'!$A$3:$A$9952,0)),"","X")</f>
        <v>X</v>
      </c>
    </row>
    <row r="636" spans="1:5" x14ac:dyDescent="0.25">
      <c r="A636" s="80">
        <v>1029</v>
      </c>
      <c r="B636">
        <v>634</v>
      </c>
      <c r="C636">
        <v>1011</v>
      </c>
      <c r="D636" t="s">
        <v>689</v>
      </c>
      <c r="E636" t="str">
        <f>IF(ISNA(MATCH(#REF!,'ESO zone constants'!$A$3:$A$9952,0)),"","X")</f>
        <v>X</v>
      </c>
    </row>
    <row r="637" spans="1:5" x14ac:dyDescent="0.25">
      <c r="A637" s="80">
        <v>1030</v>
      </c>
      <c r="B637">
        <v>635</v>
      </c>
      <c r="C637">
        <v>1011</v>
      </c>
      <c r="D637" t="s">
        <v>690</v>
      </c>
      <c r="E637" t="str">
        <f>IF(ISNA(MATCH(#REF!,'ESO zone constants'!$A$3:$A$9952,0)),"","X")</f>
        <v>X</v>
      </c>
    </row>
    <row r="638" spans="1:5" x14ac:dyDescent="0.25">
      <c r="A638" s="80">
        <v>1031</v>
      </c>
      <c r="B638">
        <v>636</v>
      </c>
      <c r="C638">
        <v>1011</v>
      </c>
      <c r="D638" t="s">
        <v>691</v>
      </c>
      <c r="E638" t="str">
        <f>IF(ISNA(MATCH(#REF!,'ESO zone constants'!$A$3:$A$9952,0)),"","X")</f>
        <v>X</v>
      </c>
    </row>
    <row r="639" spans="1:5" x14ac:dyDescent="0.25">
      <c r="A639" s="80">
        <v>1032</v>
      </c>
      <c r="B639">
        <v>637</v>
      </c>
      <c r="C639">
        <v>1011</v>
      </c>
      <c r="D639" t="s">
        <v>692</v>
      </c>
      <c r="E639" t="str">
        <f>IF(ISNA(MATCH(#REF!,'ESO zone constants'!$A$3:$A$9952,0)),"","X")</f>
        <v>X</v>
      </c>
    </row>
    <row r="640" spans="1:5" x14ac:dyDescent="0.25">
      <c r="A640" s="80">
        <v>1033</v>
      </c>
      <c r="B640">
        <v>638</v>
      </c>
      <c r="C640">
        <v>1011</v>
      </c>
      <c r="D640" t="s">
        <v>693</v>
      </c>
      <c r="E640" t="str">
        <f>IF(ISNA(MATCH(#REF!,'ESO zone constants'!$A$3:$A$9952,0)),"","X")</f>
        <v>X</v>
      </c>
    </row>
    <row r="641" spans="1:5" x14ac:dyDescent="0.25">
      <c r="A641" s="80">
        <v>1034</v>
      </c>
      <c r="B641">
        <v>639</v>
      </c>
      <c r="C641">
        <v>1011</v>
      </c>
      <c r="D641" t="s">
        <v>694</v>
      </c>
      <c r="E641" t="str">
        <f>IF(ISNA(MATCH(#REF!,'ESO zone constants'!$A$3:$A$9952,0)),"","X")</f>
        <v>X</v>
      </c>
    </row>
    <row r="642" spans="1:5" x14ac:dyDescent="0.25">
      <c r="A642" s="81">
        <v>1035</v>
      </c>
      <c r="B642">
        <v>640</v>
      </c>
      <c r="C642">
        <v>1011</v>
      </c>
      <c r="D642" t="s">
        <v>672</v>
      </c>
      <c r="E642" t="str">
        <f>IF(ISNA(MATCH(#REF!,'ESO zone constants'!$A$3:$A$9952,0)),"","X")</f>
        <v>X</v>
      </c>
    </row>
    <row r="643" spans="1:5" x14ac:dyDescent="0.25">
      <c r="A643" s="80">
        <v>1036</v>
      </c>
      <c r="B643">
        <v>641</v>
      </c>
      <c r="C643">
        <v>1011</v>
      </c>
      <c r="D643" t="s">
        <v>695</v>
      </c>
      <c r="E643" t="str">
        <f>IF(ISNA(MATCH(#REF!,'ESO zone constants'!$A$3:$A$9952,0)),"","X")</f>
        <v>X</v>
      </c>
    </row>
    <row r="644" spans="1:5" x14ac:dyDescent="0.25">
      <c r="A644" s="80">
        <v>1037</v>
      </c>
      <c r="B644">
        <v>642</v>
      </c>
      <c r="C644">
        <v>1011</v>
      </c>
      <c r="D644" t="s">
        <v>696</v>
      </c>
      <c r="E644" t="str">
        <f>IF(ISNA(MATCH(#REF!,'ESO zone constants'!$A$3:$A$9952,0)),"","X")</f>
        <v>X</v>
      </c>
    </row>
    <row r="645" spans="1:5" x14ac:dyDescent="0.25">
      <c r="A645" s="80">
        <v>1038</v>
      </c>
      <c r="B645">
        <v>643</v>
      </c>
      <c r="C645">
        <v>1011</v>
      </c>
      <c r="D645" t="s">
        <v>697</v>
      </c>
      <c r="E645" t="str">
        <f>IF(ISNA(MATCH(#REF!,'ESO zone constants'!$A$3:$A$9952,0)),"","X")</f>
        <v>X</v>
      </c>
    </row>
    <row r="646" spans="1:5" x14ac:dyDescent="0.25">
      <c r="A646" s="80">
        <v>1039</v>
      </c>
      <c r="B646">
        <v>644</v>
      </c>
      <c r="C646">
        <v>1011</v>
      </c>
      <c r="D646" t="s">
        <v>698</v>
      </c>
      <c r="E646" t="str">
        <f>IF(ISNA(MATCH(#REF!,'ESO zone constants'!$A$3:$A$9952,0)),"","X")</f>
        <v>X</v>
      </c>
    </row>
    <row r="647" spans="1:5" x14ac:dyDescent="0.25">
      <c r="A647" s="80">
        <v>1040</v>
      </c>
      <c r="B647">
        <v>645</v>
      </c>
      <c r="C647">
        <v>1011</v>
      </c>
      <c r="D647" t="s">
        <v>665</v>
      </c>
      <c r="E647" t="str">
        <f>IF(ISNA(MATCH(#REF!,'ESO zone constants'!$A$3:$A$9952,0)),"","X")</f>
        <v>X</v>
      </c>
    </row>
    <row r="648" spans="1:5" x14ac:dyDescent="0.25">
      <c r="A648" s="80">
        <v>1042</v>
      </c>
      <c r="B648">
        <v>646</v>
      </c>
      <c r="C648">
        <v>684</v>
      </c>
      <c r="D648" t="s">
        <v>699</v>
      </c>
      <c r="E648" t="str">
        <f>IF(ISNA(MATCH(#REF!,'ESO zone constants'!$A$3:$A$9952,0)),"","X")</f>
        <v>X</v>
      </c>
    </row>
    <row r="649" spans="1:5" x14ac:dyDescent="0.25">
      <c r="A649" s="81">
        <v>1043</v>
      </c>
      <c r="B649">
        <v>647</v>
      </c>
      <c r="C649">
        <v>980</v>
      </c>
      <c r="D649" t="s">
        <v>700</v>
      </c>
      <c r="E649" t="str">
        <f>IF(ISNA(MATCH(#REF!,'ESO zone constants'!$A$3:$A$9952,0)),"","X")</f>
        <v>X</v>
      </c>
    </row>
    <row r="650" spans="1:5" x14ac:dyDescent="0.25">
      <c r="A650" s="81">
        <v>1044</v>
      </c>
      <c r="B650">
        <v>648</v>
      </c>
      <c r="C650">
        <v>823</v>
      </c>
      <c r="D650" t="s">
        <v>701</v>
      </c>
      <c r="E650" t="str">
        <f>IF(ISNA(MATCH(#REF!,'ESO zone constants'!$A$3:$A$9952,0)),"","X")</f>
        <v>X</v>
      </c>
    </row>
    <row r="651" spans="1:5" x14ac:dyDescent="0.25">
      <c r="A651" s="81">
        <v>1045</v>
      </c>
      <c r="B651">
        <v>649</v>
      </c>
      <c r="C651">
        <v>816</v>
      </c>
      <c r="D651" t="s">
        <v>702</v>
      </c>
      <c r="E651" t="str">
        <f>IF(ISNA(MATCH(#REF!,'ESO zone constants'!$A$3:$A$9952,0)),"","X")</f>
        <v>X</v>
      </c>
    </row>
    <row r="652" spans="1:5" x14ac:dyDescent="0.25">
      <c r="A652" s="81">
        <v>1046</v>
      </c>
      <c r="B652">
        <v>650</v>
      </c>
      <c r="C652">
        <v>1011</v>
      </c>
      <c r="D652" t="s">
        <v>703</v>
      </c>
      <c r="E652" t="str">
        <f>IF(ISNA(MATCH(#REF!,'ESO zone constants'!$A$3:$A$9952,0)),"","X")</f>
        <v>X</v>
      </c>
    </row>
    <row r="653" spans="1:5" x14ac:dyDescent="0.25">
      <c r="A653" s="81">
        <v>1047</v>
      </c>
      <c r="B653">
        <v>651</v>
      </c>
      <c r="C653">
        <v>1011</v>
      </c>
      <c r="D653" t="s">
        <v>704</v>
      </c>
      <c r="E653" t="str">
        <f>IF(ISNA(MATCH(#REF!,'ESO zone constants'!$A$3:$A$9952,0)),"","X")</f>
        <v>X</v>
      </c>
    </row>
    <row r="654" spans="1:5" x14ac:dyDescent="0.25">
      <c r="A654" s="81">
        <v>1048</v>
      </c>
      <c r="B654">
        <v>652</v>
      </c>
      <c r="C654">
        <v>1011</v>
      </c>
      <c r="D654" t="s">
        <v>705</v>
      </c>
      <c r="E654" t="str">
        <f>IF(ISNA(MATCH(#REF!,'ESO zone constants'!$A$3:$A$9952,0)),"","X")</f>
        <v>X</v>
      </c>
    </row>
    <row r="655" spans="1:5" x14ac:dyDescent="0.25">
      <c r="A655" s="81">
        <v>1051</v>
      </c>
      <c r="B655">
        <v>653</v>
      </c>
      <c r="C655">
        <v>1011</v>
      </c>
      <c r="D655" t="s">
        <v>706</v>
      </c>
      <c r="E655" t="str">
        <f>IF(ISNA(MATCH(#REF!,'ESO zone constants'!$A$3:$A$9952,0)),"","X")</f>
        <v>X</v>
      </c>
    </row>
    <row r="656" spans="1:5" x14ac:dyDescent="0.25">
      <c r="A656" s="81">
        <v>1052</v>
      </c>
      <c r="B656">
        <v>654</v>
      </c>
      <c r="C656">
        <v>382</v>
      </c>
      <c r="D656" t="s">
        <v>73</v>
      </c>
      <c r="E656" t="str">
        <f>IF(ISNA(MATCH(#REF!,'ESO zone constants'!$A$3:$A$9952,0)),"","X")</f>
        <v>X</v>
      </c>
    </row>
    <row r="657" spans="1:5" x14ac:dyDescent="0.25">
      <c r="A657" s="82">
        <v>1055</v>
      </c>
      <c r="B657">
        <v>655</v>
      </c>
      <c r="C657">
        <v>108</v>
      </c>
      <c r="D657" t="s">
        <v>41</v>
      </c>
      <c r="E657" t="str">
        <f>IF(ISNA(MATCH(#REF!,'ESO zone constants'!$A$3:$A$9952,0)),"","X")</f>
        <v>X</v>
      </c>
    </row>
    <row r="658" spans="1:5" x14ac:dyDescent="0.25">
      <c r="A658" s="82">
        <v>1059</v>
      </c>
      <c r="B658">
        <v>656</v>
      </c>
      <c r="C658">
        <v>1011</v>
      </c>
      <c r="D658" t="s">
        <v>708</v>
      </c>
      <c r="E658" t="str">
        <f>IF(ISNA(MATCH(#REF!,'ESO zone constants'!$A$3:$A$9952,0)),"","X")</f>
        <v>X</v>
      </c>
    </row>
    <row r="659" spans="1:5" x14ac:dyDescent="0.25">
      <c r="A659" s="82">
        <v>1060</v>
      </c>
      <c r="B659">
        <v>657</v>
      </c>
      <c r="C659">
        <v>1011</v>
      </c>
      <c r="D659" t="s">
        <v>709</v>
      </c>
      <c r="E659" t="str">
        <f>IF(ISNA(MATCH(#REF!,'ESO zone constants'!$A$3:$A$9952,0)),"","X")</f>
        <v>X</v>
      </c>
    </row>
    <row r="660" spans="1:5" x14ac:dyDescent="0.25">
      <c r="A660" s="82">
        <v>1061</v>
      </c>
      <c r="B660">
        <v>658</v>
      </c>
      <c r="C660">
        <v>1011</v>
      </c>
      <c r="D660" t="s">
        <v>710</v>
      </c>
      <c r="E660" t="str">
        <f>IF(ISNA(MATCH(#REF!,'ESO zone constants'!$A$3:$A$9952,0)),"","X")</f>
        <v>X</v>
      </c>
    </row>
    <row r="661" spans="1:5" x14ac:dyDescent="0.25">
      <c r="A661" s="82">
        <v>1063</v>
      </c>
      <c r="B661">
        <v>659</v>
      </c>
      <c r="C661">
        <v>1027</v>
      </c>
      <c r="D661" t="s">
        <v>712</v>
      </c>
      <c r="E661" t="str">
        <f>IF(ISNA(MATCH(#REF!,'ESO zone constants'!$A$3:$A$9952,0)),"","X")</f>
        <v>X</v>
      </c>
    </row>
    <row r="662" spans="1:5" x14ac:dyDescent="0.25">
      <c r="A662" s="82">
        <v>1064</v>
      </c>
      <c r="B662">
        <v>660</v>
      </c>
      <c r="C662">
        <v>103</v>
      </c>
      <c r="D662" t="s">
        <v>713</v>
      </c>
      <c r="E662" t="str">
        <f>IF(ISNA(MATCH(#REF!,'ESO zone constants'!$A$3:$A$9952,0)),"","X")</f>
        <v>X</v>
      </c>
    </row>
    <row r="663" spans="1:5" x14ac:dyDescent="0.25">
      <c r="A663" s="82">
        <v>1065</v>
      </c>
      <c r="B663">
        <v>661</v>
      </c>
      <c r="C663">
        <v>726</v>
      </c>
      <c r="D663" t="s">
        <v>714</v>
      </c>
      <c r="E663" t="str">
        <f>IF(ISNA(MATCH(#REF!,'ESO zone constants'!$A$3:$A$9952,0)),"","X")</f>
        <v>X</v>
      </c>
    </row>
    <row r="664" spans="1:5" x14ac:dyDescent="0.25">
      <c r="A664" s="81">
        <v>1066</v>
      </c>
      <c r="B664">
        <v>662</v>
      </c>
      <c r="C664">
        <v>726</v>
      </c>
      <c r="D664" t="s">
        <v>715</v>
      </c>
      <c r="E664" t="str">
        <f>IF(ISNA(MATCH(#REF!,'ESO zone constants'!$A$3:$A$9952,0)),"","X")</f>
        <v>X</v>
      </c>
    </row>
    <row r="665" spans="1:5" x14ac:dyDescent="0.25">
      <c r="A665" s="81">
        <v>1067</v>
      </c>
      <c r="B665">
        <v>663</v>
      </c>
      <c r="C665">
        <v>726</v>
      </c>
      <c r="D665" t="s">
        <v>716</v>
      </c>
      <c r="E665" t="str">
        <f>IF(ISNA(MATCH(#REF!,'ESO zone constants'!$A$3:$A$9952,0)),"","X")</f>
        <v>X</v>
      </c>
    </row>
    <row r="666" spans="1:5" x14ac:dyDescent="0.25">
      <c r="A666" s="81">
        <v>1068</v>
      </c>
      <c r="B666">
        <v>664</v>
      </c>
      <c r="C666">
        <v>726</v>
      </c>
      <c r="D666" t="s">
        <v>717</v>
      </c>
      <c r="E666" t="str">
        <f>IF(ISNA(MATCH(#REF!,'ESO zone constants'!$A$3:$A$9952,0)),"","X")</f>
        <v>X</v>
      </c>
    </row>
    <row r="667" spans="1:5" x14ac:dyDescent="0.25">
      <c r="A667" s="81">
        <v>1069</v>
      </c>
      <c r="B667">
        <v>665</v>
      </c>
      <c r="C667">
        <v>726</v>
      </c>
      <c r="D667" t="s">
        <v>718</v>
      </c>
      <c r="E667" t="str">
        <f>IF(ISNA(MATCH(#REF!,'ESO zone constants'!$A$3:$A$9952,0)),"","X")</f>
        <v>X</v>
      </c>
    </row>
    <row r="668" spans="1:5" x14ac:dyDescent="0.25">
      <c r="A668" s="81">
        <v>1070</v>
      </c>
      <c r="B668">
        <v>666</v>
      </c>
      <c r="C668">
        <v>726</v>
      </c>
      <c r="D668" t="s">
        <v>719</v>
      </c>
      <c r="E668" t="str">
        <f>IF(ISNA(MATCH(#REF!,'ESO zone constants'!$A$3:$A$9952,0)),"","X")</f>
        <v>X</v>
      </c>
    </row>
    <row r="669" spans="1:5" x14ac:dyDescent="0.25">
      <c r="A669" s="81">
        <v>1071</v>
      </c>
      <c r="B669">
        <v>667</v>
      </c>
      <c r="C669">
        <v>726</v>
      </c>
      <c r="D669" t="s">
        <v>720</v>
      </c>
      <c r="E669" t="str">
        <f>IF(ISNA(MATCH(#REF!,'ESO zone constants'!$A$3:$A$9952,0)),"","X")</f>
        <v>X</v>
      </c>
    </row>
    <row r="670" spans="1:5" x14ac:dyDescent="0.25">
      <c r="A670" s="81">
        <v>1072</v>
      </c>
      <c r="B670">
        <v>668</v>
      </c>
      <c r="C670">
        <v>117</v>
      </c>
      <c r="D670" t="s">
        <v>721</v>
      </c>
      <c r="E670" t="str">
        <f>IF(ISNA(MATCH(#REF!,'ESO zone constants'!$A$3:$A$9952,0)),"","X")</f>
        <v>X</v>
      </c>
    </row>
    <row r="671" spans="1:5" x14ac:dyDescent="0.25">
      <c r="A671" s="81">
        <v>1073</v>
      </c>
      <c r="B671">
        <v>669</v>
      </c>
      <c r="C671">
        <v>726</v>
      </c>
      <c r="D671" t="s">
        <v>722</v>
      </c>
      <c r="E671" t="str">
        <f>IF(ISNA(MATCH(#REF!,'ESO zone constants'!$A$3:$A$9952,0)),"","X")</f>
        <v>X</v>
      </c>
    </row>
    <row r="672" spans="1:5" x14ac:dyDescent="0.25">
      <c r="A672" s="81">
        <v>1074</v>
      </c>
      <c r="B672">
        <v>670</v>
      </c>
      <c r="C672">
        <v>41</v>
      </c>
      <c r="D672" t="s">
        <v>723</v>
      </c>
      <c r="E672" t="str">
        <f>IF(ISNA(MATCH(#REF!,'ESO zone constants'!$A$3:$A$9952,0)),"","X")</f>
        <v>X</v>
      </c>
    </row>
    <row r="673" spans="1:5" x14ac:dyDescent="0.25">
      <c r="A673" s="81">
        <v>1075</v>
      </c>
      <c r="B673">
        <v>671</v>
      </c>
      <c r="C673">
        <v>381</v>
      </c>
      <c r="D673" t="s">
        <v>723</v>
      </c>
      <c r="E673" t="str">
        <f>IF(ISNA(MATCH(#REF!,'ESO zone constants'!$A$3:$A$9952,0)),"","X")</f>
        <v>X</v>
      </c>
    </row>
    <row r="674" spans="1:5" x14ac:dyDescent="0.25">
      <c r="A674" s="81">
        <v>1076</v>
      </c>
      <c r="B674">
        <v>672</v>
      </c>
      <c r="C674">
        <v>3</v>
      </c>
      <c r="D674" t="s">
        <v>723</v>
      </c>
      <c r="E674" t="str">
        <f>IF(ISNA(MATCH(#REF!,'ESO zone constants'!$A$3:$A$9952,0)),"","X")</f>
        <v>X</v>
      </c>
    </row>
    <row r="675" spans="1:5" x14ac:dyDescent="0.25">
      <c r="A675" s="81">
        <v>1077</v>
      </c>
      <c r="B675">
        <v>673</v>
      </c>
      <c r="C675">
        <v>726</v>
      </c>
      <c r="D675" t="s">
        <v>724</v>
      </c>
      <c r="E675" t="str">
        <f>IF(ISNA(MATCH(#REF!,'ESO zone constants'!$A$3:$A$9952,0)),"","X")</f>
        <v>X</v>
      </c>
    </row>
    <row r="676" spans="1:5" x14ac:dyDescent="0.25">
      <c r="A676" s="81">
        <v>1078</v>
      </c>
      <c r="B676">
        <v>674</v>
      </c>
      <c r="C676">
        <v>726</v>
      </c>
      <c r="D676" t="s">
        <v>725</v>
      </c>
      <c r="E676" t="str">
        <f>IF(ISNA(MATCH(#REF!,'ESO zone constants'!$A$3:$A$9952,0)),"","X")</f>
        <v>X</v>
      </c>
    </row>
    <row r="677" spans="1:5" x14ac:dyDescent="0.25">
      <c r="A677" s="81">
        <v>1079</v>
      </c>
      <c r="B677">
        <v>675</v>
      </c>
      <c r="C677">
        <v>726</v>
      </c>
      <c r="D677" t="s">
        <v>726</v>
      </c>
      <c r="E677" t="str">
        <f>IF(ISNA(MATCH(#REF!,'ESO zone constants'!$A$3:$A$9952,0)),"","X")</f>
        <v>X</v>
      </c>
    </row>
    <row r="678" spans="1:5" x14ac:dyDescent="0.25">
      <c r="A678" s="81">
        <v>1080</v>
      </c>
      <c r="B678">
        <v>676</v>
      </c>
      <c r="C678">
        <v>101</v>
      </c>
      <c r="D678" t="s">
        <v>64</v>
      </c>
      <c r="E678" t="str">
        <f>IF(ISNA(MATCH(#REF!,'ESO zone constants'!$A$3:$A$9952,0)),"","X")</f>
        <v>X</v>
      </c>
    </row>
    <row r="679" spans="1:5" x14ac:dyDescent="0.25">
      <c r="A679" s="82">
        <v>1081</v>
      </c>
      <c r="B679">
        <v>677</v>
      </c>
      <c r="C679">
        <v>823</v>
      </c>
      <c r="D679" t="s">
        <v>67</v>
      </c>
      <c r="E679" t="str">
        <f>IF(ISNA(MATCH(#REF!,'ESO zone constants'!$A$3:$A$9952,0)),"","X")</f>
        <v>X</v>
      </c>
    </row>
    <row r="680" spans="1:5" x14ac:dyDescent="0.25">
      <c r="A680" s="82">
        <v>1082</v>
      </c>
      <c r="B680">
        <v>678</v>
      </c>
      <c r="C680">
        <v>726</v>
      </c>
      <c r="D680" t="s">
        <v>727</v>
      </c>
      <c r="E680" t="str">
        <f>IF(ISNA(MATCH(#REF!,'ESO zone constants'!$A$3:$A$9952,0)),"","X")</f>
        <v>X</v>
      </c>
    </row>
    <row r="681" spans="1:5" x14ac:dyDescent="0.25">
      <c r="A681" s="81">
        <v>1083</v>
      </c>
      <c r="B681">
        <v>679</v>
      </c>
      <c r="C681">
        <v>726</v>
      </c>
      <c r="D681" t="s">
        <v>728</v>
      </c>
      <c r="E681" t="str">
        <f>IF(ISNA(MATCH(#REF!,'ESO zone constants'!$A$3:$A$9952,0)),"","X")</f>
        <v>X</v>
      </c>
    </row>
    <row r="682" spans="1:5" x14ac:dyDescent="0.25">
      <c r="A682" s="81">
        <v>1085</v>
      </c>
      <c r="B682">
        <v>680</v>
      </c>
      <c r="C682">
        <v>1086</v>
      </c>
      <c r="D682" t="s">
        <v>730</v>
      </c>
      <c r="E682" t="str">
        <f>IF(ISNA(MATCH(#REF!,'ESO zone constants'!$A$3:$A$9952,0)),"","X")</f>
        <v>X</v>
      </c>
    </row>
    <row r="683" spans="1:5" x14ac:dyDescent="0.25">
      <c r="A683" s="81">
        <v>1086</v>
      </c>
      <c r="B683">
        <v>681</v>
      </c>
      <c r="C683">
        <v>1086</v>
      </c>
      <c r="D683" t="s">
        <v>1502</v>
      </c>
      <c r="E683" t="str">
        <f>IF(ISNA(MATCH(#REF!,'ESO zone constants'!$A$3:$A$9952,0)),"","X")</f>
        <v>X</v>
      </c>
    </row>
    <row r="684" spans="1:5" x14ac:dyDescent="0.25">
      <c r="A684" s="82">
        <v>1088</v>
      </c>
      <c r="B684">
        <v>682</v>
      </c>
      <c r="C684">
        <v>1086</v>
      </c>
      <c r="D684" t="s">
        <v>1530</v>
      </c>
      <c r="E684" t="str">
        <f>IF(ISNA(MATCH(#REF!,'ESO zone constants'!$A$3:$A$9952,0)),"","X")</f>
        <v>X</v>
      </c>
    </row>
    <row r="685" spans="1:5" x14ac:dyDescent="0.25">
      <c r="A685" s="81">
        <v>1089</v>
      </c>
      <c r="B685">
        <v>683</v>
      </c>
      <c r="C685">
        <v>1086</v>
      </c>
      <c r="D685" t="s">
        <v>1503</v>
      </c>
      <c r="E685" t="str">
        <f>IF(ISNA(MATCH(#REF!,'ESO zone constants'!$A$3:$A$9952,0)),"","X")</f>
        <v>X</v>
      </c>
    </row>
    <row r="686" spans="1:5" x14ac:dyDescent="0.25">
      <c r="A686" s="81">
        <v>1090</v>
      </c>
      <c r="B686">
        <v>684</v>
      </c>
      <c r="C686">
        <v>1086</v>
      </c>
      <c r="D686" t="s">
        <v>1504</v>
      </c>
      <c r="E686" t="str">
        <f>IF(ISNA(MATCH(#REF!,'ESO zone constants'!$A$3:$A$9952,0)),"","X")</f>
        <v>X</v>
      </c>
    </row>
    <row r="687" spans="1:5" x14ac:dyDescent="0.25">
      <c r="A687" s="81">
        <v>1091</v>
      </c>
      <c r="B687">
        <v>685</v>
      </c>
      <c r="C687">
        <v>1086</v>
      </c>
      <c r="D687" t="s">
        <v>1505</v>
      </c>
      <c r="E687" t="str">
        <f>IF(ISNA(MATCH(#REF!,'ESO zone constants'!$A$3:$A$9952,0)),"","X")</f>
        <v>X</v>
      </c>
    </row>
    <row r="688" spans="1:5" x14ac:dyDescent="0.25">
      <c r="A688" s="81">
        <v>1092</v>
      </c>
      <c r="B688">
        <v>686</v>
      </c>
      <c r="C688">
        <v>1086</v>
      </c>
      <c r="D688" t="s">
        <v>1506</v>
      </c>
      <c r="E688" t="str">
        <f>IF(ISNA(MATCH(#REF!,'ESO zone constants'!$A$3:$A$9952,0)),"","X")</f>
        <v>X</v>
      </c>
    </row>
    <row r="689" spans="1:5" x14ac:dyDescent="0.25">
      <c r="A689" s="81">
        <v>1094</v>
      </c>
      <c r="B689">
        <v>687</v>
      </c>
      <c r="C689">
        <v>1086</v>
      </c>
      <c r="D689" t="s">
        <v>1507</v>
      </c>
      <c r="E689" t="str">
        <f>IF(ISNA(MATCH(#REF!,'ESO zone constants'!$A$3:$A$9952,0)),"","X")</f>
        <v>X</v>
      </c>
    </row>
    <row r="690" spans="1:5" x14ac:dyDescent="0.25">
      <c r="A690" s="81">
        <v>1095</v>
      </c>
      <c r="B690">
        <v>688</v>
      </c>
      <c r="C690">
        <v>1086</v>
      </c>
      <c r="D690" t="s">
        <v>1508</v>
      </c>
      <c r="E690" t="str">
        <f>IF(ISNA(MATCH(#REF!,'ESO zone constants'!$A$3:$A$9952,0)),"","X")</f>
        <v>X</v>
      </c>
    </row>
    <row r="691" spans="1:5" x14ac:dyDescent="0.25">
      <c r="A691" s="81">
        <v>1096</v>
      </c>
      <c r="B691">
        <v>689</v>
      </c>
      <c r="C691">
        <v>1086</v>
      </c>
      <c r="D691" t="s">
        <v>1509</v>
      </c>
      <c r="E691" t="str">
        <f>IF(ISNA(MATCH(#REF!,'ESO zone constants'!$A$3:$A$9952,0)),"","X")</f>
        <v>X</v>
      </c>
    </row>
    <row r="692" spans="1:5" x14ac:dyDescent="0.25">
      <c r="A692" s="81">
        <v>1097</v>
      </c>
      <c r="B692">
        <v>690</v>
      </c>
      <c r="C692">
        <v>1086</v>
      </c>
      <c r="D692" t="s">
        <v>1510</v>
      </c>
      <c r="E692" t="str">
        <f>IF(ISNA(MATCH(#REF!,'ESO zone constants'!$A$3:$A$9952,0)),"","X")</f>
        <v>X</v>
      </c>
    </row>
    <row r="693" spans="1:5" x14ac:dyDescent="0.25">
      <c r="A693" s="81">
        <v>1098</v>
      </c>
      <c r="B693">
        <v>691</v>
      </c>
      <c r="C693">
        <v>1086</v>
      </c>
      <c r="D693" t="s">
        <v>1511</v>
      </c>
      <c r="E693" t="str">
        <f>IF(ISNA(MATCH(#REF!,'ESO zone constants'!$A$3:$A$9952,0)),"","X")</f>
        <v>X</v>
      </c>
    </row>
    <row r="694" spans="1:5" x14ac:dyDescent="0.25">
      <c r="A694" s="81">
        <v>1099</v>
      </c>
      <c r="B694">
        <v>692</v>
      </c>
      <c r="C694">
        <v>1086</v>
      </c>
      <c r="D694" t="s">
        <v>1512</v>
      </c>
      <c r="E694" t="str">
        <f>IF(ISNA(MATCH(#REF!,'ESO zone constants'!$A$3:$A$9952,0)),"","X")</f>
        <v>X</v>
      </c>
    </row>
    <row r="695" spans="1:5" x14ac:dyDescent="0.25">
      <c r="A695" s="81">
        <v>1101</v>
      </c>
      <c r="B695">
        <v>693</v>
      </c>
      <c r="C695">
        <v>1086</v>
      </c>
      <c r="D695" t="s">
        <v>1513</v>
      </c>
      <c r="E695" t="str">
        <f>IF(ISNA(MATCH(#REF!,'ESO zone constants'!$A$3:$A$9952,0)),"","X")</f>
        <v>X</v>
      </c>
    </row>
    <row r="696" spans="1:5" x14ac:dyDescent="0.25">
      <c r="A696" s="81">
        <v>1102</v>
      </c>
      <c r="B696">
        <v>694</v>
      </c>
      <c r="C696">
        <v>1086</v>
      </c>
      <c r="D696" t="s">
        <v>1514</v>
      </c>
      <c r="E696" t="str">
        <f>IF(ISNA(MATCH(#REF!,'ESO zone constants'!$A$3:$A$9952,0)),"","X")</f>
        <v>X</v>
      </c>
    </row>
    <row r="697" spans="1:5" x14ac:dyDescent="0.25">
      <c r="A697" s="81">
        <v>1103</v>
      </c>
      <c r="B697">
        <v>695</v>
      </c>
      <c r="C697">
        <v>1086</v>
      </c>
      <c r="D697" t="s">
        <v>1515</v>
      </c>
      <c r="E697" t="str">
        <f>IF(ISNA(MATCH(#REF!,'ESO zone constants'!$A$3:$A$9952,0)),"","X")</f>
        <v>X</v>
      </c>
    </row>
    <row r="698" spans="1:5" x14ac:dyDescent="0.25">
      <c r="A698" s="81">
        <v>1105</v>
      </c>
      <c r="B698">
        <v>696</v>
      </c>
      <c r="C698">
        <v>1086</v>
      </c>
      <c r="D698" t="s">
        <v>1516</v>
      </c>
      <c r="E698" t="str">
        <f>IF(ISNA(MATCH(#REF!,'ESO zone constants'!$A$3:$A$9952,0)),"","X")</f>
        <v>X</v>
      </c>
    </row>
    <row r="699" spans="1:5" x14ac:dyDescent="0.25">
      <c r="A699" s="82">
        <v>1106</v>
      </c>
      <c r="B699">
        <v>697</v>
      </c>
      <c r="C699">
        <v>1086</v>
      </c>
      <c r="D699" t="s">
        <v>1517</v>
      </c>
      <c r="E699" t="str">
        <f>IF(ISNA(MATCH(#REF!,'ESO zone constants'!$A$3:$A$9952,0)),"","X")</f>
        <v>X</v>
      </c>
    </row>
    <row r="700" spans="1:5" x14ac:dyDescent="0.25">
      <c r="A700" s="82">
        <v>1107</v>
      </c>
      <c r="B700">
        <v>698</v>
      </c>
      <c r="C700">
        <v>1107</v>
      </c>
      <c r="D700" t="s">
        <v>732</v>
      </c>
      <c r="E700" t="str">
        <f>IF(ISNA(MATCH(#REF!,'ESO zone constants'!$A$3:$A$9952,0)),"","X")</f>
        <v>X</v>
      </c>
    </row>
    <row r="701" spans="1:5" x14ac:dyDescent="0.25">
      <c r="A701" s="82">
        <v>1108</v>
      </c>
      <c r="B701">
        <v>699</v>
      </c>
      <c r="C701">
        <v>1108</v>
      </c>
      <c r="D701" t="s">
        <v>731</v>
      </c>
      <c r="E701" t="str">
        <f>IF(ISNA(MATCH(#REF!,'ESO zone constants'!$A$3:$A$9952,0)),"","X")</f>
        <v>X</v>
      </c>
    </row>
    <row r="702" spans="1:5" x14ac:dyDescent="0.25">
      <c r="A702" s="82">
        <v>1109</v>
      </c>
      <c r="B702">
        <v>700</v>
      </c>
      <c r="C702">
        <v>1109</v>
      </c>
      <c r="D702" t="s">
        <v>729</v>
      </c>
      <c r="E702" t="str">
        <f>IF(ISNA(MATCH(#REF!,'ESO zone constants'!$A$3:$A$9952,0)),"","X")</f>
        <v>X</v>
      </c>
    </row>
    <row r="703" spans="1:5" x14ac:dyDescent="0.25">
      <c r="A703" s="82">
        <v>1110</v>
      </c>
      <c r="B703">
        <v>701</v>
      </c>
      <c r="C703">
        <v>1086</v>
      </c>
      <c r="D703" t="s">
        <v>1518</v>
      </c>
      <c r="E703" t="str">
        <f>IF(ISNA(MATCH(#REF!,'ESO zone constants'!$A$3:$A$9952,0)),"","X")</f>
        <v>X</v>
      </c>
    </row>
    <row r="704" spans="1:5" x14ac:dyDescent="0.25">
      <c r="A704" s="82">
        <v>1111</v>
      </c>
      <c r="B704">
        <v>702</v>
      </c>
      <c r="C704">
        <v>1086</v>
      </c>
      <c r="D704" t="s">
        <v>1519</v>
      </c>
      <c r="E704" t="str">
        <f>IF(ISNA(MATCH(#REF!,'ESO zone constants'!$A$3:$A$9952,0)),"","X")</f>
        <v>X</v>
      </c>
    </row>
    <row r="705" spans="1:5" x14ac:dyDescent="0.25">
      <c r="A705" s="82">
        <v>1112</v>
      </c>
      <c r="B705">
        <v>703</v>
      </c>
      <c r="C705">
        <v>1086</v>
      </c>
      <c r="D705" t="s">
        <v>1520</v>
      </c>
      <c r="E705" t="str">
        <f>IF(ISNA(MATCH(#REF!,'ESO zone constants'!$A$3:$A$9952,0)),"","X")</f>
        <v>X</v>
      </c>
    </row>
    <row r="706" spans="1:5" x14ac:dyDescent="0.25">
      <c r="A706" s="82">
        <v>1113</v>
      </c>
      <c r="B706">
        <v>704</v>
      </c>
      <c r="C706">
        <v>1086</v>
      </c>
      <c r="D706" t="s">
        <v>1521</v>
      </c>
      <c r="E706" t="str">
        <f>IF(ISNA(MATCH(#REF!,'ESO zone constants'!$A$3:$A$9952,0)),"","X")</f>
        <v>X</v>
      </c>
    </row>
    <row r="707" spans="1:5" x14ac:dyDescent="0.25">
      <c r="A707" s="82">
        <v>1114</v>
      </c>
      <c r="B707">
        <v>705</v>
      </c>
      <c r="C707">
        <v>1086</v>
      </c>
      <c r="D707" t="s">
        <v>1522</v>
      </c>
      <c r="E707" t="str">
        <f>IF(ISNA(MATCH(#REF!,'ESO zone constants'!$A$3:$A$9952,0)),"","X")</f>
        <v>X</v>
      </c>
    </row>
    <row r="708" spans="1:5" x14ac:dyDescent="0.25">
      <c r="A708" s="82">
        <v>1115</v>
      </c>
      <c r="B708">
        <v>706</v>
      </c>
      <c r="C708">
        <v>1086</v>
      </c>
      <c r="D708" t="s">
        <v>1523</v>
      </c>
      <c r="E708" t="str">
        <f>IF(ISNA(MATCH(#REF!,'ESO zone constants'!$A$3:$A$9952,0)),"","X")</f>
        <v>X</v>
      </c>
    </row>
    <row r="709" spans="1:5" x14ac:dyDescent="0.25">
      <c r="A709" s="82">
        <v>1116</v>
      </c>
      <c r="B709">
        <v>707</v>
      </c>
      <c r="C709">
        <v>1116</v>
      </c>
      <c r="D709" t="s">
        <v>1496</v>
      </c>
      <c r="E709" t="str">
        <f>IF(ISNA(MATCH(#REF!,'ESO zone constants'!$A$3:$A$9952,0)),"","X")</f>
        <v>X</v>
      </c>
    </row>
    <row r="710" spans="1:5" x14ac:dyDescent="0.25">
      <c r="A710" s="82">
        <v>1117</v>
      </c>
      <c r="B710">
        <v>708</v>
      </c>
      <c r="C710">
        <v>1086</v>
      </c>
      <c r="D710" t="s">
        <v>1524</v>
      </c>
      <c r="E710" t="str">
        <f>IF(ISNA(MATCH(#REF!,'ESO zone constants'!$A$3:$A$9952,0)),"","X")</f>
        <v>X</v>
      </c>
    </row>
    <row r="711" spans="1:5" x14ac:dyDescent="0.25">
      <c r="A711" s="82">
        <v>1118</v>
      </c>
      <c r="B711">
        <v>709</v>
      </c>
      <c r="C711">
        <v>1086</v>
      </c>
      <c r="D711" t="s">
        <v>1525</v>
      </c>
      <c r="E711" t="str">
        <f>IF(ISNA(MATCH(#REF!,'ESO zone constants'!$A$3:$A$9952,0)),"","X")</f>
        <v>X</v>
      </c>
    </row>
    <row r="712" spans="1:5" x14ac:dyDescent="0.25">
      <c r="A712" s="82">
        <v>1119</v>
      </c>
      <c r="B712">
        <v>710</v>
      </c>
      <c r="C712">
        <v>1086</v>
      </c>
      <c r="D712" t="s">
        <v>1526</v>
      </c>
      <c r="E712" t="str">
        <f>IF(ISNA(MATCH(#REF!,'ESO zone constants'!$A$3:$A$9952,0)),"","X")</f>
        <v>X</v>
      </c>
    </row>
    <row r="713" spans="1:5" x14ac:dyDescent="0.25">
      <c r="A713" s="82">
        <v>1120</v>
      </c>
      <c r="B713">
        <v>711</v>
      </c>
      <c r="C713">
        <v>1086</v>
      </c>
      <c r="D713" t="s">
        <v>1527</v>
      </c>
      <c r="E713" t="str">
        <f>IF(ISNA(MATCH(#REF!,'ESO zone constants'!$A$3:$A$9952,0)),"","X")</f>
        <v>X</v>
      </c>
    </row>
    <row r="714" spans="1:5" x14ac:dyDescent="0.25">
      <c r="A714" s="82">
        <v>1121</v>
      </c>
      <c r="B714">
        <v>712</v>
      </c>
      <c r="C714">
        <v>1086</v>
      </c>
      <c r="D714" t="s">
        <v>1452</v>
      </c>
      <c r="E714" t="str">
        <f>IF(ISNA(MATCH(#REF!,'ESO zone constants'!$A$3:$A$9952,0)),"","X")</f>
        <v>X</v>
      </c>
    </row>
    <row r="715" spans="1:5" x14ac:dyDescent="0.25">
      <c r="A715" s="82">
        <v>1122</v>
      </c>
      <c r="B715">
        <v>713</v>
      </c>
      <c r="C715">
        <v>1086</v>
      </c>
      <c r="D715" t="s">
        <v>1604</v>
      </c>
      <c r="E715" t="str">
        <f>IF(ISNA(MATCH(#REF!,'ESO zone constants'!$A$3:$A$9952,0)),"","X")</f>
        <v>X</v>
      </c>
    </row>
    <row r="716" spans="1:5" x14ac:dyDescent="0.25">
      <c r="A716" s="82">
        <v>1123</v>
      </c>
      <c r="B716">
        <v>714</v>
      </c>
      <c r="C716">
        <v>383</v>
      </c>
      <c r="D716" t="s">
        <v>1605</v>
      </c>
      <c r="E716" t="str">
        <f>IF(ISNA(MATCH(#REF!,'ESO zone constants'!$A$3:$A$9952,0)),"","X")</f>
        <v>X</v>
      </c>
    </row>
    <row r="717" spans="1:5" x14ac:dyDescent="0.25">
      <c r="A717" s="82">
        <v>1125</v>
      </c>
      <c r="B717">
        <v>715</v>
      </c>
      <c r="C717">
        <v>101</v>
      </c>
      <c r="D717" t="s">
        <v>707</v>
      </c>
      <c r="E717" t="str">
        <f>IF(ISNA(MATCH(#REF!,'ESO zone constants'!$A$3:$A$9952,0)),"","X")</f>
        <v>X</v>
      </c>
    </row>
    <row r="718" spans="1:5" x14ac:dyDescent="0.25">
      <c r="A718" s="82">
        <v>1126</v>
      </c>
      <c r="B718">
        <v>716</v>
      </c>
      <c r="C718">
        <v>888</v>
      </c>
      <c r="D718" t="s">
        <v>711</v>
      </c>
      <c r="E718" t="str">
        <f>IF(ISNA(MATCH(#REF!,'ESO zone constants'!$A$3:$A$9952,0)),"","X")</f>
        <v>X</v>
      </c>
    </row>
    <row r="719" spans="1:5" x14ac:dyDescent="0.25">
      <c r="A719" s="82">
        <v>1128</v>
      </c>
      <c r="B719">
        <v>717</v>
      </c>
      <c r="C719">
        <v>1086</v>
      </c>
      <c r="D719" t="s">
        <v>1498</v>
      </c>
      <c r="E719" t="str">
        <f>IF(ISNA(MATCH(#REF!,'ESO zone constants'!$A$3:$A$9952,0)),"","X")</f>
        <v>X</v>
      </c>
    </row>
    <row r="720" spans="1:5" x14ac:dyDescent="0.25">
      <c r="A720" s="81">
        <v>1129</v>
      </c>
      <c r="B720">
        <v>718</v>
      </c>
      <c r="C720">
        <v>1086</v>
      </c>
      <c r="D720" t="s">
        <v>1499</v>
      </c>
      <c r="E720" t="str">
        <f>IF(ISNA(MATCH(#REF!,'ESO zone constants'!$A$3:$A$9952,0)),"","X")</f>
        <v>X</v>
      </c>
    </row>
    <row r="721" spans="1:5" x14ac:dyDescent="0.25">
      <c r="A721" s="81">
        <v>1130</v>
      </c>
      <c r="B721">
        <v>719</v>
      </c>
      <c r="C721">
        <v>1086</v>
      </c>
      <c r="D721" t="s">
        <v>1500</v>
      </c>
      <c r="E721" t="str">
        <f>IF(ISNA(MATCH(#REF!,'ESO zone constants'!$A$3:$A$9952,0)),"","X")</f>
        <v>X</v>
      </c>
    </row>
    <row r="722" spans="1:5" x14ac:dyDescent="0.25">
      <c r="A722" s="82">
        <v>1133</v>
      </c>
      <c r="B722">
        <v>720</v>
      </c>
      <c r="C722">
        <v>1133</v>
      </c>
      <c r="D722" t="s">
        <v>1711</v>
      </c>
      <c r="E722" t="str">
        <f>IF(ISNA(MATCH(#REF!,'ESO zone constants'!$A$3:$A$9952,0)),"","X")</f>
        <v>X</v>
      </c>
    </row>
    <row r="723" spans="1:5" x14ac:dyDescent="0.25">
      <c r="A723" s="82">
        <v>1134</v>
      </c>
      <c r="B723">
        <v>721</v>
      </c>
      <c r="C723">
        <v>1133</v>
      </c>
      <c r="D723" t="s">
        <v>1712</v>
      </c>
      <c r="E723" t="str">
        <f>IF(ISNA(MATCH(#REF!,'ESO zone constants'!$A$3:$A$9952,0)),"","X")</f>
        <v>X</v>
      </c>
    </row>
    <row r="724" spans="1:5" x14ac:dyDescent="0.25">
      <c r="A724" s="82">
        <v>1135</v>
      </c>
      <c r="B724">
        <v>722</v>
      </c>
      <c r="C724">
        <v>1133</v>
      </c>
      <c r="D724" t="s">
        <v>1713</v>
      </c>
      <c r="E724" t="str">
        <f>IF(ISNA(MATCH(#REF!,'ESO zone constants'!$A$3:$A$9952,0)),"","X")</f>
        <v>X</v>
      </c>
    </row>
    <row r="725" spans="1:5" x14ac:dyDescent="0.25">
      <c r="A725" s="82">
        <v>1136</v>
      </c>
      <c r="B725">
        <v>723</v>
      </c>
      <c r="C725">
        <v>1133</v>
      </c>
      <c r="D725" t="s">
        <v>1714</v>
      </c>
      <c r="E725" t="str">
        <f>IF(ISNA(MATCH(#REF!,'ESO zone constants'!$A$3:$A$9952,0)),"","X")</f>
        <v>X</v>
      </c>
    </row>
    <row r="726" spans="1:5" x14ac:dyDescent="0.25">
      <c r="A726" s="81">
        <v>1137</v>
      </c>
      <c r="B726">
        <v>724</v>
      </c>
      <c r="C726">
        <v>1133</v>
      </c>
      <c r="D726" t="s">
        <v>1715</v>
      </c>
      <c r="E726" t="str">
        <f>IF(ISNA(MATCH(#REF!,'ESO zone constants'!$A$3:$A$9952,0)),"","X")</f>
        <v>X</v>
      </c>
    </row>
    <row r="727" spans="1:5" x14ac:dyDescent="0.25">
      <c r="A727" s="81">
        <v>1138</v>
      </c>
      <c r="B727">
        <v>725</v>
      </c>
      <c r="C727">
        <v>1133</v>
      </c>
      <c r="D727" t="s">
        <v>1608</v>
      </c>
      <c r="E727" t="str">
        <f>IF(ISNA(MATCH(#REF!,'ESO zone constants'!$A$3:$A$9952,0)),"","X")</f>
        <v>X</v>
      </c>
    </row>
    <row r="728" spans="1:5" x14ac:dyDescent="0.25">
      <c r="A728" s="81">
        <v>1139</v>
      </c>
      <c r="B728">
        <v>726</v>
      </c>
      <c r="C728">
        <v>1133</v>
      </c>
      <c r="D728" t="s">
        <v>1716</v>
      </c>
      <c r="E728" t="str">
        <f>IF(ISNA(MATCH(#REF!,'ESO zone constants'!$A$3:$A$9952,0)),"","X")</f>
        <v>X</v>
      </c>
    </row>
    <row r="729" spans="1:5" x14ac:dyDescent="0.25">
      <c r="A729" s="81">
        <v>1140</v>
      </c>
      <c r="B729">
        <v>727</v>
      </c>
      <c r="C729">
        <v>104</v>
      </c>
      <c r="D729" t="s">
        <v>1612</v>
      </c>
      <c r="E729" t="str">
        <f>IF(ISNA(MATCH(#REF!,'ESO zone constants'!$A$3:$A$9952,0)),"","X")</f>
        <v>X</v>
      </c>
    </row>
    <row r="730" spans="1:5" x14ac:dyDescent="0.25">
      <c r="A730" s="82">
        <v>1141</v>
      </c>
      <c r="B730">
        <v>728</v>
      </c>
      <c r="C730">
        <v>101</v>
      </c>
      <c r="D730" t="s">
        <v>1618</v>
      </c>
      <c r="E730" t="str">
        <f>IF(ISNA(MATCH(#REF!,'ESO zone constants'!$A$3:$A$9952,0)),"","X")</f>
        <v>X</v>
      </c>
    </row>
    <row r="731" spans="1:5" x14ac:dyDescent="0.25">
      <c r="A731" s="81">
        <v>1142</v>
      </c>
      <c r="B731">
        <v>729</v>
      </c>
      <c r="C731">
        <v>1142</v>
      </c>
      <c r="D731" t="s">
        <v>422</v>
      </c>
      <c r="E731" t="str">
        <f>IF(ISNA(MATCH(#REF!,'ESO zone constants'!$A$3:$A$9952,0)),"","X")</f>
        <v>X</v>
      </c>
    </row>
    <row r="732" spans="1:5" x14ac:dyDescent="0.25">
      <c r="A732" s="81">
        <v>1143</v>
      </c>
      <c r="B732">
        <v>730</v>
      </c>
      <c r="C732">
        <v>19</v>
      </c>
      <c r="D732" t="s">
        <v>1613</v>
      </c>
      <c r="E732" t="str">
        <f>IF(ISNA(MATCH(#REF!,'ESO zone constants'!$A$3:$A$9952,0)),"","X")</f>
        <v>X</v>
      </c>
    </row>
    <row r="733" spans="1:5" x14ac:dyDescent="0.25">
      <c r="A733" s="81">
        <v>1144</v>
      </c>
      <c r="B733">
        <v>731</v>
      </c>
      <c r="C733">
        <v>1144</v>
      </c>
      <c r="D733" t="s">
        <v>1614</v>
      </c>
      <c r="E733" t="str">
        <f>IF(ISNA(MATCH(#REF!,'ESO zone constants'!$A$3:$A$9952,0)),"","X")</f>
        <v>X</v>
      </c>
    </row>
    <row r="734" spans="1:5" x14ac:dyDescent="0.25">
      <c r="A734" s="82">
        <v>1145</v>
      </c>
      <c r="B734">
        <v>732</v>
      </c>
      <c r="C734">
        <v>1133</v>
      </c>
      <c r="D734" t="s">
        <v>1717</v>
      </c>
      <c r="E734" t="str">
        <f>IF(ISNA(MATCH(#REF!,'ESO zone constants'!$A$3:$A$9952,0)),"","X")</f>
        <v>X</v>
      </c>
    </row>
    <row r="735" spans="1:5" x14ac:dyDescent="0.25">
      <c r="A735" s="81">
        <v>1146</v>
      </c>
      <c r="B735">
        <v>733</v>
      </c>
      <c r="C735">
        <v>1133</v>
      </c>
      <c r="D735" t="s">
        <v>1718</v>
      </c>
      <c r="E735" t="str">
        <f>IF(ISNA(MATCH(#REF!,'ESO zone constants'!$A$3:$A$9952,0)),"","X")</f>
        <v>X</v>
      </c>
    </row>
    <row r="736" spans="1:5" x14ac:dyDescent="0.25">
      <c r="A736" s="81">
        <v>1147</v>
      </c>
      <c r="B736">
        <v>734</v>
      </c>
      <c r="C736">
        <v>1133</v>
      </c>
      <c r="D736" t="s">
        <v>1719</v>
      </c>
      <c r="E736" t="str">
        <f>IF(ISNA(MATCH(#REF!,'ESO zone constants'!$A$3:$A$9952,0)),"","X")</f>
        <v>X</v>
      </c>
    </row>
    <row r="737" spans="1:5" x14ac:dyDescent="0.25">
      <c r="A737" s="82">
        <v>1148</v>
      </c>
      <c r="B737">
        <v>735</v>
      </c>
      <c r="C737">
        <v>1133</v>
      </c>
      <c r="D737" t="s">
        <v>1723</v>
      </c>
      <c r="E737" t="str">
        <f>IF(ISNA(MATCH(#REF!,'ESO zone constants'!$A$3:$A$9952,0)),"","X")</f>
        <v>X</v>
      </c>
    </row>
    <row r="738" spans="1:5" x14ac:dyDescent="0.25">
      <c r="A738" s="81">
        <v>1149</v>
      </c>
      <c r="B738">
        <v>736</v>
      </c>
      <c r="C738">
        <v>1133</v>
      </c>
      <c r="D738" t="s">
        <v>1720</v>
      </c>
      <c r="E738" t="str">
        <f>IF(ISNA(MATCH(#REF!,'ESO zone constants'!$A$3:$A$9952,0)),"","X")</f>
        <v>X</v>
      </c>
    </row>
    <row r="739" spans="1:5" x14ac:dyDescent="0.25">
      <c r="A739" s="82">
        <v>1150</v>
      </c>
      <c r="B739">
        <v>737</v>
      </c>
      <c r="C739">
        <v>1133</v>
      </c>
      <c r="D739" t="s">
        <v>1722</v>
      </c>
      <c r="E739" t="str">
        <f>IF(ISNA(MATCH(#REF!,'ESO zone constants'!$A$3:$A$9952,0)),"","X")</f>
        <v>X</v>
      </c>
    </row>
    <row r="740" spans="1:5" x14ac:dyDescent="0.25">
      <c r="A740" s="81">
        <v>1151</v>
      </c>
      <c r="B740">
        <v>738</v>
      </c>
      <c r="C740">
        <v>1133</v>
      </c>
      <c r="D740" t="s">
        <v>1721</v>
      </c>
      <c r="E740" t="str">
        <f>IF(ISNA(MATCH(#REF!,'ESO zone constants'!$A$3:$A$9952,0)),"","X")</f>
        <v>X</v>
      </c>
    </row>
    <row r="741" spans="1:5" x14ac:dyDescent="0.25">
      <c r="A741" s="81">
        <v>1152</v>
      </c>
      <c r="B741">
        <v>739</v>
      </c>
      <c r="C741">
        <v>684</v>
      </c>
      <c r="D741" t="s">
        <v>1778</v>
      </c>
      <c r="E741" t="str">
        <f>IF(ISNA(MATCH(#REF!,'ESO zone constants'!$A$3:$A$9952,0)),"","X")</f>
        <v>X</v>
      </c>
    </row>
    <row r="742" spans="1:5" x14ac:dyDescent="0.25">
      <c r="A742" s="81">
        <v>1153</v>
      </c>
      <c r="B742">
        <v>740</v>
      </c>
      <c r="C742">
        <v>92</v>
      </c>
      <c r="D742" t="s">
        <v>1777</v>
      </c>
      <c r="E742" t="str">
        <f>IF(ISNA(MATCH(#REF!,'ESO zone constants'!$A$3:$A$9952,0)),"","X")</f>
        <v>X</v>
      </c>
    </row>
    <row r="743" spans="1:5" x14ac:dyDescent="0.25">
      <c r="A743" s="82">
        <v>1154</v>
      </c>
      <c r="B743">
        <v>741</v>
      </c>
      <c r="C743">
        <v>1086</v>
      </c>
      <c r="D743" t="s">
        <v>1616</v>
      </c>
      <c r="E743" t="str">
        <f>IF(ISNA(MATCH(#REF!,'ESO zone constants'!$A$3:$A$9952,0)),"","X")</f>
        <v>X</v>
      </c>
    </row>
    <row r="744" spans="1:5" x14ac:dyDescent="0.25">
      <c r="A744" s="82">
        <v>1155</v>
      </c>
      <c r="B744">
        <v>742</v>
      </c>
      <c r="C744">
        <v>20</v>
      </c>
      <c r="D744" t="s">
        <v>1617</v>
      </c>
      <c r="E744" t="str">
        <f>IF(ISNA(MATCH(#REF!,'ESO zone constants'!$A$3:$A$9952,0)),"","X")</f>
        <v>X</v>
      </c>
    </row>
    <row r="745" spans="1:5" x14ac:dyDescent="0.25">
      <c r="A745" s="82">
        <v>1160</v>
      </c>
      <c r="B745">
        <v>743</v>
      </c>
      <c r="C745">
        <v>1160</v>
      </c>
      <c r="D745" t="s">
        <v>1823</v>
      </c>
      <c r="E745" t="str">
        <f>IF(ISNA(MATCH(#REF!,'ESO zone constants'!$A$3:$A$9952,0)),"","X")</f>
        <v>X</v>
      </c>
    </row>
    <row r="746" spans="1:5" x14ac:dyDescent="0.25">
      <c r="A746" s="82">
        <v>1161</v>
      </c>
      <c r="B746">
        <v>744</v>
      </c>
      <c r="C746">
        <v>1161</v>
      </c>
      <c r="D746" t="s">
        <v>1853</v>
      </c>
      <c r="E746" t="str">
        <f>IF(ISNA(MATCH(#REF!,'ESO zone constants'!$A$3:$A$9952,0)),"","X")</f>
        <v>X</v>
      </c>
    </row>
    <row r="747" spans="1:5" x14ac:dyDescent="0.25">
      <c r="A747" s="81">
        <v>1165</v>
      </c>
      <c r="B747">
        <v>745</v>
      </c>
      <c r="C747">
        <v>1161</v>
      </c>
      <c r="D747" t="s">
        <v>1824</v>
      </c>
      <c r="E747" t="str">
        <f>IF(ISNA(MATCH(#REF!,'ESO zone constants'!$A$3:$A$9952,0)),"","X")</f>
        <v>X</v>
      </c>
    </row>
    <row r="748" spans="1:5" x14ac:dyDescent="0.25">
      <c r="A748" s="82">
        <v>1166</v>
      </c>
      <c r="B748">
        <v>746</v>
      </c>
      <c r="C748">
        <v>1160</v>
      </c>
      <c r="D748" t="s">
        <v>1852</v>
      </c>
      <c r="E748" t="str">
        <f>IF(ISNA(MATCH(#REF!,'ESO zone constants'!$A$3:$A$9952,0)),"","X")</f>
        <v>X</v>
      </c>
    </row>
    <row r="749" spans="1:5" x14ac:dyDescent="0.25">
      <c r="A749" s="81">
        <v>1167</v>
      </c>
      <c r="B749">
        <v>747</v>
      </c>
      <c r="C749">
        <v>1160</v>
      </c>
      <c r="D749" t="s">
        <v>1825</v>
      </c>
      <c r="E749" t="str">
        <f>IF(ISNA(MATCH(#REF!,'ESO zone constants'!$A$3:$A$9952,0)),"","X")</f>
        <v>X</v>
      </c>
    </row>
    <row r="750" spans="1:5" x14ac:dyDescent="0.25">
      <c r="A750" s="82">
        <v>1168</v>
      </c>
      <c r="B750">
        <v>748</v>
      </c>
      <c r="C750">
        <v>1160</v>
      </c>
      <c r="D750" t="s">
        <v>1851</v>
      </c>
      <c r="E750" t="str">
        <f>IF(ISNA(MATCH(#REF!,'ESO zone constants'!$A$3:$A$9952,0)),"","X")</f>
        <v>X</v>
      </c>
    </row>
    <row r="751" spans="1:5" x14ac:dyDescent="0.25">
      <c r="A751" s="81">
        <v>1169</v>
      </c>
      <c r="B751">
        <v>749</v>
      </c>
      <c r="C751">
        <v>1160</v>
      </c>
      <c r="D751" t="s">
        <v>1826</v>
      </c>
      <c r="E751" t="str">
        <f>IF(ISNA(MATCH(#REF!,'ESO zone constants'!$A$3:$A$9952,0)),"","X")</f>
        <v>X</v>
      </c>
    </row>
    <row r="752" spans="1:5" x14ac:dyDescent="0.25">
      <c r="A752" s="82">
        <v>1170</v>
      </c>
      <c r="B752">
        <v>750</v>
      </c>
      <c r="C752">
        <v>1160</v>
      </c>
      <c r="D752" t="s">
        <v>1850</v>
      </c>
      <c r="E752" t="str">
        <f>IF(ISNA(MATCH(#REF!,'ESO zone constants'!$A$3:$A$9952,0)),"","X")</f>
        <v>X</v>
      </c>
    </row>
    <row r="753" spans="1:5" x14ac:dyDescent="0.25">
      <c r="A753" s="81">
        <v>1171</v>
      </c>
      <c r="B753">
        <v>751</v>
      </c>
      <c r="C753">
        <v>1161</v>
      </c>
      <c r="D753" t="s">
        <v>1827</v>
      </c>
      <c r="E753" t="str">
        <f>IF(ISNA(MATCH(#REF!,'ESO zone constants'!$A$3:$A$9952,0)),"","X")</f>
        <v>X</v>
      </c>
    </row>
    <row r="754" spans="1:5" x14ac:dyDescent="0.25">
      <c r="A754" s="82">
        <v>1172</v>
      </c>
      <c r="B754">
        <v>752</v>
      </c>
      <c r="C754">
        <v>1161</v>
      </c>
      <c r="D754" t="s">
        <v>1848</v>
      </c>
      <c r="E754" t="str">
        <f>IF(ISNA(MATCH(#REF!,'ESO zone constants'!$A$3:$A$9952,0)),"","X")</f>
        <v>X</v>
      </c>
    </row>
    <row r="755" spans="1:5" x14ac:dyDescent="0.25">
      <c r="A755" s="81">
        <v>1173</v>
      </c>
      <c r="B755">
        <v>753</v>
      </c>
      <c r="C755">
        <v>1161</v>
      </c>
      <c r="D755" t="s">
        <v>1828</v>
      </c>
      <c r="E755" t="str">
        <f>IF(ISNA(MATCH(#REF!,'ESO zone constants'!$A$3:$A$9952,0)),"","X")</f>
        <v>X</v>
      </c>
    </row>
    <row r="756" spans="1:5" x14ac:dyDescent="0.25">
      <c r="A756" s="81">
        <v>1174</v>
      </c>
      <c r="B756">
        <v>754</v>
      </c>
      <c r="C756">
        <v>1160</v>
      </c>
      <c r="D756" t="s">
        <v>1829</v>
      </c>
      <c r="E756" t="str">
        <f>IF(ISNA(MATCH(#REF!,'ESO zone constants'!$A$3:$A$9952,0)),"","X")</f>
        <v>X</v>
      </c>
    </row>
    <row r="757" spans="1:5" x14ac:dyDescent="0.25">
      <c r="A757" s="81">
        <v>1175</v>
      </c>
      <c r="B757">
        <v>755</v>
      </c>
      <c r="C757">
        <v>1175</v>
      </c>
      <c r="D757" t="s">
        <v>1830</v>
      </c>
      <c r="E757" t="str">
        <f>IF(ISNA(MATCH(#REF!,'ESO zone constants'!$A$3:$A$9952,0)),"","X")</f>
        <v>X</v>
      </c>
    </row>
    <row r="758" spans="1:5" x14ac:dyDescent="0.25">
      <c r="A758" s="81">
        <v>1176</v>
      </c>
      <c r="B758">
        <v>756</v>
      </c>
      <c r="C758">
        <v>1160</v>
      </c>
      <c r="D758" t="s">
        <v>1831</v>
      </c>
      <c r="E758" t="str">
        <f>IF(ISNA(MATCH(#REF!,'ESO zone constants'!$A$3:$A$9952,0)),"","X")</f>
        <v>X</v>
      </c>
    </row>
    <row r="759" spans="1:5" x14ac:dyDescent="0.25">
      <c r="A759" s="81">
        <v>1177</v>
      </c>
      <c r="B759">
        <v>757</v>
      </c>
      <c r="C759">
        <v>1160</v>
      </c>
      <c r="D759" t="s">
        <v>1832</v>
      </c>
      <c r="E759" t="str">
        <f>IF(ISNA(MATCH(#REF!,'ESO zone constants'!$A$3:$A$9952,0)),"","X")</f>
        <v>X</v>
      </c>
    </row>
    <row r="760" spans="1:5" x14ac:dyDescent="0.25">
      <c r="A760" s="81">
        <v>1178</v>
      </c>
      <c r="B760">
        <v>758</v>
      </c>
      <c r="C760">
        <v>1160</v>
      </c>
      <c r="D760" t="s">
        <v>1833</v>
      </c>
      <c r="E760" t="str">
        <f>IF(ISNA(MATCH(#REF!,'ESO zone constants'!$A$3:$A$9952,0)),"","X")</f>
        <v>X</v>
      </c>
    </row>
    <row r="761" spans="1:5" x14ac:dyDescent="0.25">
      <c r="A761" s="81">
        <v>1179</v>
      </c>
      <c r="B761">
        <v>759</v>
      </c>
      <c r="C761">
        <v>1160</v>
      </c>
      <c r="D761" t="s">
        <v>1834</v>
      </c>
      <c r="E761" t="str">
        <f>IF(ISNA(MATCH(#REF!,'ESO zone constants'!$A$3:$A$9952,0)),"","X")</f>
        <v>X</v>
      </c>
    </row>
    <row r="762" spans="1:5" x14ac:dyDescent="0.25">
      <c r="A762" s="81">
        <v>1180</v>
      </c>
      <c r="B762">
        <v>760</v>
      </c>
      <c r="C762">
        <v>383</v>
      </c>
      <c r="D762" t="s">
        <v>2563</v>
      </c>
      <c r="E762" t="str">
        <f>IF(ISNA(MATCH(#REF!,'ESO zone constants'!$A$3:$A$9952,0)),"","X")</f>
        <v>X</v>
      </c>
    </row>
    <row r="763" spans="1:5" x14ac:dyDescent="0.25">
      <c r="A763" s="81">
        <v>1181</v>
      </c>
      <c r="B763">
        <v>761</v>
      </c>
      <c r="C763">
        <v>1161</v>
      </c>
      <c r="D763" t="s">
        <v>1835</v>
      </c>
      <c r="E763" t="str">
        <f>IF(ISNA(MATCH(#REF!,'ESO zone constants'!$A$3:$A$9952,0)),"","X")</f>
        <v>X</v>
      </c>
    </row>
    <row r="764" spans="1:5" x14ac:dyDescent="0.25">
      <c r="A764" s="81">
        <v>1182</v>
      </c>
      <c r="B764">
        <v>762</v>
      </c>
      <c r="C764">
        <v>1160</v>
      </c>
      <c r="D764" t="s">
        <v>1836</v>
      </c>
      <c r="E764" t="str">
        <f>IF(ISNA(MATCH(#REF!,'ESO zone constants'!$A$3:$A$9952,0)),"","X")</f>
        <v>X</v>
      </c>
    </row>
    <row r="765" spans="1:5" x14ac:dyDescent="0.25">
      <c r="A765" s="81">
        <v>1183</v>
      </c>
      <c r="B765">
        <v>763</v>
      </c>
      <c r="C765">
        <v>1161</v>
      </c>
      <c r="D765" t="s">
        <v>1847</v>
      </c>
      <c r="E765" t="str">
        <f>IF(ISNA(MATCH(#REF!,'ESO zone constants'!$A$3:$A$9952,0)),"","X")</f>
        <v>X</v>
      </c>
    </row>
    <row r="766" spans="1:5" x14ac:dyDescent="0.25">
      <c r="A766" s="82">
        <v>1184</v>
      </c>
      <c r="B766">
        <v>764</v>
      </c>
      <c r="C766">
        <v>1161</v>
      </c>
      <c r="D766" t="s">
        <v>1837</v>
      </c>
      <c r="E766" t="str">
        <f>IF(ISNA(MATCH(#REF!,'ESO zone constants'!$A$3:$A$9952,0)),"","X")</f>
        <v>X</v>
      </c>
    </row>
    <row r="767" spans="1:5" x14ac:dyDescent="0.25">
      <c r="A767" s="82">
        <v>1185</v>
      </c>
      <c r="B767">
        <v>765</v>
      </c>
      <c r="C767">
        <v>1160</v>
      </c>
      <c r="D767" t="s">
        <v>1838</v>
      </c>
      <c r="E767" t="str">
        <f>IF(ISNA(MATCH(#REF!,'ESO zone constants'!$A$3:$A$9952,0)),"","X")</f>
        <v>X</v>
      </c>
    </row>
    <row r="768" spans="1:5" x14ac:dyDescent="0.25">
      <c r="A768" s="81">
        <v>1186</v>
      </c>
      <c r="B768">
        <v>766</v>
      </c>
      <c r="C768">
        <v>1160</v>
      </c>
      <c r="D768" t="s">
        <v>1846</v>
      </c>
      <c r="E768" t="str">
        <f>IF(ISNA(MATCH(#REF!,'ESO zone constants'!$A$3:$A$9952,0)),"","X")</f>
        <v>X</v>
      </c>
    </row>
    <row r="769" spans="1:5" x14ac:dyDescent="0.25">
      <c r="A769" s="82">
        <v>1187</v>
      </c>
      <c r="B769">
        <v>767</v>
      </c>
      <c r="C769">
        <v>1161</v>
      </c>
      <c r="D769" t="s">
        <v>1839</v>
      </c>
      <c r="E769" t="str">
        <f>IF(ISNA(MATCH(#REF!,'ESO zone constants'!$A$3:$A$9952,0)),"","X")</f>
        <v>X</v>
      </c>
    </row>
    <row r="770" spans="1:5" x14ac:dyDescent="0.25">
      <c r="A770" s="82">
        <v>1188</v>
      </c>
      <c r="B770">
        <v>768</v>
      </c>
      <c r="C770">
        <v>101</v>
      </c>
      <c r="D770" t="s">
        <v>1840</v>
      </c>
      <c r="E770" t="str">
        <f>IF(ISNA(MATCH(#REF!,'ESO zone constants'!$A$3:$A$9952,0)),"","X")</f>
        <v>X</v>
      </c>
    </row>
    <row r="771" spans="1:5" x14ac:dyDescent="0.25">
      <c r="A771" s="82">
        <v>1189</v>
      </c>
      <c r="B771">
        <v>769</v>
      </c>
      <c r="C771">
        <v>101</v>
      </c>
      <c r="D771" t="s">
        <v>1840</v>
      </c>
      <c r="E771" t="str">
        <f>IF(ISNA(MATCH(#REF!,'ESO zone constants'!$A$3:$A$9952,0)),"","X")</f>
        <v>X</v>
      </c>
    </row>
    <row r="772" spans="1:5" x14ac:dyDescent="0.25">
      <c r="A772" s="81">
        <v>1190</v>
      </c>
      <c r="B772">
        <v>770</v>
      </c>
      <c r="C772">
        <v>103</v>
      </c>
      <c r="D772" t="s">
        <v>1794</v>
      </c>
      <c r="E772" t="str">
        <f>IF(ISNA(MATCH(#REF!,'ESO zone constants'!$A$3:$A$9952,0)),"","X")</f>
        <v>X</v>
      </c>
    </row>
    <row r="773" spans="1:5" x14ac:dyDescent="0.25">
      <c r="A773" s="82">
        <v>1191</v>
      </c>
      <c r="B773">
        <v>771</v>
      </c>
      <c r="C773">
        <v>101</v>
      </c>
      <c r="D773" t="s">
        <v>1793</v>
      </c>
      <c r="E773" t="str">
        <f>IF(ISNA(MATCH(#REF!,'ESO zone constants'!$A$3:$A$9952,0)),"","X")</f>
        <v>X</v>
      </c>
    </row>
    <row r="774" spans="1:5" x14ac:dyDescent="0.25">
      <c r="A774" s="81">
        <v>1192</v>
      </c>
      <c r="B774">
        <v>772</v>
      </c>
      <c r="C774">
        <v>1133</v>
      </c>
      <c r="D774" t="s">
        <v>1724</v>
      </c>
      <c r="E774" t="str">
        <f>IF(ISNA(MATCH(#REF!,'ESO zone constants'!$A$3:$A$9952,0)),"","X")</f>
        <v>X</v>
      </c>
    </row>
    <row r="775" spans="1:5" x14ac:dyDescent="0.25">
      <c r="A775" s="82">
        <v>1193</v>
      </c>
      <c r="B775">
        <v>773</v>
      </c>
      <c r="C775">
        <v>1133</v>
      </c>
      <c r="D775" t="s">
        <v>1725</v>
      </c>
      <c r="E775" t="str">
        <f>IF(ISNA(MATCH(#REF!,'ESO zone constants'!$A$3:$A$9952,0)),"","X")</f>
        <v>X</v>
      </c>
    </row>
    <row r="776" spans="1:5" x14ac:dyDescent="0.25">
      <c r="A776" s="81">
        <v>1195</v>
      </c>
      <c r="B776">
        <v>774</v>
      </c>
      <c r="C776">
        <v>1195</v>
      </c>
      <c r="D776" t="s">
        <v>1841</v>
      </c>
      <c r="E776" t="str">
        <f>IF(ISNA(MATCH(#REF!,'ESO zone constants'!$A$3:$A$9952,0)),"","X")</f>
        <v>X</v>
      </c>
    </row>
    <row r="777" spans="1:5" x14ac:dyDescent="0.25">
      <c r="A777" s="81">
        <v>1196</v>
      </c>
      <c r="B777">
        <v>775</v>
      </c>
      <c r="C777">
        <v>1160</v>
      </c>
      <c r="D777" t="s">
        <v>1842</v>
      </c>
      <c r="E777" t="str">
        <f>IF(ISNA(MATCH(#REF!,'ESO zone constants'!$A$3:$A$9952,0)),"","X")</f>
        <v>X</v>
      </c>
    </row>
    <row r="778" spans="1:5" x14ac:dyDescent="0.25">
      <c r="A778" s="82">
        <v>1197</v>
      </c>
      <c r="B778">
        <v>776</v>
      </c>
      <c r="C778">
        <v>1161</v>
      </c>
      <c r="D778" t="s">
        <v>1961</v>
      </c>
      <c r="E778" t="str">
        <f>IF(ISNA(MATCH(#REF!,'ESO zone constants'!$A$3:$A$9952,0)),"","X")</f>
        <v>X</v>
      </c>
    </row>
    <row r="779" spans="1:5" x14ac:dyDescent="0.25">
      <c r="A779" s="82">
        <v>1199</v>
      </c>
      <c r="B779">
        <v>777</v>
      </c>
      <c r="C779">
        <v>684</v>
      </c>
      <c r="D779" t="s">
        <v>1792</v>
      </c>
      <c r="E779" t="str">
        <f>IF(ISNA(MATCH(#REF!,'ESO zone constants'!$A$3:$A$9952,0)),"","X")</f>
        <v>X</v>
      </c>
    </row>
    <row r="780" spans="1:5" x14ac:dyDescent="0.25">
      <c r="A780" s="81">
        <v>1200</v>
      </c>
      <c r="B780">
        <v>778</v>
      </c>
      <c r="C780">
        <v>1200</v>
      </c>
      <c r="D780" t="s">
        <v>1791</v>
      </c>
      <c r="E780" t="str">
        <f>IF(ISNA(MATCH(#REF!,'ESO zone constants'!$A$3:$A$9952,0)),"","X")</f>
        <v>X</v>
      </c>
    </row>
    <row r="781" spans="1:5" x14ac:dyDescent="0.25">
      <c r="A781" s="82">
        <v>1201</v>
      </c>
      <c r="B781">
        <v>779</v>
      </c>
      <c r="C781">
        <v>1160</v>
      </c>
      <c r="D781" t="s">
        <v>1953</v>
      </c>
      <c r="E781" t="str">
        <f>IF(ISNA(MATCH(#REF!,'ESO zone constants'!$A$3:$A$9952,0)),"","X")</f>
        <v>X</v>
      </c>
    </row>
    <row r="782" spans="1:5" x14ac:dyDescent="0.25">
      <c r="A782" s="82">
        <v>1204</v>
      </c>
      <c r="B782">
        <v>780</v>
      </c>
      <c r="C782">
        <v>1204</v>
      </c>
      <c r="D782" t="s">
        <v>2307</v>
      </c>
      <c r="E782" t="str">
        <f>IF(ISNA(MATCH(#REF!,'ESO zone constants'!$A$3:$A$9952,0)),"","X")</f>
        <v>X</v>
      </c>
    </row>
    <row r="783" spans="1:5" x14ac:dyDescent="0.25">
      <c r="A783" s="81">
        <v>1205</v>
      </c>
      <c r="B783">
        <v>781</v>
      </c>
      <c r="C783">
        <v>20</v>
      </c>
      <c r="D783" t="s">
        <v>2309</v>
      </c>
      <c r="E783" t="str">
        <f>IF(ISNA(MATCH(#REF!,'ESO zone constants'!$A$3:$A$9952,0)),"","X")</f>
        <v>X</v>
      </c>
    </row>
    <row r="784" spans="1:5" x14ac:dyDescent="0.25">
      <c r="A784" s="82">
        <v>1206</v>
      </c>
      <c r="B784">
        <v>782</v>
      </c>
      <c r="C784">
        <v>20</v>
      </c>
      <c r="D784" t="s">
        <v>2308</v>
      </c>
      <c r="E784" t="str">
        <f>IF(ISNA(MATCH(#REF!,'ESO zone constants'!$A$3:$A$9952,0)),"","X")</f>
        <v>X</v>
      </c>
    </row>
    <row r="785" spans="1:5" x14ac:dyDescent="0.25">
      <c r="A785" s="82">
        <v>1207</v>
      </c>
      <c r="B785">
        <v>783</v>
      </c>
      <c r="C785">
        <v>1207</v>
      </c>
      <c r="D785" t="s">
        <v>2368</v>
      </c>
      <c r="E785" t="str">
        <f>IF(ISNA(MATCH(#REF!,'ESO zone constants'!$A$3:$A$9952,0)),"","X")</f>
        <v>X</v>
      </c>
    </row>
    <row r="786" spans="1:5" x14ac:dyDescent="0.25">
      <c r="A786" s="82">
        <v>1208</v>
      </c>
      <c r="B786">
        <v>784</v>
      </c>
      <c r="C786">
        <v>1208</v>
      </c>
      <c r="D786" t="s">
        <v>2369</v>
      </c>
      <c r="E786" t="str">
        <f>IF(ISNA(MATCH(#REF!,'ESO zone constants'!$A$3:$A$9952,0)),"","X")</f>
        <v>X</v>
      </c>
    </row>
    <row r="787" spans="1:5" x14ac:dyDescent="0.25">
      <c r="A787" s="82">
        <v>1209</v>
      </c>
      <c r="B787">
        <v>785</v>
      </c>
      <c r="C787">
        <v>1207</v>
      </c>
      <c r="D787" t="s">
        <v>2370</v>
      </c>
      <c r="E787" t="str">
        <f>IF(ISNA(MATCH(#REF!,'ESO zone constants'!$A$3:$A$9952,0)),"","X")</f>
        <v>X</v>
      </c>
    </row>
    <row r="788" spans="1:5" x14ac:dyDescent="0.25">
      <c r="A788" s="82">
        <v>1210</v>
      </c>
      <c r="B788">
        <v>786</v>
      </c>
      <c r="C788">
        <v>1207</v>
      </c>
      <c r="D788" t="s">
        <v>2371</v>
      </c>
      <c r="E788" t="str">
        <f>IF(ISNA(MATCH(#REF!,'ESO zone constants'!$A$3:$A$9952,0)),"","X")</f>
        <v>X</v>
      </c>
    </row>
    <row r="789" spans="1:5" x14ac:dyDescent="0.25">
      <c r="A789" s="82">
        <v>1211</v>
      </c>
      <c r="B789">
        <v>787</v>
      </c>
      <c r="C789">
        <v>1207</v>
      </c>
      <c r="D789" t="s">
        <v>2383</v>
      </c>
      <c r="E789" t="str">
        <f>IF(ISNA(MATCH(#REF!,'ESO zone constants'!$A$3:$A$9952,0)),"","X")</f>
        <v>X</v>
      </c>
    </row>
    <row r="790" spans="1:5" x14ac:dyDescent="0.25">
      <c r="A790" s="81">
        <v>1212</v>
      </c>
      <c r="B790">
        <v>788</v>
      </c>
      <c r="C790">
        <v>1208</v>
      </c>
      <c r="D790" t="s">
        <v>2382</v>
      </c>
      <c r="E790" t="str">
        <f>IF(ISNA(MATCH(#REF!,'ESO zone constants'!$A$3:$A$9952,0)),"","X")</f>
        <v>X</v>
      </c>
    </row>
    <row r="791" spans="1:5" x14ac:dyDescent="0.25">
      <c r="A791" s="82">
        <v>1213</v>
      </c>
      <c r="B791">
        <v>789</v>
      </c>
      <c r="C791">
        <v>1207</v>
      </c>
      <c r="D791" t="s">
        <v>2569</v>
      </c>
      <c r="E791" t="str">
        <f>IF(ISNA(MATCH(#REF!,'ESO zone constants'!$A$3:$A$9952,0)),"","X")</f>
        <v>X</v>
      </c>
    </row>
    <row r="792" spans="1:5" x14ac:dyDescent="0.25">
      <c r="A792" s="81">
        <v>1214</v>
      </c>
      <c r="B792">
        <v>790</v>
      </c>
      <c r="C792">
        <v>1207</v>
      </c>
      <c r="D792" t="s">
        <v>2381</v>
      </c>
      <c r="E792" t="str">
        <f>IF(ISNA(MATCH(#REF!,'ESO zone constants'!$A$3:$A$9952,0)),"","X")</f>
        <v>X</v>
      </c>
    </row>
    <row r="793" spans="1:5" x14ac:dyDescent="0.25">
      <c r="A793" s="81">
        <v>1215</v>
      </c>
      <c r="B793">
        <v>791</v>
      </c>
      <c r="C793">
        <v>1207</v>
      </c>
      <c r="D793" t="s">
        <v>2380</v>
      </c>
      <c r="E793" t="str">
        <f>IF(ISNA(MATCH(#REF!,'ESO zone constants'!$A$3:$A$9952,0)),"","X")</f>
        <v>X</v>
      </c>
    </row>
    <row r="794" spans="1:5" x14ac:dyDescent="0.25">
      <c r="A794" s="81">
        <v>1216</v>
      </c>
      <c r="B794">
        <v>792</v>
      </c>
      <c r="C794">
        <v>1207</v>
      </c>
      <c r="D794" t="s">
        <v>2379</v>
      </c>
      <c r="E794" t="str">
        <f>IF(ISNA(MATCH(#REF!,'ESO zone constants'!$A$3:$A$9952,0)),"","X")</f>
        <v>X</v>
      </c>
    </row>
    <row r="795" spans="1:5" x14ac:dyDescent="0.25">
      <c r="A795" s="81">
        <v>1217</v>
      </c>
      <c r="B795">
        <v>793</v>
      </c>
      <c r="C795">
        <v>1208</v>
      </c>
      <c r="D795" t="s">
        <v>2378</v>
      </c>
      <c r="E795" t="str">
        <f>IF(ISNA(MATCH(#REF!,'ESO zone constants'!$A$3:$A$9952,0)),"","X")</f>
        <v>X</v>
      </c>
    </row>
    <row r="796" spans="1:5" x14ac:dyDescent="0.25">
      <c r="A796" s="82">
        <v>1218</v>
      </c>
      <c r="B796">
        <v>794</v>
      </c>
      <c r="C796">
        <v>1160</v>
      </c>
      <c r="D796" t="s">
        <v>1843</v>
      </c>
      <c r="E796" t="str">
        <f>IF(ISNA(MATCH(#REF!,'ESO zone constants'!$A$3:$A$9952,0)),"","X")</f>
        <v>X</v>
      </c>
    </row>
    <row r="797" spans="1:5" x14ac:dyDescent="0.25">
      <c r="A797" s="82">
        <v>1219</v>
      </c>
      <c r="B797">
        <v>795</v>
      </c>
      <c r="C797">
        <v>1160</v>
      </c>
      <c r="D797" t="s">
        <v>1844</v>
      </c>
      <c r="E797" t="str">
        <f>IF(ISNA(MATCH(#REF!,'ESO zone constants'!$A$3:$A$9952,0)),"","X")</f>
        <v>X</v>
      </c>
    </row>
    <row r="798" spans="1:5" x14ac:dyDescent="0.25">
      <c r="A798" s="82">
        <v>1220</v>
      </c>
      <c r="B798">
        <v>796</v>
      </c>
      <c r="C798">
        <v>1161</v>
      </c>
      <c r="D798" t="s">
        <v>1845</v>
      </c>
      <c r="E798" t="str">
        <f>IF(ISNA(MATCH(#REF!,'ESO zone constants'!$A$3:$A$9952,0)),"","X")</f>
        <v>X</v>
      </c>
    </row>
    <row r="799" spans="1:5" x14ac:dyDescent="0.25">
      <c r="A799" s="82">
        <v>1221</v>
      </c>
      <c r="B799">
        <v>797</v>
      </c>
      <c r="C799">
        <v>1207</v>
      </c>
      <c r="D799" t="s">
        <v>2372</v>
      </c>
      <c r="E799" t="str">
        <f>IF(ISNA(MATCH(#REF!,'ESO zone constants'!$A$3:$A$9952,0)),"","X")</f>
        <v>X</v>
      </c>
    </row>
    <row r="800" spans="1:5" x14ac:dyDescent="0.25">
      <c r="A800" s="82">
        <v>1222</v>
      </c>
      <c r="B800">
        <v>798</v>
      </c>
      <c r="C800">
        <v>1160</v>
      </c>
      <c r="D800" t="s">
        <v>2373</v>
      </c>
      <c r="E800" t="str">
        <f>IF(ISNA(MATCH(#REF!,'ESO zone constants'!$A$3:$A$9952,0)),"","X")</f>
        <v>X</v>
      </c>
    </row>
    <row r="801" spans="1:5" x14ac:dyDescent="0.25">
      <c r="A801" s="81">
        <v>1223</v>
      </c>
      <c r="B801">
        <v>799</v>
      </c>
      <c r="C801">
        <v>1207</v>
      </c>
      <c r="D801" t="s">
        <v>2377</v>
      </c>
      <c r="E801" t="str">
        <f>IF(ISNA(MATCH(#REF!,'ESO zone constants'!$A$3:$A$9952,0)),"","X")</f>
        <v>X</v>
      </c>
    </row>
    <row r="802" spans="1:5" x14ac:dyDescent="0.25">
      <c r="A802" s="81">
        <v>1224</v>
      </c>
      <c r="B802">
        <v>800</v>
      </c>
      <c r="C802">
        <v>1208</v>
      </c>
      <c r="D802" t="s">
        <v>2376</v>
      </c>
      <c r="E802" t="str">
        <f>IF(ISNA(MATCH(#REF!,'ESO zone constants'!$A$3:$A$9952,0)),"","X")</f>
        <v>X</v>
      </c>
    </row>
    <row r="803" spans="1:5" x14ac:dyDescent="0.25">
      <c r="A803" s="81">
        <v>1225</v>
      </c>
      <c r="B803">
        <v>801</v>
      </c>
      <c r="C803">
        <v>1207</v>
      </c>
      <c r="D803" t="s">
        <v>2375</v>
      </c>
      <c r="E803" t="str">
        <f>IF(ISNA(MATCH(#REF!,'ESO zone constants'!$A$3:$A$9952,0)),"","X")</f>
        <v>X</v>
      </c>
    </row>
    <row r="804" spans="1:5" x14ac:dyDescent="0.25">
      <c r="A804" s="82">
        <v>1226</v>
      </c>
      <c r="B804">
        <v>802</v>
      </c>
      <c r="C804">
        <v>1207</v>
      </c>
      <c r="D804" t="s">
        <v>2374</v>
      </c>
      <c r="E804" t="str">
        <f>IF(ISNA(MATCH(#REF!,'ESO zone constants'!$A$3:$A$9952,0)),"","X")</f>
        <v>X</v>
      </c>
    </row>
    <row r="805" spans="1:5" x14ac:dyDescent="0.25">
      <c r="A805" s="81">
        <v>1227</v>
      </c>
      <c r="B805">
        <v>803</v>
      </c>
      <c r="C805">
        <v>1207</v>
      </c>
      <c r="D805" t="s">
        <v>2367</v>
      </c>
      <c r="E805" t="str">
        <f>IF(ISNA(MATCH(#REF!,'ESO zone constants'!$A$3:$A$9952,0)),"","X")</f>
        <v>X</v>
      </c>
    </row>
    <row r="806" spans="1:5" x14ac:dyDescent="0.25">
      <c r="A806" s="81">
        <v>1228</v>
      </c>
      <c r="B806">
        <v>804</v>
      </c>
      <c r="C806">
        <v>823</v>
      </c>
      <c r="D806" t="s">
        <v>2561</v>
      </c>
      <c r="E806" t="str">
        <f>IF(ISNA(MATCH(#REF!,'ESO zone constants'!$A$3:$A$9952,0)),"","X")</f>
        <v>X</v>
      </c>
    </row>
    <row r="807" spans="1:5" x14ac:dyDescent="0.25">
      <c r="A807" s="81">
        <v>1229</v>
      </c>
      <c r="B807">
        <v>805</v>
      </c>
      <c r="C807">
        <v>57</v>
      </c>
      <c r="D807" t="s">
        <v>2562</v>
      </c>
      <c r="E807" t="str">
        <f>IF(ISNA(MATCH(#REF!,'ESO zone constants'!$A$3:$A$9952,0)),"","X")</f>
        <v>X</v>
      </c>
    </row>
    <row r="808" spans="1:5" x14ac:dyDescent="0.25">
      <c r="A808" s="82">
        <v>1233</v>
      </c>
      <c r="B808">
        <v>806</v>
      </c>
      <c r="C808">
        <v>1160</v>
      </c>
      <c r="D808" t="s">
        <v>2305</v>
      </c>
      <c r="E808" t="str">
        <f>IF(ISNA(MATCH(#REF!,'ESO zone constants'!$A$3:$A$9952,0)),"","X")</f>
        <v>X</v>
      </c>
    </row>
    <row r="809" spans="1:5" x14ac:dyDescent="0.25">
      <c r="A809" s="81">
        <v>1234</v>
      </c>
      <c r="B809">
        <v>807</v>
      </c>
      <c r="C809">
        <v>1160</v>
      </c>
      <c r="D809" t="s">
        <v>2306</v>
      </c>
      <c r="E809" t="str">
        <f>IF(ISNA(MATCH(#REF!,'ESO zone constants'!$A$3:$A$9952,0)),"","X")</f>
        <v>X</v>
      </c>
    </row>
    <row r="810" spans="1:5" x14ac:dyDescent="0.25">
      <c r="A810" s="81">
        <v>1235</v>
      </c>
      <c r="B810">
        <v>808</v>
      </c>
      <c r="C810">
        <v>383</v>
      </c>
      <c r="D810" t="s">
        <v>2564</v>
      </c>
      <c r="E810" t="str">
        <f>IF(ISNA(MATCH(#REF!,'ESO zone constants'!$A$3:$A$9952,0)),"","X")</f>
        <v>X</v>
      </c>
    </row>
    <row r="811" spans="1:5" x14ac:dyDescent="0.25">
      <c r="A811" s="81">
        <v>1236</v>
      </c>
      <c r="B811">
        <v>809</v>
      </c>
      <c r="C811">
        <v>383</v>
      </c>
      <c r="D811" t="s">
        <v>454</v>
      </c>
      <c r="E811" t="str">
        <f>IF(ISNA(MATCH(#REF!,'ESO zone constants'!$A$3:$A$9952,0)),"","X")</f>
        <v>X</v>
      </c>
    </row>
    <row r="812" spans="1:5" x14ac:dyDescent="0.25">
      <c r="A812" s="81">
        <v>1237</v>
      </c>
      <c r="B812">
        <v>810</v>
      </c>
      <c r="C812">
        <v>383</v>
      </c>
      <c r="D812" t="s">
        <v>2568</v>
      </c>
      <c r="E812" t="str">
        <f>IF(ISNA(MATCH(#REF!,'ESO zone constants'!$A$3:$A$9952,0)),"","X")</f>
        <v>X</v>
      </c>
    </row>
    <row r="813" spans="1:5" x14ac:dyDescent="0.25">
      <c r="A813" s="81">
        <v>1238</v>
      </c>
      <c r="B813">
        <v>811</v>
      </c>
      <c r="C813">
        <v>1261</v>
      </c>
      <c r="D813" t="s">
        <v>2596</v>
      </c>
      <c r="E813" t="str">
        <f>IF(ISNA(MATCH(#REF!,'ESO zone constants'!$A$3:$A$9952,0)),"","X")</f>
        <v>X</v>
      </c>
    </row>
    <row r="814" spans="1:5" x14ac:dyDescent="0.25">
      <c r="A814" s="81">
        <v>1239</v>
      </c>
      <c r="B814">
        <v>812</v>
      </c>
      <c r="C814">
        <v>1261</v>
      </c>
      <c r="D814" t="s">
        <v>2593</v>
      </c>
      <c r="E814" t="str">
        <f>IF(ISNA(MATCH(#REF!,'ESO zone constants'!$A$3:$A$9952,0)),"","X")</f>
        <v>X</v>
      </c>
    </row>
    <row r="815" spans="1:5" x14ac:dyDescent="0.25">
      <c r="A815" s="81">
        <v>1240</v>
      </c>
      <c r="B815">
        <v>813</v>
      </c>
      <c r="C815">
        <v>1261</v>
      </c>
      <c r="D815" t="s">
        <v>2597</v>
      </c>
      <c r="E815" t="str">
        <f>IF(ISNA(MATCH(#REF!,'ESO zone constants'!$A$3:$A$9952,0)),"","X")</f>
        <v>X</v>
      </c>
    </row>
    <row r="816" spans="1:5" x14ac:dyDescent="0.25">
      <c r="A816" s="81">
        <v>1241</v>
      </c>
      <c r="B816">
        <v>814</v>
      </c>
      <c r="C816">
        <v>1261</v>
      </c>
      <c r="D816" t="s">
        <v>2598</v>
      </c>
      <c r="E816" t="str">
        <f>IF(ISNA(MATCH(#REF!,'ESO zone constants'!$A$3:$A$9952,0)),"","X")</f>
        <v>X</v>
      </c>
    </row>
    <row r="817" spans="1:5" x14ac:dyDescent="0.25">
      <c r="A817" s="82">
        <v>1242</v>
      </c>
      <c r="B817">
        <v>815</v>
      </c>
      <c r="C817">
        <v>1261</v>
      </c>
      <c r="D817" t="s">
        <v>2599</v>
      </c>
      <c r="E817" t="str">
        <f>IF(ISNA(MATCH(#REF!,'ESO zone constants'!$A$3:$A$9952,0)),"","X")</f>
        <v>X</v>
      </c>
    </row>
    <row r="818" spans="1:5" x14ac:dyDescent="0.25">
      <c r="A818" s="82">
        <v>1243</v>
      </c>
      <c r="B818">
        <v>816</v>
      </c>
      <c r="C818">
        <v>1261</v>
      </c>
      <c r="D818" t="s">
        <v>2600</v>
      </c>
      <c r="E818" t="str">
        <f>IF(ISNA(MATCH(#REF!,'ESO zone constants'!$A$3:$A$9952,0)),"","X")</f>
        <v>X</v>
      </c>
    </row>
    <row r="819" spans="1:5" x14ac:dyDescent="0.25">
      <c r="A819" s="82">
        <v>1244</v>
      </c>
      <c r="B819">
        <v>817</v>
      </c>
      <c r="C819">
        <v>1261</v>
      </c>
      <c r="D819" t="s">
        <v>2601</v>
      </c>
      <c r="E819" t="str">
        <f>IF(ISNA(MATCH(#REF!,'ESO zone constants'!$A$3:$A$9952,0)),"","X")</f>
        <v>X</v>
      </c>
    </row>
    <row r="820" spans="1:5" x14ac:dyDescent="0.25">
      <c r="A820" s="82">
        <v>1245</v>
      </c>
      <c r="B820">
        <v>818</v>
      </c>
      <c r="C820">
        <v>1261</v>
      </c>
      <c r="D820" t="s">
        <v>2602</v>
      </c>
      <c r="E820" t="str">
        <f>IF(ISNA(MATCH(#REF!,'ESO zone constants'!$A$3:$A$9952,0)),"","X")</f>
        <v>X</v>
      </c>
    </row>
    <row r="821" spans="1:5" x14ac:dyDescent="0.25">
      <c r="A821" s="82">
        <v>1246</v>
      </c>
      <c r="B821">
        <v>819</v>
      </c>
      <c r="C821">
        <v>1261</v>
      </c>
      <c r="D821" t="s">
        <v>2603</v>
      </c>
      <c r="E821" t="str">
        <f>IF(ISNA(MATCH(#REF!,'ESO zone constants'!$A$3:$A$9952,0)),"","X")</f>
        <v>X</v>
      </c>
    </row>
    <row r="822" spans="1:5" x14ac:dyDescent="0.25">
      <c r="A822" s="82">
        <v>1247</v>
      </c>
      <c r="B822">
        <v>820</v>
      </c>
      <c r="C822">
        <v>1261</v>
      </c>
      <c r="D822" t="s">
        <v>2594</v>
      </c>
      <c r="E822" t="str">
        <f>IF(ISNA(MATCH(#REF!,'ESO zone constants'!$A$3:$A$9952,0)),"","X")</f>
        <v>X</v>
      </c>
    </row>
    <row r="823" spans="1:5" x14ac:dyDescent="0.25">
      <c r="A823" s="82">
        <v>1248</v>
      </c>
      <c r="B823">
        <v>821</v>
      </c>
      <c r="C823">
        <v>1261</v>
      </c>
      <c r="D823" t="s">
        <v>2604</v>
      </c>
      <c r="E823" t="str">
        <f>IF(ISNA(MATCH(#REF!,'ESO zone constants'!$A$3:$A$9952,0)),"","X")</f>
        <v>X</v>
      </c>
    </row>
    <row r="824" spans="1:5" x14ac:dyDescent="0.25">
      <c r="A824" s="82">
        <v>1249</v>
      </c>
      <c r="B824">
        <v>822</v>
      </c>
      <c r="C824">
        <v>1261</v>
      </c>
      <c r="D824" t="s">
        <v>2605</v>
      </c>
      <c r="E824" t="str">
        <f>IF(ISNA(MATCH(#REF!,'ESO zone constants'!$A$3:$A$9952,0)),"","X")</f>
        <v>X</v>
      </c>
    </row>
    <row r="825" spans="1:5" x14ac:dyDescent="0.25">
      <c r="A825" s="82">
        <v>1250</v>
      </c>
      <c r="B825">
        <v>823</v>
      </c>
      <c r="C825">
        <v>1261</v>
      </c>
      <c r="D825" t="s">
        <v>2606</v>
      </c>
      <c r="E825" t="str">
        <f>IF(ISNA(MATCH(#REF!,'ESO zone constants'!$A$3:$A$9952,0)),"","X")</f>
        <v>X</v>
      </c>
    </row>
    <row r="826" spans="1:5" x14ac:dyDescent="0.25">
      <c r="A826" s="82">
        <v>1251</v>
      </c>
      <c r="B826">
        <v>824</v>
      </c>
      <c r="C826">
        <v>1261</v>
      </c>
      <c r="D826" t="s">
        <v>2607</v>
      </c>
      <c r="E826" t="str">
        <f>IF(ISNA(MATCH(#REF!,'ESO zone constants'!$A$3:$A$9952,0)),"","X")</f>
        <v>X</v>
      </c>
    </row>
    <row r="827" spans="1:5" x14ac:dyDescent="0.25">
      <c r="A827" s="82">
        <v>1252</v>
      </c>
      <c r="B827">
        <v>825</v>
      </c>
      <c r="C827">
        <v>1261</v>
      </c>
      <c r="D827" t="s">
        <v>2608</v>
      </c>
      <c r="E827" t="str">
        <f>IF(ISNA(MATCH(#REF!,'ESO zone constants'!$A$3:$A$9952,0)),"","X")</f>
        <v>X</v>
      </c>
    </row>
    <row r="828" spans="1:5" x14ac:dyDescent="0.25">
      <c r="A828" s="81">
        <v>1253</v>
      </c>
      <c r="B828">
        <v>826</v>
      </c>
      <c r="C828">
        <v>1261</v>
      </c>
      <c r="D828" t="s">
        <v>2609</v>
      </c>
      <c r="E828" t="str">
        <f>IF(ISNA(MATCH(#REF!,'ESO zone constants'!$A$3:$A$9952,0)),"","X")</f>
        <v>X</v>
      </c>
    </row>
    <row r="829" spans="1:5" x14ac:dyDescent="0.25">
      <c r="A829" s="82">
        <v>1254</v>
      </c>
      <c r="B829">
        <v>827</v>
      </c>
      <c r="C829">
        <v>1261</v>
      </c>
      <c r="D829" t="s">
        <v>2589</v>
      </c>
      <c r="E829" t="str">
        <f>IF(ISNA(MATCH(#REF!,'ESO zone constants'!$A$3:$A$9952,0)),"","X")</f>
        <v>X</v>
      </c>
    </row>
    <row r="830" spans="1:5" x14ac:dyDescent="0.25">
      <c r="A830" s="81">
        <v>1255</v>
      </c>
      <c r="B830">
        <v>828</v>
      </c>
      <c r="C830">
        <v>1261</v>
      </c>
      <c r="D830" t="s">
        <v>2610</v>
      </c>
      <c r="E830" t="str">
        <f>IF(ISNA(MATCH(#REF!,'ESO zone constants'!$A$3:$A$9952,0)),"","X")</f>
        <v>X</v>
      </c>
    </row>
    <row r="831" spans="1:5" x14ac:dyDescent="0.25">
      <c r="A831" s="81">
        <v>1256</v>
      </c>
      <c r="B831">
        <v>829</v>
      </c>
      <c r="C831">
        <v>1261</v>
      </c>
      <c r="D831" t="s">
        <v>2611</v>
      </c>
      <c r="E831" t="str">
        <f>IF(ISNA(MATCH(#REF!,'ESO zone constants'!$A$3:$A$9952,0)),"","X")</f>
        <v>X</v>
      </c>
    </row>
    <row r="832" spans="1:5" x14ac:dyDescent="0.25">
      <c r="A832" s="82">
        <v>1257</v>
      </c>
      <c r="B832">
        <v>830</v>
      </c>
      <c r="C832">
        <v>1261</v>
      </c>
      <c r="D832" t="s">
        <v>2592</v>
      </c>
      <c r="E832" t="str">
        <f>IF(ISNA(MATCH(#REF!,'ESO zone constants'!$A$3:$A$9952,0)),"","X")</f>
        <v>X</v>
      </c>
    </row>
    <row r="833" spans="1:5" x14ac:dyDescent="0.25">
      <c r="A833" s="82">
        <v>1258</v>
      </c>
      <c r="B833">
        <v>831</v>
      </c>
      <c r="C833">
        <v>1261</v>
      </c>
      <c r="D833" t="s">
        <v>2591</v>
      </c>
      <c r="E833" t="str">
        <f>IF(ISNA(MATCH(#REF!,'ESO zone constants'!$A$3:$A$9952,0)),"","X")</f>
        <v>X</v>
      </c>
    </row>
    <row r="834" spans="1:5" x14ac:dyDescent="0.25">
      <c r="A834" s="81">
        <v>1259</v>
      </c>
      <c r="B834">
        <v>832</v>
      </c>
      <c r="C834">
        <v>1261</v>
      </c>
      <c r="D834" t="s">
        <v>2612</v>
      </c>
      <c r="E834" t="str">
        <f>IF(ISNA(MATCH(#REF!,'ESO zone constants'!$A$3:$A$9952,0)),"","X")</f>
        <v>X</v>
      </c>
    </row>
    <row r="835" spans="1:5" x14ac:dyDescent="0.25">
      <c r="A835" s="81">
        <v>1260</v>
      </c>
      <c r="B835">
        <v>833</v>
      </c>
      <c r="C835">
        <v>1261</v>
      </c>
      <c r="D835" t="s">
        <v>2613</v>
      </c>
      <c r="E835" t="str">
        <f>IF(ISNA(MATCH(#REF!,'ESO zone constants'!$A$3:$A$9952,0)),"","X")</f>
        <v>X</v>
      </c>
    </row>
    <row r="836" spans="1:5" x14ac:dyDescent="0.25">
      <c r="A836" s="81">
        <v>1261</v>
      </c>
      <c r="B836">
        <v>834</v>
      </c>
      <c r="C836">
        <v>1261</v>
      </c>
      <c r="D836" t="s">
        <v>2551</v>
      </c>
      <c r="E836" t="str">
        <f>IF(ISNA(MATCH(#REF!,'ESO zone constants'!$A$3:$A$9952,0)),"","X")</f>
        <v>X</v>
      </c>
    </row>
    <row r="837" spans="1:5" ht="15" customHeight="1" x14ac:dyDescent="0.25">
      <c r="A837" s="81">
        <v>1262</v>
      </c>
      <c r="B837">
        <v>835</v>
      </c>
      <c r="C837">
        <v>19</v>
      </c>
      <c r="D837" t="s">
        <v>2567</v>
      </c>
      <c r="E837" t="str">
        <f>IF(ISNA(MATCH(#REF!,'ESO zone constants'!$A$3:$A$9952,0)),"","X")</f>
        <v>X</v>
      </c>
    </row>
    <row r="838" spans="1:5" x14ac:dyDescent="0.25">
      <c r="A838" s="81">
        <v>1263</v>
      </c>
      <c r="B838">
        <v>836</v>
      </c>
      <c r="C838">
        <v>1261</v>
      </c>
      <c r="D838" t="s">
        <v>2614</v>
      </c>
      <c r="E838" t="str">
        <f>IF(ISNA(MATCH(#REF!,'ESO zone constants'!$A$3:$A$9952,0)),"","X")</f>
        <v>X</v>
      </c>
    </row>
    <row r="839" spans="1:5" ht="15" customHeight="1" x14ac:dyDescent="0.25">
      <c r="A839" s="82">
        <v>1264</v>
      </c>
      <c r="B839">
        <v>837</v>
      </c>
      <c r="C839">
        <v>1264</v>
      </c>
      <c r="D839" t="s">
        <v>2366</v>
      </c>
      <c r="E839" t="str">
        <f>IF(ISNA(MATCH(#REF!,'ESO zone constants'!$A$3:$A$9952,0)),"","X")</f>
        <v>X</v>
      </c>
    </row>
    <row r="840" spans="1:5" ht="15" customHeight="1" x14ac:dyDescent="0.25">
      <c r="A840" s="82">
        <v>1265</v>
      </c>
      <c r="B840">
        <v>838</v>
      </c>
      <c r="C840">
        <v>1160</v>
      </c>
      <c r="D840" t="s">
        <v>2365</v>
      </c>
      <c r="E840" t="str">
        <f>IF(ISNA(MATCH(#REF!,'ESO zone constants'!$A$3:$A$9952,0)),"","X")</f>
        <v>X</v>
      </c>
    </row>
    <row r="841" spans="1:5" x14ac:dyDescent="0.25">
      <c r="A841" s="82">
        <v>1266</v>
      </c>
      <c r="B841">
        <v>839</v>
      </c>
      <c r="C841">
        <v>1261</v>
      </c>
      <c r="D841" t="s">
        <v>2590</v>
      </c>
      <c r="E841" t="str">
        <f>IF(ISNA(MATCH(#REF!,'ESO zone constants'!$A$3:$A$9952,0)),"","X")</f>
        <v>X</v>
      </c>
    </row>
    <row r="842" spans="1:5" ht="15" customHeight="1" x14ac:dyDescent="0.25">
      <c r="A842" s="82">
        <v>1267</v>
      </c>
      <c r="B842">
        <v>840</v>
      </c>
      <c r="C842">
        <v>3</v>
      </c>
      <c r="D842" t="s">
        <v>2671</v>
      </c>
      <c r="E842" t="str">
        <f>IF(ISNA(MATCH(#REF!,'ESO zone constants'!$A$3:$A$9952,0)),"","X")</f>
        <v>X</v>
      </c>
    </row>
    <row r="843" spans="1:5" ht="15" customHeight="1" x14ac:dyDescent="0.25">
      <c r="A843" s="82">
        <v>1268</v>
      </c>
      <c r="B843">
        <v>841</v>
      </c>
      <c r="C843">
        <v>1261</v>
      </c>
      <c r="D843" t="s">
        <v>2678</v>
      </c>
      <c r="E843" t="str">
        <f>IF(ISNA(MATCH(#REF!,'ESO zone constants'!$A$3:$A$9952,0)),"","X")</f>
        <v>X</v>
      </c>
    </row>
    <row r="844" spans="1:5" x14ac:dyDescent="0.25">
      <c r="A844" s="82">
        <v>1270</v>
      </c>
      <c r="B844">
        <v>842</v>
      </c>
      <c r="C844">
        <v>849</v>
      </c>
      <c r="D844" t="s">
        <v>2566</v>
      </c>
      <c r="E844" t="str">
        <f>IF(ISNA(MATCH(#REF!,'ESO zone constants'!$A$3:$A$9952,0)),"","X")</f>
        <v>X</v>
      </c>
    </row>
    <row r="845" spans="1:5" x14ac:dyDescent="0.25">
      <c r="A845" s="82">
        <v>1271</v>
      </c>
      <c r="B845">
        <v>843</v>
      </c>
      <c r="C845">
        <v>823</v>
      </c>
      <c r="D845" t="s">
        <v>2565</v>
      </c>
      <c r="E845" t="str">
        <f>IF(ISNA(MATCH(#REF!,'ESO zone constants'!$A$3:$A$9952,0)),"","X")</f>
        <v>X</v>
      </c>
    </row>
    <row r="846" spans="1:5" x14ac:dyDescent="0.25">
      <c r="A846" s="82">
        <v>1272</v>
      </c>
      <c r="B846">
        <v>844</v>
      </c>
      <c r="C846">
        <v>1261</v>
      </c>
      <c r="D846" t="s">
        <v>2615</v>
      </c>
      <c r="E846" t="str">
        <f>IF(ISNA(MATCH(#REF!,'ESO zone constants'!$A$3:$A$9952,0)),"","X")</f>
        <v>X</v>
      </c>
    </row>
    <row r="847" spans="1:5" x14ac:dyDescent="0.25">
      <c r="A847" s="82">
        <v>1274</v>
      </c>
      <c r="B847">
        <v>845</v>
      </c>
      <c r="C847">
        <v>3</v>
      </c>
      <c r="D847" t="s">
        <v>2682</v>
      </c>
      <c r="E847" t="str">
        <f>IF(ISNA(MATCH(#REF!,'ESO zone constants'!$A$3:$A$9952,0)),"","X")</f>
        <v>X</v>
      </c>
    </row>
    <row r="848" spans="1:5" x14ac:dyDescent="0.25">
      <c r="A848" s="81">
        <v>1275</v>
      </c>
      <c r="B848">
        <v>846</v>
      </c>
      <c r="C848">
        <v>1261</v>
      </c>
      <c r="D848" t="s">
        <v>2616</v>
      </c>
      <c r="E848" t="str">
        <f>IF(ISNA(MATCH(#REF!,'ESO zone constants'!$A$3:$A$9952,0)),"","X")</f>
        <v>X</v>
      </c>
    </row>
    <row r="849" spans="1:5" x14ac:dyDescent="0.25">
      <c r="A849" s="82">
        <v>1276</v>
      </c>
      <c r="B849">
        <v>847</v>
      </c>
      <c r="C849">
        <v>1261</v>
      </c>
      <c r="D849" t="s">
        <v>2617</v>
      </c>
      <c r="E849" t="str">
        <f>IF(ISNA(MATCH(#REF!,'ESO zone constants'!$A$3:$A$9952,0)),"","X")</f>
        <v>X</v>
      </c>
    </row>
    <row r="850" spans="1:5" x14ac:dyDescent="0.25">
      <c r="A850" s="82">
        <v>1277</v>
      </c>
      <c r="B850">
        <v>848</v>
      </c>
      <c r="C850">
        <v>1261</v>
      </c>
      <c r="D850" t="s">
        <v>2588</v>
      </c>
      <c r="E850" t="str">
        <f>IF(ISNA(MATCH(#REF!,'ESO zone constants'!$A$3:$A$9952,0)),"","X")</f>
        <v>X</v>
      </c>
    </row>
    <row r="851" spans="1:5" x14ac:dyDescent="0.25">
      <c r="A851" s="81">
        <v>1278</v>
      </c>
      <c r="B851">
        <v>849</v>
      </c>
      <c r="C851">
        <v>108</v>
      </c>
      <c r="D851" t="s">
        <v>2681</v>
      </c>
      <c r="E851" t="str">
        <f>IF(ISNA(MATCH(#REF!,'ESO zone constants'!$A$3:$A$9952,0)),"","X")</f>
        <v>X</v>
      </c>
    </row>
    <row r="852" spans="1:5" x14ac:dyDescent="0.25">
      <c r="A852" s="81">
        <v>1279</v>
      </c>
      <c r="B852">
        <v>850</v>
      </c>
      <c r="C852">
        <v>108</v>
      </c>
      <c r="D852" t="s">
        <v>2680</v>
      </c>
      <c r="E852" t="str">
        <f>IF(ISNA(MATCH(#REF!,'ESO zone constants'!$A$3:$A$9952,0)),"","X")</f>
        <v>X</v>
      </c>
    </row>
    <row r="853" spans="1:5" x14ac:dyDescent="0.25">
      <c r="A853" s="82">
        <v>1280</v>
      </c>
      <c r="B853">
        <v>851</v>
      </c>
      <c r="C853">
        <v>108</v>
      </c>
      <c r="D853" t="s">
        <v>2683</v>
      </c>
      <c r="E853" t="str">
        <f>IF(ISNA(MATCH(#REF!,'ESO zone constants'!$A$3:$A$9952,0)),"","X")</f>
        <v>X</v>
      </c>
    </row>
    <row r="854" spans="1:5" x14ac:dyDescent="0.25">
      <c r="A854" s="82">
        <v>1281</v>
      </c>
      <c r="B854">
        <v>852</v>
      </c>
      <c r="C854">
        <v>108</v>
      </c>
      <c r="D854" t="s">
        <v>2683</v>
      </c>
      <c r="E854" t="str">
        <f>IF(ISNA(MATCH(#REF!,'ESO zone constants'!$A$3:$A$9952,0)),"","X")</f>
        <v>X</v>
      </c>
    </row>
    <row r="855" spans="1:5" x14ac:dyDescent="0.25">
      <c r="A855" s="82">
        <v>1306</v>
      </c>
      <c r="B855">
        <v>853</v>
      </c>
      <c r="C855">
        <v>58</v>
      </c>
      <c r="D855" t="s">
        <v>2679</v>
      </c>
      <c r="E855" t="str">
        <f>IF(ISNA(MATCH(#REF!,'ESO zone constants'!$A$3:$A$9952,0)),"","X")</f>
        <v>X</v>
      </c>
    </row>
    <row r="856" spans="1:5" x14ac:dyDescent="0.25">
      <c r="A856" s="82">
        <v>1307</v>
      </c>
      <c r="B856">
        <v>854</v>
      </c>
      <c r="C856">
        <v>1261</v>
      </c>
      <c r="D856" t="s">
        <v>2684</v>
      </c>
      <c r="E856" t="str">
        <f>IF(ISNA(MATCH(#REF!,'ESO zone constants'!$A$3:$A$9952,0)),"","X")</f>
        <v>X</v>
      </c>
    </row>
  </sheetData>
  <autoFilter ref="A2:E1657" xr:uid="{00000000-0009-0000-0000-000004000000}">
    <sortState xmlns:xlrd2="http://schemas.microsoft.com/office/spreadsheetml/2017/richdata2" ref="A3:E856">
      <sortCondition ref="A2:A1657"/>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57"/>
  <sheetViews>
    <sheetView tabSelected="1" workbookViewId="0">
      <pane xSplit="3" ySplit="2" topLeftCell="D3" activePane="bottomRight" state="frozen"/>
      <selection pane="topRight" activeCell="D1" sqref="D1"/>
      <selection pane="bottomLeft" activeCell="A2" sqref="A2"/>
      <selection pane="bottomRight" activeCell="D3" sqref="D3"/>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93" t="s">
        <v>2384</v>
      </c>
      <c r="B1" s="93"/>
      <c r="C1" s="93"/>
      <c r="D1" s="93"/>
      <c r="E1" s="93"/>
      <c r="F1" s="93"/>
      <c r="G1" s="93"/>
      <c r="H1" s="93"/>
      <c r="I1" s="93"/>
      <c r="J1" s="93"/>
      <c r="K1" s="93"/>
      <c r="L1" s="94"/>
    </row>
    <row r="2" spans="1:12" ht="90" x14ac:dyDescent="0.25">
      <c r="A2" s="6" t="s">
        <v>100</v>
      </c>
      <c r="B2" s="6" t="s">
        <v>107</v>
      </c>
      <c r="C2" s="6" t="s">
        <v>104</v>
      </c>
      <c r="D2" s="69" t="s">
        <v>105</v>
      </c>
      <c r="E2" s="7" t="s">
        <v>106</v>
      </c>
      <c r="F2" s="7" t="s">
        <v>1448</v>
      </c>
      <c r="G2" s="7" t="s">
        <v>733</v>
      </c>
      <c r="H2" s="70" t="s">
        <v>1487</v>
      </c>
      <c r="I2" s="71" t="s">
        <v>1486</v>
      </c>
      <c r="J2" s="1" t="s">
        <v>1533</v>
      </c>
      <c r="K2" s="7" t="s">
        <v>1634</v>
      </c>
      <c r="L2" s="7" t="s">
        <v>1534</v>
      </c>
    </row>
    <row r="3" spans="1:12" x14ac:dyDescent="0.25">
      <c r="A3" s="5">
        <v>0</v>
      </c>
      <c r="B3" s="5">
        <v>4294967296</v>
      </c>
      <c r="C3" s="5">
        <v>0</v>
      </c>
      <c r="D3" s="43" t="s">
        <v>2386</v>
      </c>
      <c r="E3" s="3" t="str">
        <f t="array" ref="E3">IF(OR(EXACT(A3,'ESO Dungeon constants'!$D$3:$D$987)),"X","")</f>
        <v/>
      </c>
      <c r="F3" s="3" t="str">
        <f>IF(EXACT(A3,C3),"X","")</f>
        <v>X</v>
      </c>
      <c r="G3" s="3" t="str">
        <f>IF(A3&lt;&gt;C3,VLOOKUP(C3,$A$3:$D$9952,4,FALSE),"")</f>
        <v/>
      </c>
      <c r="H3" s="17">
        <f>A3</f>
        <v>0</v>
      </c>
      <c r="I3" s="17">
        <f>C3</f>
        <v>0</v>
      </c>
      <c r="J3">
        <v>0</v>
      </c>
      <c r="K3" s="3" t="str">
        <f>VLOOKUP(J3,'LibSets constants'!$A$4:$B$1002,2,FALSE)</f>
        <v>DLC_BASE_GAME</v>
      </c>
      <c r="L3" s="3" t="str">
        <f>VLOOKUP(J3,'LibSets constants'!$A$4:$C$1002,3,FALSE)</f>
        <v>Included in base game</v>
      </c>
    </row>
    <row r="4" spans="1:12" x14ac:dyDescent="0.25">
      <c r="A4" s="12">
        <v>2</v>
      </c>
      <c r="B4" s="5">
        <v>1</v>
      </c>
      <c r="C4" s="5">
        <v>2</v>
      </c>
      <c r="D4" s="3" t="s">
        <v>108</v>
      </c>
      <c r="E4" s="3" t="str">
        <f t="array" ref="E4">IF(OR(EXACT(A4,'ESO Dungeon constants'!$D$3:$D$987)),"X","")</f>
        <v/>
      </c>
      <c r="F4" s="3" t="str">
        <f>IF(EXACT(A4,C4),"X","")</f>
        <v>X</v>
      </c>
      <c r="G4" s="3" t="str">
        <f>IF(A4&lt;&gt;C4,VLOOKUP(C4,$A$3:$D$9952,4,FALSE),"")</f>
        <v/>
      </c>
      <c r="H4" s="17">
        <f>A4</f>
        <v>2</v>
      </c>
      <c r="I4" s="17">
        <f>C4</f>
        <v>2</v>
      </c>
      <c r="J4">
        <v>0</v>
      </c>
      <c r="K4" s="3" t="str">
        <f>VLOOKUP(J4,'LibSets constants'!$A$4:$B$1002,2,FALSE)</f>
        <v>DLC_BASE_GAME</v>
      </c>
      <c r="L4" s="3" t="str">
        <f>VLOOKUP(J4,'LibSets constants'!$A$4:$C$1002,3,FALSE)</f>
        <v>Included in base game</v>
      </c>
    </row>
    <row r="5" spans="1:12" x14ac:dyDescent="0.25">
      <c r="A5" s="12">
        <v>3</v>
      </c>
      <c r="B5" s="5">
        <v>2</v>
      </c>
      <c r="C5" s="5">
        <v>3</v>
      </c>
      <c r="D5" s="3" t="s">
        <v>109</v>
      </c>
      <c r="E5" s="3" t="str">
        <f t="array" ref="E5">IF(OR(EXACT(A5,'ESO Dungeon constants'!$D$3:$D$987)),"X","")</f>
        <v/>
      </c>
      <c r="F5" s="3" t="str">
        <f>IF(EXACT(A5,C5),"X","")</f>
        <v>X</v>
      </c>
      <c r="G5" s="3" t="str">
        <f>IF(A5&lt;&gt;C5,VLOOKUP(C5,$A$3:$D$9952,4,FALSE),"")</f>
        <v/>
      </c>
      <c r="H5" s="17">
        <f>A5</f>
        <v>3</v>
      </c>
      <c r="I5" s="17">
        <f>C5</f>
        <v>3</v>
      </c>
      <c r="J5">
        <v>0</v>
      </c>
      <c r="K5" s="3" t="str">
        <f>VLOOKUP(J5,'LibSets constants'!$A$4:$B$1002,2,FALSE)</f>
        <v>DLC_BASE_GAME</v>
      </c>
      <c r="L5" s="3" t="str">
        <f>VLOOKUP(J5,'LibSets constants'!$A$4:$C$1002,3,FALSE)</f>
        <v>Included in base game</v>
      </c>
    </row>
    <row r="6" spans="1:12" x14ac:dyDescent="0.25">
      <c r="A6" s="12">
        <v>11</v>
      </c>
      <c r="B6" s="5">
        <v>3</v>
      </c>
      <c r="C6" s="5">
        <v>347</v>
      </c>
      <c r="D6" s="3" t="s">
        <v>47</v>
      </c>
      <c r="E6" s="3" t="str">
        <f t="array" ref="E6">IF(OR(EXACT(A6,'ESO Dungeon constants'!$D$3:$D$987)),"X","")</f>
        <v>X</v>
      </c>
      <c r="F6" s="3" t="str">
        <f>IF(EXACT(A6,C6),"X","")</f>
        <v/>
      </c>
      <c r="G6" s="3" t="str">
        <f>IF(A6&lt;&gt;C6,VLOOKUP(C6,$A$3:$D$9952,4,FALSE),"")</f>
        <v>Coldharbour</v>
      </c>
      <c r="H6" s="17">
        <f>A6</f>
        <v>11</v>
      </c>
      <c r="I6" s="17">
        <f>C6</f>
        <v>347</v>
      </c>
      <c r="J6">
        <v>0</v>
      </c>
      <c r="K6" s="3" t="str">
        <f>VLOOKUP(J6,'LibSets constants'!$A$4:$B$1002,2,FALSE)</f>
        <v>DLC_BASE_GAME</v>
      </c>
      <c r="L6" s="3" t="str">
        <f>VLOOKUP(J6,'LibSets constants'!$A$4:$C$1002,3,FALSE)</f>
        <v>Included in base game</v>
      </c>
    </row>
    <row r="7" spans="1:12" x14ac:dyDescent="0.25">
      <c r="A7" s="12">
        <v>19</v>
      </c>
      <c r="B7" s="5">
        <v>4</v>
      </c>
      <c r="C7" s="5">
        <v>19</v>
      </c>
      <c r="D7" s="3" t="s">
        <v>110</v>
      </c>
      <c r="E7" s="3" t="str">
        <f t="array" ref="E7">IF(OR(EXACT(A7,'ESO Dungeon constants'!$D$3:$D$987)),"X","")</f>
        <v/>
      </c>
      <c r="F7" s="3" t="str">
        <f>IF(EXACT(A7,C7),"X","")</f>
        <v>X</v>
      </c>
      <c r="G7" s="3" t="str">
        <f>IF(A7&lt;&gt;C7,VLOOKUP(C7,$A$3:$D$9952,4,FALSE),"")</f>
        <v/>
      </c>
      <c r="H7" s="17">
        <f>A7</f>
        <v>19</v>
      </c>
      <c r="I7" s="17">
        <f>C7</f>
        <v>19</v>
      </c>
      <c r="J7">
        <v>0</v>
      </c>
      <c r="K7" s="3" t="str">
        <f>VLOOKUP(J7,'LibSets constants'!$A$4:$B$1002,2,FALSE)</f>
        <v>DLC_BASE_GAME</v>
      </c>
      <c r="L7" s="3" t="str">
        <f>VLOOKUP(J7,'LibSets constants'!$A$4:$C$1002,3,FALSE)</f>
        <v>Included in base game</v>
      </c>
    </row>
    <row r="8" spans="1:12" x14ac:dyDescent="0.25">
      <c r="A8" s="12">
        <v>20</v>
      </c>
      <c r="B8" s="5">
        <v>5</v>
      </c>
      <c r="C8" s="5">
        <v>20</v>
      </c>
      <c r="D8" s="3" t="s">
        <v>111</v>
      </c>
      <c r="E8" s="3" t="str">
        <f t="array" ref="E8">IF(OR(EXACT(A8,'ESO Dungeon constants'!$D$3:$D$987)),"X","")</f>
        <v/>
      </c>
      <c r="F8" s="3" t="str">
        <f>IF(EXACT(A8,C8),"X","")</f>
        <v>X</v>
      </c>
      <c r="G8" s="3" t="str">
        <f>IF(A8&lt;&gt;C8,VLOOKUP(C8,$A$3:$D$9952,4,FALSE),"")</f>
        <v/>
      </c>
      <c r="H8" s="17">
        <f>A8</f>
        <v>20</v>
      </c>
      <c r="I8" s="17">
        <f>C8</f>
        <v>20</v>
      </c>
      <c r="J8">
        <v>0</v>
      </c>
      <c r="K8" s="3" t="str">
        <f>VLOOKUP(J8,'LibSets constants'!$A$4:$B$1002,2,FALSE)</f>
        <v>DLC_BASE_GAME</v>
      </c>
      <c r="L8" s="3" t="str">
        <f>VLOOKUP(J8,'LibSets constants'!$A$4:$C$1002,3,FALSE)</f>
        <v>Included in base game</v>
      </c>
    </row>
    <row r="9" spans="1:12" x14ac:dyDescent="0.25">
      <c r="A9" s="12">
        <v>22</v>
      </c>
      <c r="B9" s="5">
        <v>6</v>
      </c>
      <c r="C9" s="5">
        <v>104</v>
      </c>
      <c r="D9" s="3" t="s">
        <v>68</v>
      </c>
      <c r="E9" s="3" t="str">
        <f t="array" ref="E9">IF(OR(EXACT(A9,'ESO Dungeon constants'!$D$3:$D$987)),"X","")</f>
        <v>X</v>
      </c>
      <c r="F9" s="3" t="str">
        <f>IF(EXACT(A9,C9),"X","")</f>
        <v/>
      </c>
      <c r="G9" s="3" t="str">
        <f>IF(A9&lt;&gt;C9,VLOOKUP(C9,$A$3:$D$9952,4,FALSE),"")</f>
        <v>Alik'r Desert</v>
      </c>
      <c r="H9" s="17">
        <f>A9</f>
        <v>22</v>
      </c>
      <c r="I9" s="17">
        <f>C9</f>
        <v>104</v>
      </c>
      <c r="J9">
        <v>0</v>
      </c>
      <c r="K9" s="3" t="str">
        <f>VLOOKUP(J9,'LibSets constants'!$A$4:$B$1002,2,FALSE)</f>
        <v>DLC_BASE_GAME</v>
      </c>
      <c r="L9" s="3" t="str">
        <f>VLOOKUP(J9,'LibSets constants'!$A$4:$C$1002,3,FALSE)</f>
        <v>Included in base game</v>
      </c>
    </row>
    <row r="10" spans="1:12" x14ac:dyDescent="0.25">
      <c r="A10" s="12">
        <v>31</v>
      </c>
      <c r="B10" s="5">
        <v>7</v>
      </c>
      <c r="C10" s="5">
        <v>382</v>
      </c>
      <c r="D10" s="3" t="s">
        <v>59</v>
      </c>
      <c r="E10" s="3" t="str">
        <f t="array" ref="E10">IF(OR(EXACT(A10,'ESO Dungeon constants'!$D$3:$D$987)),"X","")</f>
        <v>X</v>
      </c>
      <c r="F10" s="3" t="str">
        <f>IF(EXACT(A10,C10),"X","")</f>
        <v/>
      </c>
      <c r="G10" s="3" t="str">
        <f>IF(A10&lt;&gt;C10,VLOOKUP(C10,$A$3:$D$9952,4,FALSE),"")</f>
        <v>Reaper's March</v>
      </c>
      <c r="H10" s="17">
        <f>A10</f>
        <v>31</v>
      </c>
      <c r="I10" s="17">
        <f>C10</f>
        <v>382</v>
      </c>
      <c r="J10">
        <v>0</v>
      </c>
      <c r="K10" s="3" t="str">
        <f>VLOOKUP(J10,'LibSets constants'!$A$4:$B$1002,2,FALSE)</f>
        <v>DLC_BASE_GAME</v>
      </c>
      <c r="L10" s="3" t="str">
        <f>VLOOKUP(J10,'LibSets constants'!$A$4:$C$1002,3,FALSE)</f>
        <v>Included in base game</v>
      </c>
    </row>
    <row r="11" spans="1:12" x14ac:dyDescent="0.25">
      <c r="A11" s="12">
        <v>38</v>
      </c>
      <c r="B11" s="5">
        <v>8</v>
      </c>
      <c r="C11" s="5">
        <v>92</v>
      </c>
      <c r="D11" s="3" t="s">
        <v>57</v>
      </c>
      <c r="E11" s="3" t="str">
        <f t="array" ref="E11">IF(OR(EXACT(A11,'ESO Dungeon constants'!$D$3:$D$987)),"X","")</f>
        <v>X</v>
      </c>
      <c r="F11" s="3" t="str">
        <f>IF(EXACT(A11,C11),"X","")</f>
        <v/>
      </c>
      <c r="G11" s="3" t="str">
        <f>IF(A11&lt;&gt;C11,VLOOKUP(C11,$A$3:$D$9952,4,FALSE),"")</f>
        <v>Bangkorai</v>
      </c>
      <c r="H11" s="17">
        <f>A11</f>
        <v>38</v>
      </c>
      <c r="I11" s="17">
        <f>C11</f>
        <v>92</v>
      </c>
      <c r="J11">
        <v>0</v>
      </c>
      <c r="K11" s="3" t="str">
        <f>VLOOKUP(J11,'LibSets constants'!$A$4:$B$1002,2,FALSE)</f>
        <v>DLC_BASE_GAME</v>
      </c>
      <c r="L11" s="3" t="str">
        <f>VLOOKUP(J11,'LibSets constants'!$A$4:$C$1002,3,FALSE)</f>
        <v>Included in base game</v>
      </c>
    </row>
    <row r="12" spans="1:12" x14ac:dyDescent="0.25">
      <c r="A12" s="12">
        <v>41</v>
      </c>
      <c r="B12" s="5">
        <v>9</v>
      </c>
      <c r="C12" s="5">
        <v>41</v>
      </c>
      <c r="D12" s="3" t="s">
        <v>112</v>
      </c>
      <c r="E12" s="3" t="str">
        <f t="array" ref="E12">IF(OR(EXACT(A12,'ESO Dungeon constants'!$D$3:$D$987)),"X","")</f>
        <v/>
      </c>
      <c r="F12" s="3" t="str">
        <f>IF(EXACT(A12,C12),"X","")</f>
        <v>X</v>
      </c>
      <c r="G12" s="3" t="str">
        <f>IF(A12&lt;&gt;C12,VLOOKUP(C12,$A$3:$D$9952,4,FALSE),"")</f>
        <v/>
      </c>
      <c r="H12" s="17">
        <f>A12</f>
        <v>41</v>
      </c>
      <c r="I12" s="17">
        <f>C12</f>
        <v>41</v>
      </c>
      <c r="J12">
        <v>0</v>
      </c>
      <c r="K12" s="3" t="str">
        <f>VLOOKUP(J12,'LibSets constants'!$A$4:$B$1002,2,FALSE)</f>
        <v>DLC_BASE_GAME</v>
      </c>
      <c r="L12" s="3" t="str">
        <f>VLOOKUP(J12,'LibSets constants'!$A$4:$C$1002,3,FALSE)</f>
        <v>Included in base game</v>
      </c>
    </row>
    <row r="13" spans="1:12" x14ac:dyDescent="0.25">
      <c r="A13" s="12">
        <v>57</v>
      </c>
      <c r="B13" s="5">
        <v>10</v>
      </c>
      <c r="C13" s="5">
        <v>57</v>
      </c>
      <c r="D13" s="3" t="s">
        <v>113</v>
      </c>
      <c r="E13" s="3" t="str">
        <f t="array" ref="E13">IF(OR(EXACT(A13,'ESO Dungeon constants'!$D$3:$D$987)),"X","")</f>
        <v/>
      </c>
      <c r="F13" s="3" t="str">
        <f>IF(EXACT(A13,C13),"X","")</f>
        <v>X</v>
      </c>
      <c r="G13" s="3" t="str">
        <f>IF(A13&lt;&gt;C13,VLOOKUP(C13,$A$3:$D$9952,4,FALSE),"")</f>
        <v/>
      </c>
      <c r="H13" s="17">
        <f>A13</f>
        <v>57</v>
      </c>
      <c r="I13" s="17">
        <f>C13</f>
        <v>57</v>
      </c>
      <c r="J13">
        <v>0</v>
      </c>
      <c r="K13" s="3" t="str">
        <f>VLOOKUP(J13,'LibSets constants'!$A$4:$B$1002,2,FALSE)</f>
        <v>DLC_BASE_GAME</v>
      </c>
      <c r="L13" s="3" t="str">
        <f>VLOOKUP(J13,'LibSets constants'!$A$4:$C$1002,3,FALSE)</f>
        <v>Included in base game</v>
      </c>
    </row>
    <row r="14" spans="1:12" x14ac:dyDescent="0.25">
      <c r="A14" s="12">
        <v>58</v>
      </c>
      <c r="B14" s="5">
        <v>11</v>
      </c>
      <c r="C14" s="5">
        <v>58</v>
      </c>
      <c r="D14" s="3" t="s">
        <v>114</v>
      </c>
      <c r="E14" s="3" t="str">
        <f t="array" ref="E14">IF(OR(EXACT(A14,'ESO Dungeon constants'!$D$3:$D$987)),"X","")</f>
        <v/>
      </c>
      <c r="F14" s="3" t="str">
        <f>IF(EXACT(A14,C14),"X","")</f>
        <v>X</v>
      </c>
      <c r="G14" s="3" t="str">
        <f>IF(A14&lt;&gt;C14,VLOOKUP(C14,$A$3:$D$9952,4,FALSE),"")</f>
        <v/>
      </c>
      <c r="H14" s="17">
        <f>A14</f>
        <v>58</v>
      </c>
      <c r="I14" s="17">
        <f>C14</f>
        <v>58</v>
      </c>
      <c r="J14">
        <v>0</v>
      </c>
      <c r="K14" s="3" t="str">
        <f>VLOOKUP(J14,'LibSets constants'!$A$4:$B$1002,2,FALSE)</f>
        <v>DLC_BASE_GAME</v>
      </c>
      <c r="L14" s="3" t="str">
        <f>VLOOKUP(J14,'LibSets constants'!$A$4:$C$1002,3,FALSE)</f>
        <v>Included in base game</v>
      </c>
    </row>
    <row r="15" spans="1:12" x14ac:dyDescent="0.25">
      <c r="A15" s="12">
        <v>63</v>
      </c>
      <c r="B15" s="5">
        <v>12</v>
      </c>
      <c r="C15" s="5">
        <v>57</v>
      </c>
      <c r="D15" s="3" t="s">
        <v>61</v>
      </c>
      <c r="E15" s="3" t="str">
        <f t="array" ref="E15">IF(OR(EXACT(A15,'ESO Dungeon constants'!$D$3:$D$987)),"X","")</f>
        <v>X</v>
      </c>
      <c r="F15" s="3" t="str">
        <f>IF(EXACT(A15,C15),"X","")</f>
        <v/>
      </c>
      <c r="G15" s="3" t="str">
        <f>IF(A15&lt;&gt;C15,VLOOKUP(C15,$A$3:$D$9952,4,FALSE),"")</f>
        <v>Deshaan</v>
      </c>
      <c r="H15" s="17">
        <f>A15</f>
        <v>63</v>
      </c>
      <c r="I15" s="17">
        <f>C15</f>
        <v>57</v>
      </c>
      <c r="J15">
        <v>0</v>
      </c>
      <c r="K15" s="3" t="str">
        <f>VLOOKUP(J15,'LibSets constants'!$A$4:$B$1002,2,FALSE)</f>
        <v>DLC_BASE_GAME</v>
      </c>
      <c r="L15" s="3" t="str">
        <f>VLOOKUP(J15,'LibSets constants'!$A$4:$C$1002,3,FALSE)</f>
        <v>Included in base game</v>
      </c>
    </row>
    <row r="16" spans="1:12" x14ac:dyDescent="0.25">
      <c r="A16" s="12">
        <v>64</v>
      </c>
      <c r="B16" s="5">
        <v>13</v>
      </c>
      <c r="C16" s="5">
        <v>103</v>
      </c>
      <c r="D16" s="3" t="s">
        <v>70</v>
      </c>
      <c r="E16" s="3" t="str">
        <f t="array" ref="E16">IF(OR(EXACT(A16,'ESO Dungeon constants'!$D$3:$D$987)),"X","")</f>
        <v>X</v>
      </c>
      <c r="F16" s="3" t="str">
        <f>IF(EXACT(A16,C16),"X","")</f>
        <v/>
      </c>
      <c r="G16" s="3" t="str">
        <f>IF(A16&lt;&gt;C16,VLOOKUP(C16,$A$3:$D$9952,4,FALSE),"")</f>
        <v>The Rift</v>
      </c>
      <c r="H16" s="17">
        <f>A16</f>
        <v>64</v>
      </c>
      <c r="I16" s="17">
        <f>C16</f>
        <v>103</v>
      </c>
      <c r="J16">
        <v>0</v>
      </c>
      <c r="K16" s="3" t="str">
        <f>VLOOKUP(J16,'LibSets constants'!$A$4:$B$1002,2,FALSE)</f>
        <v>DLC_BASE_GAME</v>
      </c>
      <c r="L16" s="3" t="str">
        <f>VLOOKUP(J16,'LibSets constants'!$A$4:$C$1002,3,FALSE)</f>
        <v>Included in base game</v>
      </c>
    </row>
    <row r="17" spans="1:12" x14ac:dyDescent="0.25">
      <c r="A17" s="12">
        <v>92</v>
      </c>
      <c r="B17" s="5">
        <v>14</v>
      </c>
      <c r="C17" s="5">
        <v>92</v>
      </c>
      <c r="D17" s="3" t="s">
        <v>115</v>
      </c>
      <c r="E17" s="3" t="str">
        <f t="array" ref="E17">IF(OR(EXACT(A17,'ESO Dungeon constants'!$D$3:$D$987)),"X","")</f>
        <v/>
      </c>
      <c r="F17" s="3" t="str">
        <f>IF(EXACT(A17,C17),"X","")</f>
        <v>X</v>
      </c>
      <c r="G17" s="3" t="str">
        <f>IF(A17&lt;&gt;C17,VLOOKUP(C17,$A$3:$D$9952,4,FALSE),"")</f>
        <v/>
      </c>
      <c r="H17" s="17">
        <f>A17</f>
        <v>92</v>
      </c>
      <c r="I17" s="17">
        <f>C17</f>
        <v>92</v>
      </c>
      <c r="J17">
        <v>0</v>
      </c>
      <c r="K17" s="3" t="str">
        <f>VLOOKUP(J17,'LibSets constants'!$A$4:$B$1002,2,FALSE)</f>
        <v>DLC_BASE_GAME</v>
      </c>
      <c r="L17" s="3" t="str">
        <f>VLOOKUP(J17,'LibSets constants'!$A$4:$C$1002,3,FALSE)</f>
        <v>Included in base game</v>
      </c>
    </row>
    <row r="18" spans="1:12" x14ac:dyDescent="0.25">
      <c r="A18" s="12">
        <v>101</v>
      </c>
      <c r="B18" s="5">
        <v>15</v>
      </c>
      <c r="C18" s="5">
        <v>101</v>
      </c>
      <c r="D18" s="3" t="s">
        <v>116</v>
      </c>
      <c r="E18" s="3" t="str">
        <f t="array" ref="E18">IF(OR(EXACT(A18,'ESO Dungeon constants'!$D$3:$D$987)),"X","")</f>
        <v/>
      </c>
      <c r="F18" s="3" t="str">
        <f>IF(EXACT(A18,C18),"X","")</f>
        <v>X</v>
      </c>
      <c r="G18" s="3" t="str">
        <f>IF(A18&lt;&gt;C18,VLOOKUP(C18,$A$3:$D$9952,4,FALSE),"")</f>
        <v/>
      </c>
      <c r="H18" s="17">
        <f>A18</f>
        <v>101</v>
      </c>
      <c r="I18" s="17">
        <f>C18</f>
        <v>101</v>
      </c>
      <c r="J18">
        <v>0</v>
      </c>
      <c r="K18" s="3" t="str">
        <f>VLOOKUP(J18,'LibSets constants'!$A$4:$B$1002,2,FALSE)</f>
        <v>DLC_BASE_GAME</v>
      </c>
      <c r="L18" s="3" t="str">
        <f>VLOOKUP(J18,'LibSets constants'!$A$4:$C$1002,3,FALSE)</f>
        <v>Included in base game</v>
      </c>
    </row>
    <row r="19" spans="1:12" x14ac:dyDescent="0.25">
      <c r="A19" s="12">
        <v>103</v>
      </c>
      <c r="B19" s="5">
        <v>16</v>
      </c>
      <c r="C19" s="5">
        <v>103</v>
      </c>
      <c r="D19" s="3" t="s">
        <v>117</v>
      </c>
      <c r="E19" s="3" t="str">
        <f t="array" ref="E19">IF(OR(EXACT(A19,'ESO Dungeon constants'!$D$3:$D$987)),"X","")</f>
        <v/>
      </c>
      <c r="F19" s="3" t="str">
        <f>IF(EXACT(A19,C19),"X","")</f>
        <v>X</v>
      </c>
      <c r="G19" s="3" t="str">
        <f>IF(A19&lt;&gt;C19,VLOOKUP(C19,$A$3:$D$9952,4,FALSE),"")</f>
        <v/>
      </c>
      <c r="H19" s="17">
        <f>A19</f>
        <v>103</v>
      </c>
      <c r="I19" s="17">
        <f>C19</f>
        <v>103</v>
      </c>
      <c r="J19">
        <v>0</v>
      </c>
      <c r="K19" s="3" t="str">
        <f>VLOOKUP(J19,'LibSets constants'!$A$4:$B$1002,2,FALSE)</f>
        <v>DLC_BASE_GAME</v>
      </c>
      <c r="L19" s="3" t="str">
        <f>VLOOKUP(J19,'LibSets constants'!$A$4:$C$1002,3,FALSE)</f>
        <v>Included in base game</v>
      </c>
    </row>
    <row r="20" spans="1:12" x14ac:dyDescent="0.25">
      <c r="A20" s="12">
        <v>104</v>
      </c>
      <c r="B20" s="5">
        <v>17</v>
      </c>
      <c r="C20" s="5">
        <v>104</v>
      </c>
      <c r="D20" s="3" t="s">
        <v>118</v>
      </c>
      <c r="E20" s="3" t="str">
        <f t="array" ref="E20">IF(OR(EXACT(A20,'ESO Dungeon constants'!$D$3:$D$987)),"X","")</f>
        <v/>
      </c>
      <c r="F20" s="3" t="str">
        <f>IF(EXACT(A20,C20),"X","")</f>
        <v>X</v>
      </c>
      <c r="G20" s="3" t="str">
        <f>IF(A20&lt;&gt;C20,VLOOKUP(C20,$A$3:$D$9952,4,FALSE),"")</f>
        <v/>
      </c>
      <c r="H20" s="17">
        <f>A20</f>
        <v>104</v>
      </c>
      <c r="I20" s="17">
        <f>C20</f>
        <v>104</v>
      </c>
      <c r="J20">
        <v>0</v>
      </c>
      <c r="K20" s="3" t="str">
        <f>VLOOKUP(J20,'LibSets constants'!$A$4:$B$1002,2,FALSE)</f>
        <v>DLC_BASE_GAME</v>
      </c>
      <c r="L20" s="3" t="str">
        <f>VLOOKUP(J20,'LibSets constants'!$A$4:$C$1002,3,FALSE)</f>
        <v>Included in base game</v>
      </c>
    </row>
    <row r="21" spans="1:12" x14ac:dyDescent="0.25">
      <c r="A21" s="12">
        <v>108</v>
      </c>
      <c r="B21" s="5">
        <v>18</v>
      </c>
      <c r="C21" s="5">
        <v>108</v>
      </c>
      <c r="D21" s="3" t="s">
        <v>119</v>
      </c>
      <c r="E21" s="3" t="str">
        <f t="array" ref="E21">IF(OR(EXACT(A21,'ESO Dungeon constants'!$D$3:$D$987)),"X","")</f>
        <v/>
      </c>
      <c r="F21" s="3" t="str">
        <f>IF(EXACT(A21,C21),"X","")</f>
        <v>X</v>
      </c>
      <c r="G21" s="3" t="str">
        <f>IF(A21&lt;&gt;C21,VLOOKUP(C21,$A$3:$D$9952,4,FALSE),"")</f>
        <v/>
      </c>
      <c r="H21" s="17">
        <f>A21</f>
        <v>108</v>
      </c>
      <c r="I21" s="17">
        <f>C21</f>
        <v>108</v>
      </c>
      <c r="J21">
        <v>0</v>
      </c>
      <c r="K21" s="3" t="str">
        <f>VLOOKUP(J21,'LibSets constants'!$A$4:$B$1002,2,FALSE)</f>
        <v>DLC_BASE_GAME</v>
      </c>
      <c r="L21" s="3" t="str">
        <f>VLOOKUP(J21,'LibSets constants'!$A$4:$C$1002,3,FALSE)</f>
        <v>Included in base game</v>
      </c>
    </row>
    <row r="22" spans="1:12" x14ac:dyDescent="0.25">
      <c r="A22" s="12">
        <v>117</v>
      </c>
      <c r="B22" s="5">
        <v>19</v>
      </c>
      <c r="C22" s="5">
        <v>117</v>
      </c>
      <c r="D22" s="3" t="s">
        <v>120</v>
      </c>
      <c r="E22" s="3" t="str">
        <f t="array" ref="E22">IF(OR(EXACT(A22,'ESO Dungeon constants'!$D$3:$D$987)),"X","")</f>
        <v/>
      </c>
      <c r="F22" s="3" t="str">
        <f>IF(EXACT(A22,C22),"X","")</f>
        <v>X</v>
      </c>
      <c r="G22" s="3" t="str">
        <f>IF(A22&lt;&gt;C22,VLOOKUP(C22,$A$3:$D$9952,4,FALSE),"")</f>
        <v/>
      </c>
      <c r="H22" s="17">
        <f>A22</f>
        <v>117</v>
      </c>
      <c r="I22" s="17">
        <f>C22</f>
        <v>117</v>
      </c>
      <c r="J22">
        <v>0</v>
      </c>
      <c r="K22" s="3" t="str">
        <f>VLOOKUP(J22,'LibSets constants'!$A$4:$B$1002,2,FALSE)</f>
        <v>DLC_BASE_GAME</v>
      </c>
      <c r="L22" s="3" t="str">
        <f>VLOOKUP(J22,'LibSets constants'!$A$4:$C$1002,3,FALSE)</f>
        <v>Included in base game</v>
      </c>
    </row>
    <row r="23" spans="1:12" x14ac:dyDescent="0.25">
      <c r="A23" s="12">
        <v>124</v>
      </c>
      <c r="B23" s="5">
        <v>20</v>
      </c>
      <c r="C23" s="5">
        <v>383</v>
      </c>
      <c r="D23" s="3" t="s">
        <v>121</v>
      </c>
      <c r="E23" s="3" t="str">
        <f t="array" ref="E23">IF(OR(EXACT(A23,'ESO Dungeon constants'!$D$3:$D$987)),"X","")</f>
        <v/>
      </c>
      <c r="F23" s="3" t="str">
        <f>IF(EXACT(A23,C23),"X","")</f>
        <v/>
      </c>
      <c r="G23" s="3" t="str">
        <f>IF(A23&lt;&gt;C23,VLOOKUP(C23,$A$3:$D$9952,4,FALSE),"")</f>
        <v>Grahtwood</v>
      </c>
      <c r="H23" s="17">
        <f>A23</f>
        <v>124</v>
      </c>
      <c r="I23" s="17">
        <f>C23</f>
        <v>383</v>
      </c>
      <c r="J23">
        <v>0</v>
      </c>
      <c r="K23" s="3" t="str">
        <f>VLOOKUP(J23,'LibSets constants'!$A$4:$B$1002,2,FALSE)</f>
        <v>DLC_BASE_GAME</v>
      </c>
      <c r="L23" s="3" t="str">
        <f>VLOOKUP(J23,'LibSets constants'!$A$4:$C$1002,3,FALSE)</f>
        <v>Included in base game</v>
      </c>
    </row>
    <row r="24" spans="1:12" x14ac:dyDescent="0.25">
      <c r="A24" s="12">
        <v>126</v>
      </c>
      <c r="B24" s="5">
        <v>21</v>
      </c>
      <c r="C24" s="5">
        <v>383</v>
      </c>
      <c r="D24" s="3" t="s">
        <v>43</v>
      </c>
      <c r="E24" s="3" t="str">
        <f t="array" ref="E24">IF(OR(EXACT(A24,'ESO Dungeon constants'!$D$3:$D$987)),"X","")</f>
        <v>X</v>
      </c>
      <c r="F24" s="3" t="str">
        <f>IF(EXACT(A24,C24),"X","")</f>
        <v/>
      </c>
      <c r="G24" s="3" t="str">
        <f>IF(A24&lt;&gt;C24,VLOOKUP(C24,$A$3:$D$9952,4,FALSE),"")</f>
        <v>Grahtwood</v>
      </c>
      <c r="H24" s="17">
        <f>A24</f>
        <v>126</v>
      </c>
      <c r="I24" s="17">
        <f>C24</f>
        <v>383</v>
      </c>
      <c r="J24">
        <v>0</v>
      </c>
      <c r="K24" s="3" t="str">
        <f>VLOOKUP(J24,'LibSets constants'!$A$4:$B$1002,2,FALSE)</f>
        <v>DLC_BASE_GAME</v>
      </c>
      <c r="L24" s="3" t="str">
        <f>VLOOKUP(J24,'LibSets constants'!$A$4:$C$1002,3,FALSE)</f>
        <v>Included in base game</v>
      </c>
    </row>
    <row r="25" spans="1:12" x14ac:dyDescent="0.25">
      <c r="A25" s="12">
        <v>130</v>
      </c>
      <c r="B25" s="5">
        <v>22</v>
      </c>
      <c r="C25" s="5">
        <v>20</v>
      </c>
      <c r="D25" s="3" t="s">
        <v>49</v>
      </c>
      <c r="E25" s="3" t="str">
        <f t="array" ref="E25">IF(OR(EXACT(A25,'ESO Dungeon constants'!$D$3:$D$987)),"X","")</f>
        <v>X</v>
      </c>
      <c r="F25" s="3" t="str">
        <f>IF(EXACT(A25,C25),"X","")</f>
        <v/>
      </c>
      <c r="G25" s="3" t="str">
        <f>IF(A25&lt;&gt;C25,VLOOKUP(C25,$A$3:$D$9952,4,FALSE),"")</f>
        <v>Rivenspire</v>
      </c>
      <c r="H25" s="17">
        <f>A25</f>
        <v>130</v>
      </c>
      <c r="I25" s="17">
        <f>C25</f>
        <v>20</v>
      </c>
      <c r="J25">
        <v>0</v>
      </c>
      <c r="K25" s="3" t="str">
        <f>VLOOKUP(J25,'LibSets constants'!$A$4:$B$1002,2,FALSE)</f>
        <v>DLC_BASE_GAME</v>
      </c>
      <c r="L25" s="3" t="str">
        <f>VLOOKUP(J25,'LibSets constants'!$A$4:$C$1002,3,FALSE)</f>
        <v>Included in base game</v>
      </c>
    </row>
    <row r="26" spans="1:12" x14ac:dyDescent="0.25">
      <c r="A26" s="12">
        <v>131</v>
      </c>
      <c r="B26" s="5">
        <v>23</v>
      </c>
      <c r="C26" s="5">
        <v>58</v>
      </c>
      <c r="D26" s="3" t="s">
        <v>65</v>
      </c>
      <c r="E26" s="3" t="str">
        <f t="array" ref="E26">IF(OR(EXACT(A26,'ESO Dungeon constants'!$D$3:$D$987)),"X","")</f>
        <v>X</v>
      </c>
      <c r="F26" s="3" t="str">
        <f>IF(EXACT(A26,C26),"X","")</f>
        <v/>
      </c>
      <c r="G26" s="3" t="str">
        <f>IF(A26&lt;&gt;C26,VLOOKUP(C26,$A$3:$D$9952,4,FALSE),"")</f>
        <v>Malabal Tor</v>
      </c>
      <c r="H26" s="17">
        <f>A26</f>
        <v>131</v>
      </c>
      <c r="I26" s="17">
        <f>C26</f>
        <v>58</v>
      </c>
      <c r="J26">
        <v>0</v>
      </c>
      <c r="K26" s="3" t="str">
        <f>VLOOKUP(J26,'LibSets constants'!$A$4:$B$1002,2,FALSE)</f>
        <v>DLC_BASE_GAME</v>
      </c>
      <c r="L26" s="3" t="str">
        <f>VLOOKUP(J26,'LibSets constants'!$A$4:$C$1002,3,FALSE)</f>
        <v>Included in base game</v>
      </c>
    </row>
    <row r="27" spans="1:12" x14ac:dyDescent="0.25">
      <c r="A27" s="12">
        <v>134</v>
      </c>
      <c r="B27" s="5">
        <v>24</v>
      </c>
      <c r="C27" s="5">
        <v>117</v>
      </c>
      <c r="D27" s="3" t="s">
        <v>122</v>
      </c>
      <c r="E27" s="3" t="str">
        <f t="array" ref="E27">IF(OR(EXACT(A27,'ESO Dungeon constants'!$D$3:$D$987)),"X","")</f>
        <v/>
      </c>
      <c r="F27" s="3" t="str">
        <f>IF(EXACT(A27,C27),"X","")</f>
        <v/>
      </c>
      <c r="G27" s="3" t="str">
        <f>IF(A27&lt;&gt;C27,VLOOKUP(C27,$A$3:$D$9952,4,FALSE),"")</f>
        <v>Shadowfen</v>
      </c>
      <c r="H27" s="17">
        <f>A27</f>
        <v>134</v>
      </c>
      <c r="I27" s="17">
        <f>C27</f>
        <v>117</v>
      </c>
      <c r="J27">
        <v>0</v>
      </c>
      <c r="K27" s="3" t="str">
        <f>VLOOKUP(J27,'LibSets constants'!$A$4:$B$1002,2,FALSE)</f>
        <v>DLC_BASE_GAME</v>
      </c>
      <c r="L27" s="3" t="str">
        <f>VLOOKUP(J27,'LibSets constants'!$A$4:$C$1002,3,FALSE)</f>
        <v>Included in base game</v>
      </c>
    </row>
    <row r="28" spans="1:12" x14ac:dyDescent="0.25">
      <c r="A28" s="12">
        <v>137</v>
      </c>
      <c r="B28" s="5">
        <v>25</v>
      </c>
      <c r="C28" s="5">
        <v>108</v>
      </c>
      <c r="D28" s="3" t="s">
        <v>123</v>
      </c>
      <c r="E28" s="3" t="str">
        <f t="array" ref="E28">IF(OR(EXACT(A28,'ESO Dungeon constants'!$D$3:$D$987)),"X","")</f>
        <v/>
      </c>
      <c r="F28" s="3" t="str">
        <f>IF(EXACT(A28,C28),"X","")</f>
        <v/>
      </c>
      <c r="G28" s="3" t="str">
        <f>IF(A28&lt;&gt;C28,VLOOKUP(C28,$A$3:$D$9952,4,FALSE),"")</f>
        <v>Greenshade</v>
      </c>
      <c r="H28" s="17">
        <f>A28</f>
        <v>137</v>
      </c>
      <c r="I28" s="17">
        <f>C28</f>
        <v>108</v>
      </c>
      <c r="J28">
        <v>0</v>
      </c>
      <c r="K28" s="3" t="str">
        <f>VLOOKUP(J28,'LibSets constants'!$A$4:$B$1002,2,FALSE)</f>
        <v>DLC_BASE_GAME</v>
      </c>
      <c r="L28" s="3" t="str">
        <f>VLOOKUP(J28,'LibSets constants'!$A$4:$C$1002,3,FALSE)</f>
        <v>Included in base game</v>
      </c>
    </row>
    <row r="29" spans="1:12" x14ac:dyDescent="0.25">
      <c r="A29" s="12">
        <v>138</v>
      </c>
      <c r="B29" s="5">
        <v>26</v>
      </c>
      <c r="C29" s="5">
        <v>58</v>
      </c>
      <c r="D29" s="3" t="s">
        <v>124</v>
      </c>
      <c r="E29" s="3" t="str">
        <f t="array" ref="E29">IF(OR(EXACT(A29,'ESO Dungeon constants'!$D$3:$D$987)),"X","")</f>
        <v/>
      </c>
      <c r="F29" s="3" t="str">
        <f>IF(EXACT(A29,C29),"X","")</f>
        <v/>
      </c>
      <c r="G29" s="3" t="str">
        <f>IF(A29&lt;&gt;C29,VLOOKUP(C29,$A$3:$D$9952,4,FALSE),"")</f>
        <v>Malabal Tor</v>
      </c>
      <c r="H29" s="17">
        <f>A29</f>
        <v>138</v>
      </c>
      <c r="I29" s="17">
        <f>C29</f>
        <v>58</v>
      </c>
      <c r="J29">
        <v>0</v>
      </c>
      <c r="K29" s="3" t="str">
        <f>VLOOKUP(J29,'LibSets constants'!$A$4:$B$1002,2,FALSE)</f>
        <v>DLC_BASE_GAME</v>
      </c>
      <c r="L29" s="3" t="str">
        <f>VLOOKUP(J29,'LibSets constants'!$A$4:$C$1002,3,FALSE)</f>
        <v>Included in base game</v>
      </c>
    </row>
    <row r="30" spans="1:12" x14ac:dyDescent="0.25">
      <c r="A30" s="12">
        <v>142</v>
      </c>
      <c r="B30" s="5">
        <v>27</v>
      </c>
      <c r="C30" s="5">
        <v>19</v>
      </c>
      <c r="D30" s="3" t="s">
        <v>125</v>
      </c>
      <c r="E30" s="3" t="str">
        <f t="array" ref="E30">IF(OR(EXACT(A30,'ESO Dungeon constants'!$D$3:$D$987)),"X","")</f>
        <v/>
      </c>
      <c r="F30" s="3" t="str">
        <f>IF(EXACT(A30,C30),"X","")</f>
        <v/>
      </c>
      <c r="G30" s="3" t="str">
        <f>IF(A30&lt;&gt;C30,VLOOKUP(C30,$A$3:$D$9952,4,FALSE),"")</f>
        <v>Stormhaven</v>
      </c>
      <c r="H30" s="17">
        <f>A30</f>
        <v>142</v>
      </c>
      <c r="I30" s="17">
        <f>C30</f>
        <v>19</v>
      </c>
      <c r="J30">
        <v>0</v>
      </c>
      <c r="K30" s="3" t="str">
        <f>VLOOKUP(J30,'LibSets constants'!$A$4:$B$1002,2,FALSE)</f>
        <v>DLC_BASE_GAME</v>
      </c>
      <c r="L30" s="3" t="str">
        <f>VLOOKUP(J30,'LibSets constants'!$A$4:$C$1002,3,FALSE)</f>
        <v>Included in base game</v>
      </c>
    </row>
    <row r="31" spans="1:12" x14ac:dyDescent="0.25">
      <c r="A31" s="12">
        <v>144</v>
      </c>
      <c r="B31" s="5">
        <v>28</v>
      </c>
      <c r="C31" s="5">
        <v>3</v>
      </c>
      <c r="D31" s="3" t="s">
        <v>66</v>
      </c>
      <c r="E31" s="3" t="str">
        <f t="array" ref="E31">IF(OR(EXACT(A31,'ESO Dungeon constants'!$D$3:$D$987)),"X","")</f>
        <v>X</v>
      </c>
      <c r="F31" s="3" t="str">
        <f>IF(EXACT(A31,C31),"X","")</f>
        <v/>
      </c>
      <c r="G31" s="3" t="str">
        <f>IF(A31&lt;&gt;C31,VLOOKUP(C31,$A$3:$D$9952,4,FALSE),"")</f>
        <v>Glenumbra</v>
      </c>
      <c r="H31" s="17">
        <f>A31</f>
        <v>144</v>
      </c>
      <c r="I31" s="17">
        <f>C31</f>
        <v>3</v>
      </c>
      <c r="J31">
        <v>0</v>
      </c>
      <c r="K31" s="3" t="str">
        <f>VLOOKUP(J31,'LibSets constants'!$A$4:$B$1002,2,FALSE)</f>
        <v>DLC_BASE_GAME</v>
      </c>
      <c r="L31" s="3" t="str">
        <f>VLOOKUP(J31,'LibSets constants'!$A$4:$C$1002,3,FALSE)</f>
        <v>Included in base game</v>
      </c>
    </row>
    <row r="32" spans="1:12" x14ac:dyDescent="0.25">
      <c r="A32" s="12">
        <v>146</v>
      </c>
      <c r="B32" s="5">
        <v>29</v>
      </c>
      <c r="C32" s="5">
        <v>19</v>
      </c>
      <c r="D32" s="3" t="s">
        <v>62</v>
      </c>
      <c r="E32" s="3" t="str">
        <f t="array" ref="E32">IF(OR(EXACT(A32,'ESO Dungeon constants'!$D$3:$D$987)),"X","")</f>
        <v>X</v>
      </c>
      <c r="F32" s="3" t="str">
        <f>IF(EXACT(A32,C32),"X","")</f>
        <v/>
      </c>
      <c r="G32" s="3" t="str">
        <f>IF(A32&lt;&gt;C32,VLOOKUP(C32,$A$3:$D$9952,4,FALSE),"")</f>
        <v>Stormhaven</v>
      </c>
      <c r="H32" s="17">
        <f>A32</f>
        <v>146</v>
      </c>
      <c r="I32" s="17">
        <f>C32</f>
        <v>19</v>
      </c>
      <c r="J32">
        <v>0</v>
      </c>
      <c r="K32" s="3" t="str">
        <f>VLOOKUP(J32,'LibSets constants'!$A$4:$B$1002,2,FALSE)</f>
        <v>DLC_BASE_GAME</v>
      </c>
      <c r="L32" s="3" t="str">
        <f>VLOOKUP(J32,'LibSets constants'!$A$4:$C$1002,3,FALSE)</f>
        <v>Included in base game</v>
      </c>
    </row>
    <row r="33" spans="1:12" x14ac:dyDescent="0.25">
      <c r="A33" s="12">
        <v>148</v>
      </c>
      <c r="B33" s="5">
        <v>30</v>
      </c>
      <c r="C33" s="5">
        <v>117</v>
      </c>
      <c r="D33" s="3" t="s">
        <v>60</v>
      </c>
      <c r="E33" s="3" t="str">
        <f t="array" ref="E33">IF(OR(EXACT(A33,'ESO Dungeon constants'!$D$3:$D$987)),"X","")</f>
        <v>X</v>
      </c>
      <c r="F33" s="3" t="str">
        <f>IF(EXACT(A33,C33),"X","")</f>
        <v/>
      </c>
      <c r="G33" s="3" t="str">
        <f>IF(A33&lt;&gt;C33,VLOOKUP(C33,$A$3:$D$9952,4,FALSE),"")</f>
        <v>Shadowfen</v>
      </c>
      <c r="H33" s="17">
        <f>A33</f>
        <v>148</v>
      </c>
      <c r="I33" s="17">
        <f>C33</f>
        <v>117</v>
      </c>
      <c r="J33">
        <v>0</v>
      </c>
      <c r="K33" s="3" t="str">
        <f>VLOOKUP(J33,'LibSets constants'!$A$4:$B$1002,2,FALSE)</f>
        <v>DLC_BASE_GAME</v>
      </c>
      <c r="L33" s="3" t="str">
        <f>VLOOKUP(J33,'LibSets constants'!$A$4:$C$1002,3,FALSE)</f>
        <v>Included in base game</v>
      </c>
    </row>
    <row r="34" spans="1:12" x14ac:dyDescent="0.25">
      <c r="A34" s="12">
        <v>159</v>
      </c>
      <c r="B34" s="5">
        <v>31</v>
      </c>
      <c r="C34" s="5">
        <v>19</v>
      </c>
      <c r="D34" s="3" t="s">
        <v>126</v>
      </c>
      <c r="E34" s="3" t="str">
        <f t="array" ref="E34">IF(OR(EXACT(A34,'ESO Dungeon constants'!$D$3:$D$987)),"X","")</f>
        <v/>
      </c>
      <c r="F34" s="3" t="str">
        <f>IF(EXACT(A34,C34),"X","")</f>
        <v/>
      </c>
      <c r="G34" s="3" t="str">
        <f>IF(A34&lt;&gt;C34,VLOOKUP(C34,$A$3:$D$9952,4,FALSE),"")</f>
        <v>Stormhaven</v>
      </c>
      <c r="H34" s="17">
        <f>A34</f>
        <v>159</v>
      </c>
      <c r="I34" s="17">
        <f>C34</f>
        <v>19</v>
      </c>
      <c r="J34">
        <v>0</v>
      </c>
      <c r="K34" s="3" t="str">
        <f>VLOOKUP(J34,'LibSets constants'!$A$4:$B$1002,2,FALSE)</f>
        <v>DLC_BASE_GAME</v>
      </c>
      <c r="L34" s="3" t="str">
        <f>VLOOKUP(J34,'LibSets constants'!$A$4:$C$1002,3,FALSE)</f>
        <v>Included in base game</v>
      </c>
    </row>
    <row r="35" spans="1:12" x14ac:dyDescent="0.25">
      <c r="A35" s="12">
        <v>162</v>
      </c>
      <c r="B35" s="5">
        <v>32</v>
      </c>
      <c r="C35" s="5">
        <v>20</v>
      </c>
      <c r="D35" s="43" t="s">
        <v>127</v>
      </c>
      <c r="E35" s="3" t="str">
        <f t="array" ref="E35">IF(OR(EXACT(A35,'ESO Dungeon constants'!$D$3:$D$987)),"X","")</f>
        <v/>
      </c>
      <c r="F35" s="3" t="str">
        <f>IF(EXACT(A35,C35),"X","")</f>
        <v/>
      </c>
      <c r="G35" s="3" t="str">
        <f>IF(A35&lt;&gt;C35,VLOOKUP(C35,$A$3:$D$9952,4,FALSE),"")</f>
        <v>Rivenspire</v>
      </c>
      <c r="H35" s="17">
        <f>A35</f>
        <v>162</v>
      </c>
      <c r="I35" s="17">
        <f>C35</f>
        <v>20</v>
      </c>
      <c r="J35">
        <v>0</v>
      </c>
      <c r="K35" s="3" t="str">
        <f>VLOOKUP(J35,'LibSets constants'!$A$4:$B$1002,2,FALSE)</f>
        <v>DLC_BASE_GAME</v>
      </c>
      <c r="L35" s="3" t="str">
        <f>VLOOKUP(J35,'LibSets constants'!$A$4:$C$1002,3,FALSE)</f>
        <v>Included in base game</v>
      </c>
    </row>
    <row r="36" spans="1:12" x14ac:dyDescent="0.25">
      <c r="A36" s="12">
        <v>166</v>
      </c>
      <c r="B36" s="5">
        <v>33</v>
      </c>
      <c r="C36" s="5">
        <v>3</v>
      </c>
      <c r="D36" s="3" t="s">
        <v>128</v>
      </c>
      <c r="E36" s="3" t="str">
        <f t="array" ref="E36">IF(OR(EXACT(A36,'ESO Dungeon constants'!$D$3:$D$987)),"X","")</f>
        <v/>
      </c>
      <c r="F36" s="3" t="str">
        <f>IF(EXACT(A36,C36),"X","")</f>
        <v/>
      </c>
      <c r="G36" s="3" t="str">
        <f>IF(A36&lt;&gt;C36,VLOOKUP(C36,$A$3:$D$9952,4,FALSE),"")</f>
        <v>Glenumbra</v>
      </c>
      <c r="H36" s="17">
        <f>A36</f>
        <v>166</v>
      </c>
      <c r="I36" s="17">
        <f>C36</f>
        <v>3</v>
      </c>
      <c r="J36">
        <v>0</v>
      </c>
      <c r="K36" s="3" t="str">
        <f>VLOOKUP(J36,'LibSets constants'!$A$4:$B$1002,2,FALSE)</f>
        <v>DLC_BASE_GAME</v>
      </c>
      <c r="L36" s="3" t="str">
        <f>VLOOKUP(J36,'LibSets constants'!$A$4:$C$1002,3,FALSE)</f>
        <v>Included in base game</v>
      </c>
    </row>
    <row r="37" spans="1:12" x14ac:dyDescent="0.25">
      <c r="A37" s="12">
        <v>168</v>
      </c>
      <c r="B37" s="5">
        <v>34</v>
      </c>
      <c r="C37" s="5">
        <v>92</v>
      </c>
      <c r="D37" s="3" t="s">
        <v>129</v>
      </c>
      <c r="E37" s="3" t="str">
        <f t="array" ref="E37">IF(OR(EXACT(A37,'ESO Dungeon constants'!$D$3:$D$987)),"X","")</f>
        <v/>
      </c>
      <c r="F37" s="3" t="str">
        <f>IF(EXACT(A37,C37),"X","")</f>
        <v/>
      </c>
      <c r="G37" s="3" t="str">
        <f>IF(A37&lt;&gt;C37,VLOOKUP(C37,$A$3:$D$9952,4,FALSE),"")</f>
        <v>Bangkorai</v>
      </c>
      <c r="H37" s="17">
        <f>A37</f>
        <v>168</v>
      </c>
      <c r="I37" s="17">
        <f>C37</f>
        <v>92</v>
      </c>
      <c r="J37">
        <v>0</v>
      </c>
      <c r="K37" s="3" t="str">
        <f>VLOOKUP(J37,'LibSets constants'!$A$4:$B$1002,2,FALSE)</f>
        <v>DLC_BASE_GAME</v>
      </c>
      <c r="L37" s="3" t="str">
        <f>VLOOKUP(J37,'LibSets constants'!$A$4:$C$1002,3,FALSE)</f>
        <v>Included in base game</v>
      </c>
    </row>
    <row r="38" spans="1:12" x14ac:dyDescent="0.25">
      <c r="A38" s="12">
        <v>169</v>
      </c>
      <c r="B38" s="5">
        <v>35</v>
      </c>
      <c r="C38" s="5">
        <v>92</v>
      </c>
      <c r="D38" s="3" t="s">
        <v>130</v>
      </c>
      <c r="E38" s="3" t="str">
        <f t="array" ref="E38">IF(OR(EXACT(A38,'ESO Dungeon constants'!$D$3:$D$987)),"X","")</f>
        <v/>
      </c>
      <c r="F38" s="3" t="str">
        <f>IF(EXACT(A38,C38),"X","")</f>
        <v/>
      </c>
      <c r="G38" s="3" t="str">
        <f>IF(A38&lt;&gt;C38,VLOOKUP(C38,$A$3:$D$9952,4,FALSE),"")</f>
        <v>Bangkorai</v>
      </c>
      <c r="H38" s="17">
        <f>A38</f>
        <v>169</v>
      </c>
      <c r="I38" s="17">
        <f>C38</f>
        <v>92</v>
      </c>
      <c r="J38">
        <v>0</v>
      </c>
      <c r="K38" s="3" t="str">
        <f>VLOOKUP(J38,'LibSets constants'!$A$4:$B$1002,2,FALSE)</f>
        <v>DLC_BASE_GAME</v>
      </c>
      <c r="L38" s="3" t="str">
        <f>VLOOKUP(J38,'LibSets constants'!$A$4:$C$1002,3,FALSE)</f>
        <v>Included in base game</v>
      </c>
    </row>
    <row r="39" spans="1:12" x14ac:dyDescent="0.25">
      <c r="A39" s="12">
        <v>176</v>
      </c>
      <c r="B39" s="5">
        <v>36</v>
      </c>
      <c r="C39" s="5">
        <v>108</v>
      </c>
      <c r="D39" s="3" t="s">
        <v>50</v>
      </c>
      <c r="E39" s="3" t="str">
        <f t="array" ref="E39">IF(OR(EXACT(A39,'ESO Dungeon constants'!$D$3:$D$987)),"X","")</f>
        <v>X</v>
      </c>
      <c r="F39" s="3" t="str">
        <f>IF(EXACT(A39,C39),"X","")</f>
        <v/>
      </c>
      <c r="G39" s="3" t="str">
        <f>IF(A39&lt;&gt;C39,VLOOKUP(C39,$A$3:$D$9952,4,FALSE),"")</f>
        <v>Greenshade</v>
      </c>
      <c r="H39" s="17">
        <f>A39</f>
        <v>176</v>
      </c>
      <c r="I39" s="17">
        <f>C39</f>
        <v>108</v>
      </c>
      <c r="J39">
        <v>0</v>
      </c>
      <c r="K39" s="3" t="str">
        <f>VLOOKUP(J39,'LibSets constants'!$A$4:$B$1002,2,FALSE)</f>
        <v>DLC_BASE_GAME</v>
      </c>
      <c r="L39" s="3" t="str">
        <f>VLOOKUP(J39,'LibSets constants'!$A$4:$C$1002,3,FALSE)</f>
        <v>Included in base game</v>
      </c>
    </row>
    <row r="40" spans="1:12" x14ac:dyDescent="0.25">
      <c r="A40" s="12">
        <v>181</v>
      </c>
      <c r="B40" s="5">
        <v>37</v>
      </c>
      <c r="C40" s="5">
        <v>181</v>
      </c>
      <c r="D40" s="3" t="s">
        <v>131</v>
      </c>
      <c r="E40" s="3" t="str">
        <f t="array" ref="E40">IF(OR(EXACT(A40,'ESO Dungeon constants'!$D$3:$D$987)),"X","")</f>
        <v/>
      </c>
      <c r="F40" s="3" t="str">
        <f>IF(EXACT(A40,C40),"X","")</f>
        <v>X</v>
      </c>
      <c r="G40" s="3" t="str">
        <f>IF(A40&lt;&gt;C40,VLOOKUP(C40,$A$3:$D$9952,4,FALSE),"")</f>
        <v/>
      </c>
      <c r="H40" s="17">
        <f>A40</f>
        <v>181</v>
      </c>
      <c r="I40" s="17">
        <f>C40</f>
        <v>181</v>
      </c>
      <c r="J40">
        <v>0</v>
      </c>
      <c r="K40" s="3" t="str">
        <f>VLOOKUP(J40,'LibSets constants'!$A$4:$B$1002,2,FALSE)</f>
        <v>DLC_BASE_GAME</v>
      </c>
      <c r="L40" s="3" t="str">
        <f>VLOOKUP(J40,'LibSets constants'!$A$4:$C$1002,3,FALSE)</f>
        <v>Included in base game</v>
      </c>
    </row>
    <row r="41" spans="1:12" x14ac:dyDescent="0.25">
      <c r="A41" s="12">
        <v>187</v>
      </c>
      <c r="B41" s="5">
        <v>38</v>
      </c>
      <c r="C41" s="5">
        <v>117</v>
      </c>
      <c r="D41" s="3" t="s">
        <v>132</v>
      </c>
      <c r="E41" s="3" t="str">
        <f t="array" ref="E41">IF(OR(EXACT(A41,'ESO Dungeon constants'!$D$3:$D$987)),"X","")</f>
        <v/>
      </c>
      <c r="F41" s="3" t="str">
        <f>IF(EXACT(A41,C41),"X","")</f>
        <v/>
      </c>
      <c r="G41" s="3" t="str">
        <f>IF(A41&lt;&gt;C41,VLOOKUP(C41,$A$3:$D$9952,4,FALSE),"")</f>
        <v>Shadowfen</v>
      </c>
      <c r="H41" s="17">
        <f>A41</f>
        <v>187</v>
      </c>
      <c r="I41" s="17">
        <f>C41</f>
        <v>117</v>
      </c>
      <c r="J41">
        <v>0</v>
      </c>
      <c r="K41" s="3" t="str">
        <f>VLOOKUP(J41,'LibSets constants'!$A$4:$B$1002,2,FALSE)</f>
        <v>DLC_BASE_GAME</v>
      </c>
      <c r="L41" s="3" t="str">
        <f>VLOOKUP(J41,'LibSets constants'!$A$4:$C$1002,3,FALSE)</f>
        <v>Included in base game</v>
      </c>
    </row>
    <row r="42" spans="1:12" x14ac:dyDescent="0.25">
      <c r="A42" s="12">
        <v>188</v>
      </c>
      <c r="B42" s="5">
        <v>39</v>
      </c>
      <c r="C42" s="5">
        <v>57</v>
      </c>
      <c r="D42" s="3" t="s">
        <v>133</v>
      </c>
      <c r="E42" s="3" t="str">
        <f t="array" ref="E42">IF(OR(EXACT(A42,'ESO Dungeon constants'!$D$3:$D$987)),"X","")</f>
        <v/>
      </c>
      <c r="F42" s="3" t="str">
        <f>IF(EXACT(A42,C42),"X","")</f>
        <v/>
      </c>
      <c r="G42" s="3" t="str">
        <f>IF(A42&lt;&gt;C42,VLOOKUP(C42,$A$3:$D$9952,4,FALSE),"")</f>
        <v>Deshaan</v>
      </c>
      <c r="H42" s="17">
        <f>A42</f>
        <v>188</v>
      </c>
      <c r="I42" s="17">
        <f>C42</f>
        <v>57</v>
      </c>
      <c r="J42">
        <v>0</v>
      </c>
      <c r="K42" s="3" t="str">
        <f>VLOOKUP(J42,'LibSets constants'!$A$4:$B$1002,2,FALSE)</f>
        <v>DLC_BASE_GAME</v>
      </c>
      <c r="L42" s="3" t="str">
        <f>VLOOKUP(J42,'LibSets constants'!$A$4:$C$1002,3,FALSE)</f>
        <v>Included in base game</v>
      </c>
    </row>
    <row r="43" spans="1:12" x14ac:dyDescent="0.25">
      <c r="A43" s="12">
        <v>189</v>
      </c>
      <c r="B43" s="5">
        <v>40</v>
      </c>
      <c r="C43" s="5">
        <v>57</v>
      </c>
      <c r="D43" s="3" t="s">
        <v>134</v>
      </c>
      <c r="E43" s="3" t="str">
        <f t="array" ref="E43">IF(OR(EXACT(A43,'ESO Dungeon constants'!$D$3:$D$987)),"X","")</f>
        <v/>
      </c>
      <c r="F43" s="3" t="str">
        <f>IF(EXACT(A43,C43),"X","")</f>
        <v/>
      </c>
      <c r="G43" s="3" t="str">
        <f>IF(A43&lt;&gt;C43,VLOOKUP(C43,$A$3:$D$9952,4,FALSE),"")</f>
        <v>Deshaan</v>
      </c>
      <c r="H43" s="17">
        <f>A43</f>
        <v>189</v>
      </c>
      <c r="I43" s="17">
        <f>C43</f>
        <v>57</v>
      </c>
      <c r="J43">
        <v>0</v>
      </c>
      <c r="K43" s="3" t="str">
        <f>VLOOKUP(J43,'LibSets constants'!$A$4:$B$1002,2,FALSE)</f>
        <v>DLC_BASE_GAME</v>
      </c>
      <c r="L43" s="3" t="str">
        <f>VLOOKUP(J43,'LibSets constants'!$A$4:$C$1002,3,FALSE)</f>
        <v>Included in base game</v>
      </c>
    </row>
    <row r="44" spans="1:12" x14ac:dyDescent="0.25">
      <c r="A44" s="12">
        <v>190</v>
      </c>
      <c r="B44" s="5">
        <v>41</v>
      </c>
      <c r="C44" s="5">
        <v>57</v>
      </c>
      <c r="D44" s="3" t="s">
        <v>135</v>
      </c>
      <c r="E44" s="3" t="str">
        <f t="array" ref="E44">IF(OR(EXACT(A44,'ESO Dungeon constants'!$D$3:$D$987)),"X","")</f>
        <v/>
      </c>
      <c r="F44" s="3" t="str">
        <f>IF(EXACT(A44,C44),"X","")</f>
        <v/>
      </c>
      <c r="G44" s="3" t="str">
        <f>IF(A44&lt;&gt;C44,VLOOKUP(C44,$A$3:$D$9952,4,FALSE),"")</f>
        <v>Deshaan</v>
      </c>
      <c r="H44" s="17">
        <f>A44</f>
        <v>190</v>
      </c>
      <c r="I44" s="17">
        <f>C44</f>
        <v>57</v>
      </c>
      <c r="J44">
        <v>0</v>
      </c>
      <c r="K44" s="3" t="str">
        <f>VLOOKUP(J44,'LibSets constants'!$A$4:$B$1002,2,FALSE)</f>
        <v>DLC_BASE_GAME</v>
      </c>
      <c r="L44" s="3" t="str">
        <f>VLOOKUP(J44,'LibSets constants'!$A$4:$C$1002,3,FALSE)</f>
        <v>Included in base game</v>
      </c>
    </row>
    <row r="45" spans="1:12" x14ac:dyDescent="0.25">
      <c r="A45" s="12">
        <v>191</v>
      </c>
      <c r="B45" s="5">
        <v>42</v>
      </c>
      <c r="C45" s="5">
        <v>41</v>
      </c>
      <c r="D45" s="3" t="s">
        <v>136</v>
      </c>
      <c r="E45" s="3" t="str">
        <f t="array" ref="E45">IF(OR(EXACT(A45,'ESO Dungeon constants'!$D$3:$D$987)),"X","")</f>
        <v/>
      </c>
      <c r="F45" s="3" t="str">
        <f>IF(EXACT(A45,C45),"X","")</f>
        <v/>
      </c>
      <c r="G45" s="3" t="str">
        <f>IF(A45&lt;&gt;C45,VLOOKUP(C45,$A$3:$D$9952,4,FALSE),"")</f>
        <v>Stonefalls</v>
      </c>
      <c r="H45" s="17">
        <f>A45</f>
        <v>191</v>
      </c>
      <c r="I45" s="17">
        <f>C45</f>
        <v>41</v>
      </c>
      <c r="J45">
        <v>0</v>
      </c>
      <c r="K45" s="3" t="str">
        <f>VLOOKUP(J45,'LibSets constants'!$A$4:$B$1002,2,FALSE)</f>
        <v>DLC_BASE_GAME</v>
      </c>
      <c r="L45" s="3" t="str">
        <f>VLOOKUP(J45,'LibSets constants'!$A$4:$C$1002,3,FALSE)</f>
        <v>Included in base game</v>
      </c>
    </row>
    <row r="46" spans="1:12" x14ac:dyDescent="0.25">
      <c r="A46" s="12">
        <v>192</v>
      </c>
      <c r="B46" s="5">
        <v>43</v>
      </c>
      <c r="C46" s="5">
        <v>41</v>
      </c>
      <c r="D46" s="3" t="s">
        <v>137</v>
      </c>
      <c r="E46" s="3" t="str">
        <f t="array" ref="E46">IF(OR(EXACT(A46,'ESO Dungeon constants'!$D$3:$D$987)),"X","")</f>
        <v/>
      </c>
      <c r="F46" s="3" t="str">
        <f>IF(EXACT(A46,C46),"X","")</f>
        <v/>
      </c>
      <c r="G46" s="3" t="str">
        <f>IF(A46&lt;&gt;C46,VLOOKUP(C46,$A$3:$D$9952,4,FALSE),"")</f>
        <v>Stonefalls</v>
      </c>
      <c r="H46" s="17">
        <f>A46</f>
        <v>192</v>
      </c>
      <c r="I46" s="17">
        <f>C46</f>
        <v>41</v>
      </c>
      <c r="J46">
        <v>0</v>
      </c>
      <c r="K46" s="3" t="str">
        <f>VLOOKUP(J46,'LibSets constants'!$A$4:$B$1002,2,FALSE)</f>
        <v>DLC_BASE_GAME</v>
      </c>
      <c r="L46" s="3" t="str">
        <f>VLOOKUP(J46,'LibSets constants'!$A$4:$C$1002,3,FALSE)</f>
        <v>Included in base game</v>
      </c>
    </row>
    <row r="47" spans="1:12" x14ac:dyDescent="0.25">
      <c r="A47" s="12">
        <v>193</v>
      </c>
      <c r="B47" s="5">
        <v>44</v>
      </c>
      <c r="C47" s="5">
        <v>41</v>
      </c>
      <c r="D47" s="3" t="s">
        <v>138</v>
      </c>
      <c r="E47" s="3" t="str">
        <f t="array" ref="E47">IF(OR(EXACT(A47,'ESO Dungeon constants'!$D$3:$D$987)),"X","")</f>
        <v/>
      </c>
      <c r="F47" s="3" t="str">
        <f>IF(EXACT(A47,C47),"X","")</f>
        <v/>
      </c>
      <c r="G47" s="3" t="str">
        <f>IF(A47&lt;&gt;C47,VLOOKUP(C47,$A$3:$D$9952,4,FALSE),"")</f>
        <v>Stonefalls</v>
      </c>
      <c r="H47" s="17">
        <f>A47</f>
        <v>193</v>
      </c>
      <c r="I47" s="17">
        <f>C47</f>
        <v>41</v>
      </c>
      <c r="J47">
        <v>0</v>
      </c>
      <c r="K47" s="3" t="str">
        <f>VLOOKUP(J47,'LibSets constants'!$A$4:$B$1002,2,FALSE)</f>
        <v>DLC_BASE_GAME</v>
      </c>
      <c r="L47" s="3" t="str">
        <f>VLOOKUP(J47,'LibSets constants'!$A$4:$C$1002,3,FALSE)</f>
        <v>Included in base game</v>
      </c>
    </row>
    <row r="48" spans="1:12" x14ac:dyDescent="0.25">
      <c r="A48" s="12">
        <v>199</v>
      </c>
      <c r="B48" s="5">
        <v>45</v>
      </c>
      <c r="C48" s="5">
        <v>199</v>
      </c>
      <c r="D48" s="3" t="s">
        <v>139</v>
      </c>
      <c r="E48" s="3" t="str">
        <f t="array" ref="E48">IF(OR(EXACT(A48,'ESO Dungeon constants'!$D$3:$D$987)),"X","")</f>
        <v/>
      </c>
      <c r="F48" s="3" t="str">
        <f>IF(EXACT(A48,C48),"X","")</f>
        <v>X</v>
      </c>
      <c r="G48" s="3" t="str">
        <f>IF(A48&lt;&gt;C48,VLOOKUP(C48,$A$3:$D$9952,4,FALSE),"")</f>
        <v/>
      </c>
      <c r="H48" s="17">
        <f>A48</f>
        <v>199</v>
      </c>
      <c r="I48" s="17">
        <f>C48</f>
        <v>199</v>
      </c>
      <c r="J48">
        <v>0</v>
      </c>
      <c r="K48" s="3" t="str">
        <f>VLOOKUP(J48,'LibSets constants'!$A$4:$B$1002,2,FALSE)</f>
        <v>DLC_BASE_GAME</v>
      </c>
      <c r="L48" s="3" t="str">
        <f>VLOOKUP(J48,'LibSets constants'!$A$4:$C$1002,3,FALSE)</f>
        <v>Included in base game</v>
      </c>
    </row>
    <row r="49" spans="1:12" x14ac:dyDescent="0.25">
      <c r="A49" s="12">
        <v>200</v>
      </c>
      <c r="B49" s="5">
        <v>46</v>
      </c>
      <c r="C49" s="5">
        <v>199</v>
      </c>
      <c r="D49" s="3" t="s">
        <v>140</v>
      </c>
      <c r="E49" s="3" t="str">
        <f t="array" ref="E49">IF(OR(EXACT(A49,'ESO Dungeon constants'!$D$3:$D$987)),"X","")</f>
        <v/>
      </c>
      <c r="F49" s="3" t="str">
        <f>IF(EXACT(A49,C49),"X","")</f>
        <v/>
      </c>
      <c r="G49" s="3" t="str">
        <f>IF(A49&lt;&gt;C49,VLOOKUP(C49,$A$3:$D$9952,4,FALSE),"")</f>
        <v>The Harborage</v>
      </c>
      <c r="H49" s="17">
        <f>A49</f>
        <v>200</v>
      </c>
      <c r="I49" s="17">
        <f>C49</f>
        <v>199</v>
      </c>
      <c r="J49">
        <v>0</v>
      </c>
      <c r="K49" s="3" t="str">
        <f>VLOOKUP(J49,'LibSets constants'!$A$4:$B$1002,2,FALSE)</f>
        <v>DLC_BASE_GAME</v>
      </c>
      <c r="L49" s="3" t="str">
        <f>VLOOKUP(J49,'LibSets constants'!$A$4:$C$1002,3,FALSE)</f>
        <v>Included in base game</v>
      </c>
    </row>
    <row r="50" spans="1:12" x14ac:dyDescent="0.25">
      <c r="A50" s="12">
        <v>201</v>
      </c>
      <c r="B50" s="5">
        <v>47</v>
      </c>
      <c r="C50" s="5">
        <v>199</v>
      </c>
      <c r="D50" s="3" t="s">
        <v>141</v>
      </c>
      <c r="E50" s="3" t="str">
        <f t="array" ref="E50">IF(OR(EXACT(A50,'ESO Dungeon constants'!$D$3:$D$987)),"X","")</f>
        <v/>
      </c>
      <c r="F50" s="3" t="str">
        <f>IF(EXACT(A50,C50),"X","")</f>
        <v/>
      </c>
      <c r="G50" s="3" t="str">
        <f>IF(A50&lt;&gt;C50,VLOOKUP(C50,$A$3:$D$9952,4,FALSE),"")</f>
        <v>The Harborage</v>
      </c>
      <c r="H50" s="17">
        <f>A50</f>
        <v>201</v>
      </c>
      <c r="I50" s="17">
        <f>C50</f>
        <v>199</v>
      </c>
      <c r="J50">
        <v>0</v>
      </c>
      <c r="K50" s="3" t="str">
        <f>VLOOKUP(J50,'LibSets constants'!$A$4:$B$1002,2,FALSE)</f>
        <v>DLC_BASE_GAME</v>
      </c>
      <c r="L50" s="3" t="str">
        <f>VLOOKUP(J50,'LibSets constants'!$A$4:$C$1002,3,FALSE)</f>
        <v>Included in base game</v>
      </c>
    </row>
    <row r="51" spans="1:12" x14ac:dyDescent="0.25">
      <c r="A51" s="12">
        <v>203</v>
      </c>
      <c r="B51" s="5">
        <v>48</v>
      </c>
      <c r="C51" s="5">
        <v>267</v>
      </c>
      <c r="D51" s="3" t="s">
        <v>142</v>
      </c>
      <c r="E51" s="3" t="str">
        <f t="array" ref="E51">IF(OR(EXACT(A51,'ESO Dungeon constants'!$D$3:$D$987)),"X","")</f>
        <v/>
      </c>
      <c r="F51" s="3" t="str">
        <f>IF(EXACT(A51,C51),"X","")</f>
        <v/>
      </c>
      <c r="G51" s="3" t="str">
        <f>IF(A51&lt;&gt;C51,VLOOKUP(C51,$A$3:$D$9952,4,FALSE),"")</f>
        <v>Eyevea</v>
      </c>
      <c r="H51" s="17">
        <f>A51</f>
        <v>203</v>
      </c>
      <c r="I51" s="17">
        <f>C51</f>
        <v>267</v>
      </c>
      <c r="J51">
        <v>0</v>
      </c>
      <c r="K51" s="3" t="str">
        <f>VLOOKUP(J51,'LibSets constants'!$A$4:$B$1002,2,FALSE)</f>
        <v>DLC_BASE_GAME</v>
      </c>
      <c r="L51" s="3" t="str">
        <f>VLOOKUP(J51,'LibSets constants'!$A$4:$C$1002,3,FALSE)</f>
        <v>Included in base game</v>
      </c>
    </row>
    <row r="52" spans="1:12" x14ac:dyDescent="0.25">
      <c r="A52" s="12">
        <v>207</v>
      </c>
      <c r="B52" s="5">
        <v>49</v>
      </c>
      <c r="C52" s="5">
        <v>208</v>
      </c>
      <c r="D52" s="3" t="s">
        <v>143</v>
      </c>
      <c r="E52" s="3" t="str">
        <f t="array" ref="E52">IF(OR(EXACT(A52,'ESO Dungeon constants'!$D$3:$D$987)),"X","")</f>
        <v/>
      </c>
      <c r="F52" s="3" t="str">
        <f>IF(EXACT(A52,C52),"X","")</f>
        <v/>
      </c>
      <c r="G52" s="3" t="str">
        <f>IF(A52&lt;&gt;C52,VLOOKUP(C52,$A$3:$D$9952,4,FALSE),"")</f>
        <v>The Earth Forge</v>
      </c>
      <c r="H52" s="17">
        <f>A52</f>
        <v>207</v>
      </c>
      <c r="I52" s="17">
        <f>C52</f>
        <v>208</v>
      </c>
      <c r="J52">
        <v>0</v>
      </c>
      <c r="K52" s="3" t="str">
        <f>VLOOKUP(J52,'LibSets constants'!$A$4:$B$1002,2,FALSE)</f>
        <v>DLC_BASE_GAME</v>
      </c>
      <c r="L52" s="3" t="str">
        <f>VLOOKUP(J52,'LibSets constants'!$A$4:$C$1002,3,FALSE)</f>
        <v>Included in base game</v>
      </c>
    </row>
    <row r="53" spans="1:12" x14ac:dyDescent="0.25">
      <c r="A53" s="12">
        <v>208</v>
      </c>
      <c r="B53" s="5">
        <v>50</v>
      </c>
      <c r="C53" s="5">
        <v>208</v>
      </c>
      <c r="D53" s="3" t="s">
        <v>144</v>
      </c>
      <c r="E53" s="3" t="str">
        <f t="array" ref="E53">IF(OR(EXACT(A53,'ESO Dungeon constants'!$D$3:$D$987)),"X","")</f>
        <v/>
      </c>
      <c r="F53" s="3" t="str">
        <f>IF(EXACT(A53,C53),"X","")</f>
        <v>X</v>
      </c>
      <c r="G53" s="3" t="str">
        <f>IF(A53&lt;&gt;C53,VLOOKUP(C53,$A$3:$D$9952,4,FALSE),"")</f>
        <v/>
      </c>
      <c r="H53" s="17">
        <f>A53</f>
        <v>208</v>
      </c>
      <c r="I53" s="17">
        <f>C53</f>
        <v>208</v>
      </c>
      <c r="J53">
        <v>0</v>
      </c>
      <c r="K53" s="3" t="str">
        <f>VLOOKUP(J53,'LibSets constants'!$A$4:$B$1002,2,FALSE)</f>
        <v>DLC_BASE_GAME</v>
      </c>
      <c r="L53" s="3" t="str">
        <f>VLOOKUP(J53,'LibSets constants'!$A$4:$C$1002,3,FALSE)</f>
        <v>Included in base game</v>
      </c>
    </row>
    <row r="54" spans="1:12" x14ac:dyDescent="0.25">
      <c r="A54" s="12">
        <v>209</v>
      </c>
      <c r="B54" s="5">
        <v>51</v>
      </c>
      <c r="C54" s="5">
        <v>208</v>
      </c>
      <c r="D54" s="3" t="s">
        <v>145</v>
      </c>
      <c r="E54" s="3" t="str">
        <f t="array" ref="E54">IF(OR(EXACT(A54,'ESO Dungeon constants'!$D$3:$D$987)),"X","")</f>
        <v/>
      </c>
      <c r="F54" s="3" t="str">
        <f>IF(EXACT(A54,C54),"X","")</f>
        <v/>
      </c>
      <c r="G54" s="3" t="str">
        <f>IF(A54&lt;&gt;C54,VLOOKUP(C54,$A$3:$D$9952,4,FALSE),"")</f>
        <v>The Earth Forge</v>
      </c>
      <c r="H54" s="17">
        <f>A54</f>
        <v>209</v>
      </c>
      <c r="I54" s="17">
        <f>C54</f>
        <v>208</v>
      </c>
      <c r="J54">
        <v>0</v>
      </c>
      <c r="K54" s="3" t="str">
        <f>VLOOKUP(J54,'LibSets constants'!$A$4:$B$1002,2,FALSE)</f>
        <v>DLC_BASE_GAME</v>
      </c>
      <c r="L54" s="3" t="str">
        <f>VLOOKUP(J54,'LibSets constants'!$A$4:$C$1002,3,FALSE)</f>
        <v>Included in base game</v>
      </c>
    </row>
    <row r="55" spans="1:12" x14ac:dyDescent="0.25">
      <c r="A55" s="12">
        <v>212</v>
      </c>
      <c r="B55" s="5">
        <v>52</v>
      </c>
      <c r="C55" s="5">
        <v>57</v>
      </c>
      <c r="D55" s="3" t="s">
        <v>146</v>
      </c>
      <c r="E55" s="3" t="str">
        <f t="array" ref="E55">IF(OR(EXACT(A55,'ESO Dungeon constants'!$D$3:$D$987)),"X","")</f>
        <v/>
      </c>
      <c r="F55" s="3" t="str">
        <f>IF(EXACT(A55,C55),"X","")</f>
        <v/>
      </c>
      <c r="G55" s="3" t="str">
        <f>IF(A55&lt;&gt;C55,VLOOKUP(C55,$A$3:$D$9952,4,FALSE),"")</f>
        <v>Deshaan</v>
      </c>
      <c r="H55" s="17">
        <f>A55</f>
        <v>212</v>
      </c>
      <c r="I55" s="17">
        <f>C55</f>
        <v>57</v>
      </c>
      <c r="J55">
        <v>0</v>
      </c>
      <c r="K55" s="3" t="str">
        <f>VLOOKUP(J55,'LibSets constants'!$A$4:$B$1002,2,FALSE)</f>
        <v>DLC_BASE_GAME</v>
      </c>
      <c r="L55" s="3" t="str">
        <f>VLOOKUP(J55,'LibSets constants'!$A$4:$C$1002,3,FALSE)</f>
        <v>Included in base game</v>
      </c>
    </row>
    <row r="56" spans="1:12" x14ac:dyDescent="0.25">
      <c r="A56" s="12">
        <v>213</v>
      </c>
      <c r="B56" s="5">
        <v>53</v>
      </c>
      <c r="C56" s="5">
        <v>117</v>
      </c>
      <c r="D56" s="3" t="s">
        <v>147</v>
      </c>
      <c r="E56" s="3" t="str">
        <f t="array" ref="E56">IF(OR(EXACT(A56,'ESO Dungeon constants'!$D$3:$D$987)),"X","")</f>
        <v/>
      </c>
      <c r="F56" s="3" t="str">
        <f>IF(EXACT(A56,C56),"X","")</f>
        <v/>
      </c>
      <c r="G56" s="3" t="str">
        <f>IF(A56&lt;&gt;C56,VLOOKUP(C56,$A$3:$D$9952,4,FALSE),"")</f>
        <v>Shadowfen</v>
      </c>
      <c r="H56" s="17">
        <f>A56</f>
        <v>213</v>
      </c>
      <c r="I56" s="17">
        <f>C56</f>
        <v>117</v>
      </c>
      <c r="J56">
        <v>0</v>
      </c>
      <c r="K56" s="3" t="str">
        <f>VLOOKUP(J56,'LibSets constants'!$A$4:$B$1002,2,FALSE)</f>
        <v>DLC_BASE_GAME</v>
      </c>
      <c r="L56" s="3" t="str">
        <f>VLOOKUP(J56,'LibSets constants'!$A$4:$C$1002,3,FALSE)</f>
        <v>Included in base game</v>
      </c>
    </row>
    <row r="57" spans="1:12" x14ac:dyDescent="0.25">
      <c r="A57" s="12">
        <v>214</v>
      </c>
      <c r="B57" s="5">
        <v>54</v>
      </c>
      <c r="C57" s="5">
        <v>117</v>
      </c>
      <c r="D57" s="3" t="s">
        <v>148</v>
      </c>
      <c r="E57" s="3" t="str">
        <f t="array" ref="E57">IF(OR(EXACT(A57,'ESO Dungeon constants'!$D$3:$D$987)),"X","")</f>
        <v/>
      </c>
      <c r="F57" s="3" t="str">
        <f>IF(EXACT(A57,C57),"X","")</f>
        <v/>
      </c>
      <c r="G57" s="3" t="str">
        <f>IF(A57&lt;&gt;C57,VLOOKUP(C57,$A$3:$D$9952,4,FALSE),"")</f>
        <v>Shadowfen</v>
      </c>
      <c r="H57" s="17">
        <f>A57</f>
        <v>214</v>
      </c>
      <c r="I57" s="17">
        <f>C57</f>
        <v>117</v>
      </c>
      <c r="J57">
        <v>0</v>
      </c>
      <c r="K57" s="3" t="str">
        <f>VLOOKUP(J57,'LibSets constants'!$A$4:$B$1002,2,FALSE)</f>
        <v>DLC_BASE_GAME</v>
      </c>
      <c r="L57" s="3" t="str">
        <f>VLOOKUP(J57,'LibSets constants'!$A$4:$C$1002,3,FALSE)</f>
        <v>Included in base game</v>
      </c>
    </row>
    <row r="58" spans="1:12" x14ac:dyDescent="0.25">
      <c r="A58" s="12">
        <v>215</v>
      </c>
      <c r="B58" s="5">
        <v>55</v>
      </c>
      <c r="C58" s="5">
        <v>117</v>
      </c>
      <c r="D58" s="3" t="s">
        <v>149</v>
      </c>
      <c r="E58" s="3" t="str">
        <f t="array" ref="E58">IF(OR(EXACT(A58,'ESO Dungeon constants'!$D$3:$D$987)),"X","")</f>
        <v/>
      </c>
      <c r="F58" s="3" t="str">
        <f>IF(EXACT(A58,C58),"X","")</f>
        <v/>
      </c>
      <c r="G58" s="3" t="str">
        <f>IF(A58&lt;&gt;C58,VLOOKUP(C58,$A$3:$D$9952,4,FALSE),"")</f>
        <v>Shadowfen</v>
      </c>
      <c r="H58" s="17">
        <f>A58</f>
        <v>215</v>
      </c>
      <c r="I58" s="17">
        <f>C58</f>
        <v>117</v>
      </c>
      <c r="J58">
        <v>0</v>
      </c>
      <c r="K58" s="3" t="str">
        <f>VLOOKUP(J58,'LibSets constants'!$A$4:$B$1002,2,FALSE)</f>
        <v>DLC_BASE_GAME</v>
      </c>
      <c r="L58" s="3" t="str">
        <f>VLOOKUP(J58,'LibSets constants'!$A$4:$C$1002,3,FALSE)</f>
        <v>Included in base game</v>
      </c>
    </row>
    <row r="59" spans="1:12" x14ac:dyDescent="0.25">
      <c r="A59" s="12">
        <v>216</v>
      </c>
      <c r="B59" s="5">
        <v>56</v>
      </c>
      <c r="C59" s="5">
        <v>41</v>
      </c>
      <c r="D59" s="3" t="s">
        <v>150</v>
      </c>
      <c r="E59" s="3" t="str">
        <f t="array" ref="E59">IF(OR(EXACT(A59,'ESO Dungeon constants'!$D$3:$D$987)),"X","")</f>
        <v/>
      </c>
      <c r="F59" s="3" t="str">
        <f>IF(EXACT(A59,C59),"X","")</f>
        <v/>
      </c>
      <c r="G59" s="3" t="str">
        <f>IF(A59&lt;&gt;C59,VLOOKUP(C59,$A$3:$D$9952,4,FALSE),"")</f>
        <v>Stonefalls</v>
      </c>
      <c r="H59" s="17">
        <f>A59</f>
        <v>216</v>
      </c>
      <c r="I59" s="17">
        <f>C59</f>
        <v>41</v>
      </c>
      <c r="J59">
        <v>0</v>
      </c>
      <c r="K59" s="3" t="str">
        <f>VLOOKUP(J59,'LibSets constants'!$A$4:$B$1002,2,FALSE)</f>
        <v>DLC_BASE_GAME</v>
      </c>
      <c r="L59" s="3" t="str">
        <f>VLOOKUP(J59,'LibSets constants'!$A$4:$C$1002,3,FALSE)</f>
        <v>Included in base game</v>
      </c>
    </row>
    <row r="60" spans="1:12" x14ac:dyDescent="0.25">
      <c r="A60" s="12">
        <v>217</v>
      </c>
      <c r="B60" s="5">
        <v>57</v>
      </c>
      <c r="C60" s="5">
        <v>199</v>
      </c>
      <c r="D60" s="43" t="s">
        <v>151</v>
      </c>
      <c r="E60" s="3" t="str">
        <f t="array" ref="E60">IF(OR(EXACT(A60,'ESO Dungeon constants'!$D$3:$D$987)),"X","")</f>
        <v/>
      </c>
      <c r="F60" s="3" t="str">
        <f>IF(EXACT(A60,C60),"X","")</f>
        <v/>
      </c>
      <c r="G60" s="3" t="str">
        <f>IF(A60&lt;&gt;C60,VLOOKUP(C60,$A$3:$D$9952,4,FALSE),"")</f>
        <v>The Harborage</v>
      </c>
      <c r="H60" s="17">
        <f>A60</f>
        <v>217</v>
      </c>
      <c r="I60" s="17">
        <f>C60</f>
        <v>199</v>
      </c>
      <c r="J60">
        <v>0</v>
      </c>
      <c r="K60" s="3" t="str">
        <f>VLOOKUP(J60,'LibSets constants'!$A$4:$B$1002,2,FALSE)</f>
        <v>DLC_BASE_GAME</v>
      </c>
      <c r="L60" s="3" t="str">
        <f>VLOOKUP(J60,'LibSets constants'!$A$4:$C$1002,3,FALSE)</f>
        <v>Included in base game</v>
      </c>
    </row>
    <row r="61" spans="1:12" x14ac:dyDescent="0.25">
      <c r="A61" s="12">
        <v>218</v>
      </c>
      <c r="B61" s="5">
        <v>58</v>
      </c>
      <c r="C61" s="5">
        <v>267</v>
      </c>
      <c r="D61" s="3" t="s">
        <v>152</v>
      </c>
      <c r="E61" s="3" t="str">
        <f t="array" ref="E61">IF(OR(EXACT(A61,'ESO Dungeon constants'!$D$3:$D$987)),"X","")</f>
        <v/>
      </c>
      <c r="F61" s="3" t="str">
        <f>IF(EXACT(A61,C61),"X","")</f>
        <v/>
      </c>
      <c r="G61" s="3" t="str">
        <f>IF(A61&lt;&gt;C61,VLOOKUP(C61,$A$3:$D$9952,4,FALSE),"")</f>
        <v>Eyevea</v>
      </c>
      <c r="H61" s="17">
        <f>A61</f>
        <v>218</v>
      </c>
      <c r="I61" s="17">
        <f>C61</f>
        <v>267</v>
      </c>
      <c r="J61">
        <v>0</v>
      </c>
      <c r="K61" s="3" t="str">
        <f>VLOOKUP(J61,'LibSets constants'!$A$4:$B$1002,2,FALSE)</f>
        <v>DLC_BASE_GAME</v>
      </c>
      <c r="L61" s="3" t="str">
        <f>VLOOKUP(J61,'LibSets constants'!$A$4:$C$1002,3,FALSE)</f>
        <v>Included in base game</v>
      </c>
    </row>
    <row r="62" spans="1:12" x14ac:dyDescent="0.25">
      <c r="A62" s="12">
        <v>219</v>
      </c>
      <c r="B62" s="5">
        <v>59</v>
      </c>
      <c r="C62" s="5">
        <v>267</v>
      </c>
      <c r="D62" s="3" t="s">
        <v>153</v>
      </c>
      <c r="E62" s="3" t="str">
        <f t="array" ref="E62">IF(OR(EXACT(A62,'ESO Dungeon constants'!$D$3:$D$987)),"X","")</f>
        <v/>
      </c>
      <c r="F62" s="3" t="str">
        <f>IF(EXACT(A62,C62),"X","")</f>
        <v/>
      </c>
      <c r="G62" s="3" t="str">
        <f>IF(A62&lt;&gt;C62,VLOOKUP(C62,$A$3:$D$9952,4,FALSE),"")</f>
        <v>Eyevea</v>
      </c>
      <c r="H62" s="17">
        <f>A62</f>
        <v>219</v>
      </c>
      <c r="I62" s="17">
        <f>C62</f>
        <v>267</v>
      </c>
      <c r="J62">
        <v>0</v>
      </c>
      <c r="K62" s="3" t="str">
        <f>VLOOKUP(J62,'LibSets constants'!$A$4:$B$1002,2,FALSE)</f>
        <v>DLC_BASE_GAME</v>
      </c>
      <c r="L62" s="3" t="str">
        <f>VLOOKUP(J62,'LibSets constants'!$A$4:$C$1002,3,FALSE)</f>
        <v>Included in base game</v>
      </c>
    </row>
    <row r="63" spans="1:12" x14ac:dyDescent="0.25">
      <c r="A63" s="12">
        <v>222</v>
      </c>
      <c r="B63" s="5">
        <v>60</v>
      </c>
      <c r="C63" s="5">
        <v>3</v>
      </c>
      <c r="D63" s="3" t="s">
        <v>154</v>
      </c>
      <c r="E63" s="3" t="str">
        <f t="array" ref="E63">IF(OR(EXACT(A63,'ESO Dungeon constants'!$D$3:$D$987)),"X","")</f>
        <v/>
      </c>
      <c r="F63" s="3" t="str">
        <f>IF(EXACT(A63,C63),"X","")</f>
        <v/>
      </c>
      <c r="G63" s="3" t="str">
        <f>IF(A63&lt;&gt;C63,VLOOKUP(C63,$A$3:$D$9952,4,FALSE),"")</f>
        <v>Glenumbra</v>
      </c>
      <c r="H63" s="17">
        <f>A63</f>
        <v>222</v>
      </c>
      <c r="I63" s="17">
        <f>C63</f>
        <v>3</v>
      </c>
      <c r="J63">
        <v>0</v>
      </c>
      <c r="K63" s="3" t="str">
        <f>VLOOKUP(J63,'LibSets constants'!$A$4:$B$1002,2,FALSE)</f>
        <v>DLC_BASE_GAME</v>
      </c>
      <c r="L63" s="3" t="str">
        <f>VLOOKUP(J63,'LibSets constants'!$A$4:$C$1002,3,FALSE)</f>
        <v>Included in base game</v>
      </c>
    </row>
    <row r="64" spans="1:12" x14ac:dyDescent="0.25">
      <c r="A64" s="12">
        <v>223</v>
      </c>
      <c r="B64" s="5">
        <v>61</v>
      </c>
      <c r="C64" s="5">
        <v>3</v>
      </c>
      <c r="D64" s="3" t="s">
        <v>155</v>
      </c>
      <c r="E64" s="3" t="str">
        <f t="array" ref="E64">IF(OR(EXACT(A64,'ESO Dungeon constants'!$D$3:$D$987)),"X","")</f>
        <v/>
      </c>
      <c r="F64" s="3" t="str">
        <f>IF(EXACT(A64,C64),"X","")</f>
        <v/>
      </c>
      <c r="G64" s="3" t="str">
        <f>IF(A64&lt;&gt;C64,VLOOKUP(C64,$A$3:$D$9952,4,FALSE),"")</f>
        <v>Glenumbra</v>
      </c>
      <c r="H64" s="17">
        <f>A64</f>
        <v>223</v>
      </c>
      <c r="I64" s="17">
        <f>C64</f>
        <v>3</v>
      </c>
      <c r="J64">
        <v>0</v>
      </c>
      <c r="K64" s="3" t="str">
        <f>VLOOKUP(J64,'LibSets constants'!$A$4:$B$1002,2,FALSE)</f>
        <v>DLC_BASE_GAME</v>
      </c>
      <c r="L64" s="3" t="str">
        <f>VLOOKUP(J64,'LibSets constants'!$A$4:$C$1002,3,FALSE)</f>
        <v>Included in base game</v>
      </c>
    </row>
    <row r="65" spans="1:12" x14ac:dyDescent="0.25">
      <c r="A65" s="12">
        <v>224</v>
      </c>
      <c r="B65" s="5">
        <v>62</v>
      </c>
      <c r="C65" s="5">
        <v>20</v>
      </c>
      <c r="D65" s="3" t="s">
        <v>156</v>
      </c>
      <c r="E65" s="3" t="str">
        <f t="array" ref="E65">IF(OR(EXACT(A65,'ESO Dungeon constants'!$D$3:$D$987)),"X","")</f>
        <v/>
      </c>
      <c r="F65" s="3" t="str">
        <f>IF(EXACT(A65,C65),"X","")</f>
        <v/>
      </c>
      <c r="G65" s="3" t="str">
        <f>IF(A65&lt;&gt;C65,VLOOKUP(C65,$A$3:$D$9952,4,FALSE),"")</f>
        <v>Rivenspire</v>
      </c>
      <c r="H65" s="17">
        <f>A65</f>
        <v>224</v>
      </c>
      <c r="I65" s="17">
        <f>C65</f>
        <v>20</v>
      </c>
      <c r="J65">
        <v>0</v>
      </c>
      <c r="K65" s="3" t="str">
        <f>VLOOKUP(J65,'LibSets constants'!$A$4:$B$1002,2,FALSE)</f>
        <v>DLC_BASE_GAME</v>
      </c>
      <c r="L65" s="3" t="str">
        <f>VLOOKUP(J65,'LibSets constants'!$A$4:$C$1002,3,FALSE)</f>
        <v>Included in base game</v>
      </c>
    </row>
    <row r="66" spans="1:12" x14ac:dyDescent="0.25">
      <c r="A66" s="12">
        <v>227</v>
      </c>
      <c r="B66" s="5">
        <v>63</v>
      </c>
      <c r="C66" s="5">
        <v>92</v>
      </c>
      <c r="D66" s="3" t="s">
        <v>157</v>
      </c>
      <c r="E66" s="3" t="str">
        <f t="array" ref="E66">IF(OR(EXACT(A66,'ESO Dungeon constants'!$D$3:$D$987)),"X","")</f>
        <v/>
      </c>
      <c r="F66" s="3" t="str">
        <f>IF(EXACT(A66,C66),"X","")</f>
        <v/>
      </c>
      <c r="G66" s="3" t="str">
        <f>IF(A66&lt;&gt;C66,VLOOKUP(C66,$A$3:$D$9952,4,FALSE),"")</f>
        <v>Bangkorai</v>
      </c>
      <c r="H66" s="17">
        <f>A66</f>
        <v>227</v>
      </c>
      <c r="I66" s="17">
        <f>C66</f>
        <v>92</v>
      </c>
      <c r="J66">
        <v>0</v>
      </c>
      <c r="K66" s="3" t="str">
        <f>VLOOKUP(J66,'LibSets constants'!$A$4:$B$1002,2,FALSE)</f>
        <v>DLC_BASE_GAME</v>
      </c>
      <c r="L66" s="3" t="str">
        <f>VLOOKUP(J66,'LibSets constants'!$A$4:$C$1002,3,FALSE)</f>
        <v>Included in base game</v>
      </c>
    </row>
    <row r="67" spans="1:12" x14ac:dyDescent="0.25">
      <c r="A67" s="12">
        <v>228</v>
      </c>
      <c r="B67" s="5">
        <v>64</v>
      </c>
      <c r="C67" s="5">
        <v>92</v>
      </c>
      <c r="D67" s="3" t="s">
        <v>158</v>
      </c>
      <c r="E67" s="3" t="str">
        <f t="array" ref="E67">IF(OR(EXACT(A67,'ESO Dungeon constants'!$D$3:$D$987)),"X","")</f>
        <v/>
      </c>
      <c r="F67" s="3" t="str">
        <f>IF(EXACT(A67,C67),"X","")</f>
        <v/>
      </c>
      <c r="G67" s="3" t="str">
        <f>IF(A67&lt;&gt;C67,VLOOKUP(C67,$A$3:$D$9952,4,FALSE),"")</f>
        <v>Bangkorai</v>
      </c>
      <c r="H67" s="17">
        <f>A67</f>
        <v>228</v>
      </c>
      <c r="I67" s="17">
        <f>C67</f>
        <v>92</v>
      </c>
      <c r="J67">
        <v>0</v>
      </c>
      <c r="K67" s="3" t="str">
        <f>VLOOKUP(J67,'LibSets constants'!$A$4:$B$1002,2,FALSE)</f>
        <v>DLC_BASE_GAME</v>
      </c>
      <c r="L67" s="3" t="str">
        <f>VLOOKUP(J67,'LibSets constants'!$A$4:$C$1002,3,FALSE)</f>
        <v>Included in base game</v>
      </c>
    </row>
    <row r="68" spans="1:12" x14ac:dyDescent="0.25">
      <c r="A68" s="12">
        <v>229</v>
      </c>
      <c r="B68" s="5">
        <v>65</v>
      </c>
      <c r="C68" s="5">
        <v>92</v>
      </c>
      <c r="D68" s="3" t="s">
        <v>159</v>
      </c>
      <c r="E68" s="3" t="str">
        <f t="array" ref="E68">IF(OR(EXACT(A68,'ESO Dungeon constants'!$D$3:$D$987)),"X","")</f>
        <v/>
      </c>
      <c r="F68" s="3" t="str">
        <f>IF(EXACT(A68,C68),"X","")</f>
        <v/>
      </c>
      <c r="G68" s="3" t="str">
        <f>IF(A68&lt;&gt;C68,VLOOKUP(C68,$A$3:$D$9952,4,FALSE),"")</f>
        <v>Bangkorai</v>
      </c>
      <c r="H68" s="17">
        <f>A68</f>
        <v>229</v>
      </c>
      <c r="I68" s="17">
        <f>C68</f>
        <v>92</v>
      </c>
      <c r="J68">
        <v>0</v>
      </c>
      <c r="K68" s="3" t="str">
        <f>VLOOKUP(J68,'LibSets constants'!$A$4:$B$1002,2,FALSE)</f>
        <v>DLC_BASE_GAME</v>
      </c>
      <c r="L68" s="3" t="str">
        <f>VLOOKUP(J68,'LibSets constants'!$A$4:$C$1002,3,FALSE)</f>
        <v>Included in base game</v>
      </c>
    </row>
    <row r="69" spans="1:12" x14ac:dyDescent="0.25">
      <c r="A69" s="12">
        <v>231</v>
      </c>
      <c r="B69" s="5">
        <v>66</v>
      </c>
      <c r="C69" s="5">
        <v>92</v>
      </c>
      <c r="D69" s="3" t="s">
        <v>160</v>
      </c>
      <c r="E69" s="3" t="str">
        <f t="array" ref="E69">IF(OR(EXACT(A69,'ESO Dungeon constants'!$D$3:$D$987)),"X","")</f>
        <v/>
      </c>
      <c r="F69" s="3" t="str">
        <f>IF(EXACT(A69,C69),"X","")</f>
        <v/>
      </c>
      <c r="G69" s="3" t="str">
        <f>IF(A69&lt;&gt;C69,VLOOKUP(C69,$A$3:$D$9952,4,FALSE),"")</f>
        <v>Bangkorai</v>
      </c>
      <c r="H69" s="17">
        <f>A69</f>
        <v>231</v>
      </c>
      <c r="I69" s="17">
        <f>C69</f>
        <v>92</v>
      </c>
      <c r="J69">
        <v>0</v>
      </c>
      <c r="K69" s="3" t="str">
        <f>VLOOKUP(J69,'LibSets constants'!$A$4:$B$1002,2,FALSE)</f>
        <v>DLC_BASE_GAME</v>
      </c>
      <c r="L69" s="3" t="str">
        <f>VLOOKUP(J69,'LibSets constants'!$A$4:$C$1002,3,FALSE)</f>
        <v>Included in base game</v>
      </c>
    </row>
    <row r="70" spans="1:12" x14ac:dyDescent="0.25">
      <c r="A70" s="12">
        <v>232</v>
      </c>
      <c r="B70" s="5">
        <v>67</v>
      </c>
      <c r="C70" s="5">
        <v>117</v>
      </c>
      <c r="D70" s="3" t="s">
        <v>161</v>
      </c>
      <c r="E70" s="3" t="str">
        <f t="array" ref="E70">IF(OR(EXACT(A70,'ESO Dungeon constants'!$D$3:$D$987)),"X","")</f>
        <v/>
      </c>
      <c r="F70" s="3" t="str">
        <f>IF(EXACT(A70,C70),"X","")</f>
        <v/>
      </c>
      <c r="G70" s="3" t="str">
        <f>IF(A70&lt;&gt;C70,VLOOKUP(C70,$A$3:$D$9952,4,FALSE),"")</f>
        <v>Shadowfen</v>
      </c>
      <c r="H70" s="17">
        <f>A70</f>
        <v>232</v>
      </c>
      <c r="I70" s="17">
        <f>C70</f>
        <v>117</v>
      </c>
      <c r="J70">
        <v>0</v>
      </c>
      <c r="K70" s="3" t="str">
        <f>VLOOKUP(J70,'LibSets constants'!$A$4:$B$1002,2,FALSE)</f>
        <v>DLC_BASE_GAME</v>
      </c>
      <c r="L70" s="3" t="str">
        <f>VLOOKUP(J70,'LibSets constants'!$A$4:$C$1002,3,FALSE)</f>
        <v>Included in base game</v>
      </c>
    </row>
    <row r="71" spans="1:12" x14ac:dyDescent="0.25">
      <c r="A71" s="12">
        <v>233</v>
      </c>
      <c r="B71" s="5">
        <v>68</v>
      </c>
      <c r="C71" s="5">
        <v>117</v>
      </c>
      <c r="D71" s="3" t="s">
        <v>162</v>
      </c>
      <c r="E71" s="3" t="str">
        <f t="array" ref="E71">IF(OR(EXACT(A71,'ESO Dungeon constants'!$D$3:$D$987)),"X","")</f>
        <v/>
      </c>
      <c r="F71" s="3" t="str">
        <f>IF(EXACT(A71,C71),"X","")</f>
        <v/>
      </c>
      <c r="G71" s="3" t="str">
        <f>IF(A71&lt;&gt;C71,VLOOKUP(C71,$A$3:$D$9952,4,FALSE),"")</f>
        <v>Shadowfen</v>
      </c>
      <c r="H71" s="17">
        <f>A71</f>
        <v>233</v>
      </c>
      <c r="I71" s="17">
        <f>C71</f>
        <v>117</v>
      </c>
      <c r="J71">
        <v>0</v>
      </c>
      <c r="K71" s="3" t="str">
        <f>VLOOKUP(J71,'LibSets constants'!$A$4:$B$1002,2,FALSE)</f>
        <v>DLC_BASE_GAME</v>
      </c>
      <c r="L71" s="3" t="str">
        <f>VLOOKUP(J71,'LibSets constants'!$A$4:$C$1002,3,FALSE)</f>
        <v>Included in base game</v>
      </c>
    </row>
    <row r="72" spans="1:12" x14ac:dyDescent="0.25">
      <c r="A72" s="12">
        <v>234</v>
      </c>
      <c r="B72" s="5">
        <v>69</v>
      </c>
      <c r="C72" s="5">
        <v>117</v>
      </c>
      <c r="D72" s="3" t="s">
        <v>163</v>
      </c>
      <c r="E72" s="3" t="str">
        <f t="array" ref="E72">IF(OR(EXACT(A72,'ESO Dungeon constants'!$D$3:$D$987)),"X","")</f>
        <v/>
      </c>
      <c r="F72" s="3" t="str">
        <f>IF(EXACT(A72,C72),"X","")</f>
        <v/>
      </c>
      <c r="G72" s="3" t="str">
        <f>IF(A72&lt;&gt;C72,VLOOKUP(C72,$A$3:$D$9952,4,FALSE),"")</f>
        <v>Shadowfen</v>
      </c>
      <c r="H72" s="17">
        <f>A72</f>
        <v>234</v>
      </c>
      <c r="I72" s="17">
        <f>C72</f>
        <v>117</v>
      </c>
      <c r="J72">
        <v>0</v>
      </c>
      <c r="K72" s="3" t="str">
        <f>VLOOKUP(J72,'LibSets constants'!$A$4:$B$1002,2,FALSE)</f>
        <v>DLC_BASE_GAME</v>
      </c>
      <c r="L72" s="3" t="str">
        <f>VLOOKUP(J72,'LibSets constants'!$A$4:$C$1002,3,FALSE)</f>
        <v>Included in base game</v>
      </c>
    </row>
    <row r="73" spans="1:12" x14ac:dyDescent="0.25">
      <c r="A73" s="12">
        <v>235</v>
      </c>
      <c r="B73" s="5">
        <v>70</v>
      </c>
      <c r="C73" s="5">
        <v>117</v>
      </c>
      <c r="D73" s="3" t="s">
        <v>164</v>
      </c>
      <c r="E73" s="3" t="str">
        <f t="array" ref="E73">IF(OR(EXACT(A73,'ESO Dungeon constants'!$D$3:$D$987)),"X","")</f>
        <v/>
      </c>
      <c r="F73" s="3" t="str">
        <f>IF(EXACT(A73,C73),"X","")</f>
        <v/>
      </c>
      <c r="G73" s="3" t="str">
        <f>IF(A73&lt;&gt;C73,VLOOKUP(C73,$A$3:$D$9952,4,FALSE),"")</f>
        <v>Shadowfen</v>
      </c>
      <c r="H73" s="17">
        <f>A73</f>
        <v>235</v>
      </c>
      <c r="I73" s="17">
        <f>C73</f>
        <v>117</v>
      </c>
      <c r="J73">
        <v>0</v>
      </c>
      <c r="K73" s="3" t="str">
        <f>VLOOKUP(J73,'LibSets constants'!$A$4:$B$1002,2,FALSE)</f>
        <v>DLC_BASE_GAME</v>
      </c>
      <c r="L73" s="3" t="str">
        <f>VLOOKUP(J73,'LibSets constants'!$A$4:$C$1002,3,FALSE)</f>
        <v>Included in base game</v>
      </c>
    </row>
    <row r="74" spans="1:12" x14ac:dyDescent="0.25">
      <c r="A74" s="12">
        <v>236</v>
      </c>
      <c r="B74" s="5">
        <v>71</v>
      </c>
      <c r="C74" s="5">
        <v>117</v>
      </c>
      <c r="D74" s="3" t="s">
        <v>165</v>
      </c>
      <c r="E74" s="3" t="str">
        <f t="array" ref="E74">IF(OR(EXACT(A74,'ESO Dungeon constants'!$D$3:$D$987)),"X","")</f>
        <v/>
      </c>
      <c r="F74" s="3" t="str">
        <f>IF(EXACT(A74,C74),"X","")</f>
        <v/>
      </c>
      <c r="G74" s="3" t="str">
        <f>IF(A74&lt;&gt;C74,VLOOKUP(C74,$A$3:$D$9952,4,FALSE),"")</f>
        <v>Shadowfen</v>
      </c>
      <c r="H74" s="17">
        <f>A74</f>
        <v>236</v>
      </c>
      <c r="I74" s="17">
        <f>C74</f>
        <v>117</v>
      </c>
      <c r="J74">
        <v>0</v>
      </c>
      <c r="K74" s="3" t="str">
        <f>VLOOKUP(J74,'LibSets constants'!$A$4:$B$1002,2,FALSE)</f>
        <v>DLC_BASE_GAME</v>
      </c>
      <c r="L74" s="3" t="str">
        <f>VLOOKUP(J74,'LibSets constants'!$A$4:$C$1002,3,FALSE)</f>
        <v>Included in base game</v>
      </c>
    </row>
    <row r="75" spans="1:12" x14ac:dyDescent="0.25">
      <c r="A75" s="12">
        <v>237</v>
      </c>
      <c r="B75" s="5">
        <v>72</v>
      </c>
      <c r="C75" s="5">
        <v>104</v>
      </c>
      <c r="D75" s="3" t="s">
        <v>166</v>
      </c>
      <c r="E75" s="3" t="str">
        <f t="array" ref="E75">IF(OR(EXACT(A75,'ESO Dungeon constants'!$D$3:$D$987)),"X","")</f>
        <v/>
      </c>
      <c r="F75" s="3" t="str">
        <f>IF(EXACT(A75,C75),"X","")</f>
        <v/>
      </c>
      <c r="G75" s="3" t="str">
        <f>IF(A75&lt;&gt;C75,VLOOKUP(C75,$A$3:$D$9952,4,FALSE),"")</f>
        <v>Alik'r Desert</v>
      </c>
      <c r="H75" s="17">
        <f>A75</f>
        <v>237</v>
      </c>
      <c r="I75" s="17">
        <f>C75</f>
        <v>104</v>
      </c>
      <c r="J75">
        <v>0</v>
      </c>
      <c r="K75" s="3" t="str">
        <f>VLOOKUP(J75,'LibSets constants'!$A$4:$B$1002,2,FALSE)</f>
        <v>DLC_BASE_GAME</v>
      </c>
      <c r="L75" s="3" t="str">
        <f>VLOOKUP(J75,'LibSets constants'!$A$4:$C$1002,3,FALSE)</f>
        <v>Included in base game</v>
      </c>
    </row>
    <row r="76" spans="1:12" x14ac:dyDescent="0.25">
      <c r="A76" s="12">
        <v>238</v>
      </c>
      <c r="B76" s="5">
        <v>73</v>
      </c>
      <c r="C76" s="5">
        <v>104</v>
      </c>
      <c r="D76" s="3" t="s">
        <v>167</v>
      </c>
      <c r="E76" s="3" t="str">
        <f t="array" ref="E76">IF(OR(EXACT(A76,'ESO Dungeon constants'!$D$3:$D$987)),"X","")</f>
        <v/>
      </c>
      <c r="F76" s="3" t="str">
        <f>IF(EXACT(A76,C76),"X","")</f>
        <v/>
      </c>
      <c r="G76" s="3" t="str">
        <f>IF(A76&lt;&gt;C76,VLOOKUP(C76,$A$3:$D$9952,4,FALSE),"")</f>
        <v>Alik'r Desert</v>
      </c>
      <c r="H76" s="17">
        <f>A76</f>
        <v>238</v>
      </c>
      <c r="I76" s="17">
        <f>C76</f>
        <v>104</v>
      </c>
      <c r="J76">
        <v>0</v>
      </c>
      <c r="K76" s="3" t="str">
        <f>VLOOKUP(J76,'LibSets constants'!$A$4:$B$1002,2,FALSE)</f>
        <v>DLC_BASE_GAME</v>
      </c>
      <c r="L76" s="3" t="str">
        <f>VLOOKUP(J76,'LibSets constants'!$A$4:$C$1002,3,FALSE)</f>
        <v>Included in base game</v>
      </c>
    </row>
    <row r="77" spans="1:12" x14ac:dyDescent="0.25">
      <c r="A77" s="12">
        <v>239</v>
      </c>
      <c r="B77" s="5">
        <v>74</v>
      </c>
      <c r="C77" s="5">
        <v>104</v>
      </c>
      <c r="D77" s="3" t="s">
        <v>168</v>
      </c>
      <c r="E77" s="3" t="str">
        <f t="array" ref="E77">IF(OR(EXACT(A77,'ESO Dungeon constants'!$D$3:$D$987)),"X","")</f>
        <v/>
      </c>
      <c r="F77" s="3" t="str">
        <f>IF(EXACT(A77,C77),"X","")</f>
        <v/>
      </c>
      <c r="G77" s="3" t="str">
        <f>IF(A77&lt;&gt;C77,VLOOKUP(C77,$A$3:$D$9952,4,FALSE),"")</f>
        <v>Alik'r Desert</v>
      </c>
      <c r="H77" s="17">
        <f>A77</f>
        <v>239</v>
      </c>
      <c r="I77" s="17">
        <f>C77</f>
        <v>104</v>
      </c>
      <c r="J77">
        <v>0</v>
      </c>
      <c r="K77" s="3" t="str">
        <f>VLOOKUP(J77,'LibSets constants'!$A$4:$B$1002,2,FALSE)</f>
        <v>DLC_BASE_GAME</v>
      </c>
      <c r="L77" s="3" t="str">
        <f>VLOOKUP(J77,'LibSets constants'!$A$4:$C$1002,3,FALSE)</f>
        <v>Included in base game</v>
      </c>
    </row>
    <row r="78" spans="1:12" x14ac:dyDescent="0.25">
      <c r="A78" s="12">
        <v>241</v>
      </c>
      <c r="B78" s="5">
        <v>75</v>
      </c>
      <c r="C78" s="5">
        <v>41</v>
      </c>
      <c r="D78" s="3" t="s">
        <v>169</v>
      </c>
      <c r="E78" s="3" t="str">
        <f t="array" ref="E78">IF(OR(EXACT(A78,'ESO Dungeon constants'!$D$3:$D$987)),"X","")</f>
        <v/>
      </c>
      <c r="F78" s="3" t="str">
        <f>IF(EXACT(A78,C78),"X","")</f>
        <v/>
      </c>
      <c r="G78" s="3" t="str">
        <f>IF(A78&lt;&gt;C78,VLOOKUP(C78,$A$3:$D$9952,4,FALSE),"")</f>
        <v>Stonefalls</v>
      </c>
      <c r="H78" s="17">
        <f>A78</f>
        <v>241</v>
      </c>
      <c r="I78" s="17">
        <f>C78</f>
        <v>41</v>
      </c>
      <c r="J78">
        <v>0</v>
      </c>
      <c r="K78" s="3" t="str">
        <f>VLOOKUP(J78,'LibSets constants'!$A$4:$B$1002,2,FALSE)</f>
        <v>DLC_BASE_GAME</v>
      </c>
      <c r="L78" s="3" t="str">
        <f>VLOOKUP(J78,'LibSets constants'!$A$4:$C$1002,3,FALSE)</f>
        <v>Included in base game</v>
      </c>
    </row>
    <row r="79" spans="1:12" x14ac:dyDescent="0.25">
      <c r="A79" s="12">
        <v>242</v>
      </c>
      <c r="B79" s="5">
        <v>76</v>
      </c>
      <c r="C79" s="5">
        <v>41</v>
      </c>
      <c r="D79" s="3" t="s">
        <v>170</v>
      </c>
      <c r="E79" s="3" t="str">
        <f t="array" ref="E79">IF(OR(EXACT(A79,'ESO Dungeon constants'!$D$3:$D$987)),"X","")</f>
        <v/>
      </c>
      <c r="F79" s="3" t="str">
        <f>IF(EXACT(A79,C79),"X","")</f>
        <v/>
      </c>
      <c r="G79" s="3" t="str">
        <f>IF(A79&lt;&gt;C79,VLOOKUP(C79,$A$3:$D$9952,4,FALSE),"")</f>
        <v>Stonefalls</v>
      </c>
      <c r="H79" s="17">
        <f>A79</f>
        <v>242</v>
      </c>
      <c r="I79" s="17">
        <f>C79</f>
        <v>41</v>
      </c>
      <c r="J79">
        <v>0</v>
      </c>
      <c r="K79" s="3" t="str">
        <f>VLOOKUP(J79,'LibSets constants'!$A$4:$B$1002,2,FALSE)</f>
        <v>DLC_BASE_GAME</v>
      </c>
      <c r="L79" s="3" t="str">
        <f>VLOOKUP(J79,'LibSets constants'!$A$4:$C$1002,3,FALSE)</f>
        <v>Included in base game</v>
      </c>
    </row>
    <row r="80" spans="1:12" x14ac:dyDescent="0.25">
      <c r="A80" s="12">
        <v>243</v>
      </c>
      <c r="B80" s="5">
        <v>77</v>
      </c>
      <c r="C80" s="5">
        <v>41</v>
      </c>
      <c r="D80" s="3" t="s">
        <v>171</v>
      </c>
      <c r="E80" s="3" t="str">
        <f t="array" ref="E80">IF(OR(EXACT(A80,'ESO Dungeon constants'!$D$3:$D$987)),"X","")</f>
        <v/>
      </c>
      <c r="F80" s="3" t="str">
        <f>IF(EXACT(A80,C80),"X","")</f>
        <v/>
      </c>
      <c r="G80" s="3" t="str">
        <f>IF(A80&lt;&gt;C80,VLOOKUP(C80,$A$3:$D$9952,4,FALSE),"")</f>
        <v>Stonefalls</v>
      </c>
      <c r="H80" s="17">
        <f>A80</f>
        <v>243</v>
      </c>
      <c r="I80" s="17">
        <f>C80</f>
        <v>41</v>
      </c>
      <c r="J80">
        <v>0</v>
      </c>
      <c r="K80" s="3" t="str">
        <f>VLOOKUP(J80,'LibSets constants'!$A$4:$B$1002,2,FALSE)</f>
        <v>DLC_BASE_GAME</v>
      </c>
      <c r="L80" s="3" t="str">
        <f>VLOOKUP(J80,'LibSets constants'!$A$4:$C$1002,3,FALSE)</f>
        <v>Included in base game</v>
      </c>
    </row>
    <row r="81" spans="1:12" x14ac:dyDescent="0.25">
      <c r="A81" s="12">
        <v>245</v>
      </c>
      <c r="B81" s="5">
        <v>78</v>
      </c>
      <c r="C81" s="5">
        <v>41</v>
      </c>
      <c r="D81" s="3" t="s">
        <v>172</v>
      </c>
      <c r="E81" s="3" t="str">
        <f t="array" ref="E81">IF(OR(EXACT(A81,'ESO Dungeon constants'!$D$3:$D$987)),"X","")</f>
        <v/>
      </c>
      <c r="F81" s="3" t="str">
        <f>IF(EXACT(A81,C81),"X","")</f>
        <v/>
      </c>
      <c r="G81" s="3" t="str">
        <f>IF(A81&lt;&gt;C81,VLOOKUP(C81,$A$3:$D$9952,4,FALSE),"")</f>
        <v>Stonefalls</v>
      </c>
      <c r="H81" s="17">
        <f>A81</f>
        <v>245</v>
      </c>
      <c r="I81" s="17">
        <f>C81</f>
        <v>41</v>
      </c>
      <c r="J81">
        <v>0</v>
      </c>
      <c r="K81" s="3" t="str">
        <f>VLOOKUP(J81,'LibSets constants'!$A$4:$B$1002,2,FALSE)</f>
        <v>DLC_BASE_GAME</v>
      </c>
      <c r="L81" s="3" t="str">
        <f>VLOOKUP(J81,'LibSets constants'!$A$4:$C$1002,3,FALSE)</f>
        <v>Included in base game</v>
      </c>
    </row>
    <row r="82" spans="1:12" x14ac:dyDescent="0.25">
      <c r="A82" s="12">
        <v>246</v>
      </c>
      <c r="B82" s="5">
        <v>79</v>
      </c>
      <c r="C82" s="5">
        <v>41</v>
      </c>
      <c r="D82" s="3" t="s">
        <v>173</v>
      </c>
      <c r="E82" s="3" t="str">
        <f t="array" ref="E82">IF(OR(EXACT(A82,'ESO Dungeon constants'!$D$3:$D$987)),"X","")</f>
        <v/>
      </c>
      <c r="F82" s="3" t="str">
        <f>IF(EXACT(A82,C82),"X","")</f>
        <v/>
      </c>
      <c r="G82" s="3" t="str">
        <f>IF(A82&lt;&gt;C82,VLOOKUP(C82,$A$3:$D$9952,4,FALSE),"")</f>
        <v>Stonefalls</v>
      </c>
      <c r="H82" s="17">
        <f>A82</f>
        <v>246</v>
      </c>
      <c r="I82" s="17">
        <f>C82</f>
        <v>41</v>
      </c>
      <c r="J82">
        <v>0</v>
      </c>
      <c r="K82" s="3" t="str">
        <f>VLOOKUP(J82,'LibSets constants'!$A$4:$B$1002,2,FALSE)</f>
        <v>DLC_BASE_GAME</v>
      </c>
      <c r="L82" s="3" t="str">
        <f>VLOOKUP(J82,'LibSets constants'!$A$4:$C$1002,3,FALSE)</f>
        <v>Included in base game</v>
      </c>
    </row>
    <row r="83" spans="1:12" x14ac:dyDescent="0.25">
      <c r="A83" s="12">
        <v>247</v>
      </c>
      <c r="B83" s="5">
        <v>80</v>
      </c>
      <c r="C83" s="5">
        <v>41</v>
      </c>
      <c r="D83" s="3" t="s">
        <v>174</v>
      </c>
      <c r="E83" s="3" t="str">
        <f t="array" ref="E83">IF(OR(EXACT(A83,'ESO Dungeon constants'!$D$3:$D$987)),"X","")</f>
        <v/>
      </c>
      <c r="F83" s="3" t="str">
        <f>IF(EXACT(A83,C83),"X","")</f>
        <v/>
      </c>
      <c r="G83" s="3" t="str">
        <f>IF(A83&lt;&gt;C83,VLOOKUP(C83,$A$3:$D$9952,4,FALSE),"")</f>
        <v>Stonefalls</v>
      </c>
      <c r="H83" s="17">
        <f>A83</f>
        <v>247</v>
      </c>
      <c r="I83" s="17">
        <f>C83</f>
        <v>41</v>
      </c>
      <c r="J83">
        <v>0</v>
      </c>
      <c r="K83" s="3" t="str">
        <f>VLOOKUP(J83,'LibSets constants'!$A$4:$B$1002,2,FALSE)</f>
        <v>DLC_BASE_GAME</v>
      </c>
      <c r="L83" s="3" t="str">
        <f>VLOOKUP(J83,'LibSets constants'!$A$4:$C$1002,3,FALSE)</f>
        <v>Included in base game</v>
      </c>
    </row>
    <row r="84" spans="1:12" x14ac:dyDescent="0.25">
      <c r="A84" s="12">
        <v>248</v>
      </c>
      <c r="B84" s="5">
        <v>81</v>
      </c>
      <c r="C84" s="5">
        <v>57</v>
      </c>
      <c r="D84" s="3" t="s">
        <v>175</v>
      </c>
      <c r="E84" s="3" t="str">
        <f t="array" ref="E84">IF(OR(EXACT(A84,'ESO Dungeon constants'!$D$3:$D$987)),"X","")</f>
        <v/>
      </c>
      <c r="F84" s="3" t="str">
        <f>IF(EXACT(A84,C84),"X","")</f>
        <v/>
      </c>
      <c r="G84" s="3" t="str">
        <f>IF(A84&lt;&gt;C84,VLOOKUP(C84,$A$3:$D$9952,4,FALSE),"")</f>
        <v>Deshaan</v>
      </c>
      <c r="H84" s="17">
        <f>A84</f>
        <v>248</v>
      </c>
      <c r="I84" s="17">
        <f>C84</f>
        <v>57</v>
      </c>
      <c r="J84">
        <v>0</v>
      </c>
      <c r="K84" s="3" t="str">
        <f>VLOOKUP(J84,'LibSets constants'!$A$4:$B$1002,2,FALSE)</f>
        <v>DLC_BASE_GAME</v>
      </c>
      <c r="L84" s="3" t="str">
        <f>VLOOKUP(J84,'LibSets constants'!$A$4:$C$1002,3,FALSE)</f>
        <v>Included in base game</v>
      </c>
    </row>
    <row r="85" spans="1:12" x14ac:dyDescent="0.25">
      <c r="A85" s="12">
        <v>249</v>
      </c>
      <c r="B85" s="5">
        <v>82</v>
      </c>
      <c r="C85" s="5">
        <v>57</v>
      </c>
      <c r="D85" s="3" t="s">
        <v>176</v>
      </c>
      <c r="E85" s="3" t="str">
        <f t="array" ref="E85">IF(OR(EXACT(A85,'ESO Dungeon constants'!$D$3:$D$987)),"X","")</f>
        <v/>
      </c>
      <c r="F85" s="3" t="str">
        <f>IF(EXACT(A85,C85),"X","")</f>
        <v/>
      </c>
      <c r="G85" s="3" t="str">
        <f>IF(A85&lt;&gt;C85,VLOOKUP(C85,$A$3:$D$9952,4,FALSE),"")</f>
        <v>Deshaan</v>
      </c>
      <c r="H85" s="17">
        <f>A85</f>
        <v>249</v>
      </c>
      <c r="I85" s="17">
        <f>C85</f>
        <v>57</v>
      </c>
      <c r="J85">
        <v>0</v>
      </c>
      <c r="K85" s="3" t="str">
        <f>VLOOKUP(J85,'LibSets constants'!$A$4:$B$1002,2,FALSE)</f>
        <v>DLC_BASE_GAME</v>
      </c>
      <c r="L85" s="3" t="str">
        <f>VLOOKUP(J85,'LibSets constants'!$A$4:$C$1002,3,FALSE)</f>
        <v>Included in base game</v>
      </c>
    </row>
    <row r="86" spans="1:12" x14ac:dyDescent="0.25">
      <c r="A86" s="12">
        <v>250</v>
      </c>
      <c r="B86" s="5">
        <v>83</v>
      </c>
      <c r="C86" s="5">
        <v>57</v>
      </c>
      <c r="D86" s="3" t="s">
        <v>177</v>
      </c>
      <c r="E86" s="3" t="str">
        <f t="array" ref="E86">IF(OR(EXACT(A86,'ESO Dungeon constants'!$D$3:$D$987)),"X","")</f>
        <v/>
      </c>
      <c r="F86" s="3" t="str">
        <f>IF(EXACT(A86,C86),"X","")</f>
        <v/>
      </c>
      <c r="G86" s="3" t="str">
        <f>IF(A86&lt;&gt;C86,VLOOKUP(C86,$A$3:$D$9952,4,FALSE),"")</f>
        <v>Deshaan</v>
      </c>
      <c r="H86" s="17">
        <f>A86</f>
        <v>250</v>
      </c>
      <c r="I86" s="17">
        <f>C86</f>
        <v>57</v>
      </c>
      <c r="J86">
        <v>0</v>
      </c>
      <c r="K86" s="3" t="str">
        <f>VLOOKUP(J86,'LibSets constants'!$A$4:$B$1002,2,FALSE)</f>
        <v>DLC_BASE_GAME</v>
      </c>
      <c r="L86" s="3" t="str">
        <f>VLOOKUP(J86,'LibSets constants'!$A$4:$C$1002,3,FALSE)</f>
        <v>Included in base game</v>
      </c>
    </row>
    <row r="87" spans="1:12" x14ac:dyDescent="0.25">
      <c r="A87" s="12">
        <v>252</v>
      </c>
      <c r="B87" s="5">
        <v>84</v>
      </c>
      <c r="C87" s="5">
        <v>57</v>
      </c>
      <c r="D87" s="3" t="s">
        <v>178</v>
      </c>
      <c r="E87" s="3" t="str">
        <f t="array" ref="E87">IF(OR(EXACT(A87,'ESO Dungeon constants'!$D$3:$D$987)),"X","")</f>
        <v/>
      </c>
      <c r="F87" s="3" t="str">
        <f>IF(EXACT(A87,C87),"X","")</f>
        <v/>
      </c>
      <c r="G87" s="3" t="str">
        <f>IF(A87&lt;&gt;C87,VLOOKUP(C87,$A$3:$D$9952,4,FALSE),"")</f>
        <v>Deshaan</v>
      </c>
      <c r="H87" s="17">
        <f>A87</f>
        <v>252</v>
      </c>
      <c r="I87" s="17">
        <f>C87</f>
        <v>57</v>
      </c>
      <c r="J87">
        <v>0</v>
      </c>
      <c r="K87" s="3" t="str">
        <f>VLOOKUP(J87,'LibSets constants'!$A$4:$B$1002,2,FALSE)</f>
        <v>DLC_BASE_GAME</v>
      </c>
      <c r="L87" s="3" t="str">
        <f>VLOOKUP(J87,'LibSets constants'!$A$4:$C$1002,3,FALSE)</f>
        <v>Included in base game</v>
      </c>
    </row>
    <row r="88" spans="1:12" x14ac:dyDescent="0.25">
      <c r="A88" s="12">
        <v>253</v>
      </c>
      <c r="B88" s="5">
        <v>85</v>
      </c>
      <c r="C88" s="5">
        <v>57</v>
      </c>
      <c r="D88" s="3" t="s">
        <v>179</v>
      </c>
      <c r="E88" s="3" t="str">
        <f t="array" ref="E88">IF(OR(EXACT(A88,'ESO Dungeon constants'!$D$3:$D$987)),"X","")</f>
        <v/>
      </c>
      <c r="F88" s="3" t="str">
        <f>IF(EXACT(A88,C88),"X","")</f>
        <v/>
      </c>
      <c r="G88" s="3" t="str">
        <f>IF(A88&lt;&gt;C88,VLOOKUP(C88,$A$3:$D$9952,4,FALSE),"")</f>
        <v>Deshaan</v>
      </c>
      <c r="H88" s="17">
        <f>A88</f>
        <v>253</v>
      </c>
      <c r="I88" s="17">
        <f>C88</f>
        <v>57</v>
      </c>
      <c r="J88">
        <v>0</v>
      </c>
      <c r="K88" s="3" t="str">
        <f>VLOOKUP(J88,'LibSets constants'!$A$4:$B$1002,2,FALSE)</f>
        <v>DLC_BASE_GAME</v>
      </c>
      <c r="L88" s="3" t="str">
        <f>VLOOKUP(J88,'LibSets constants'!$A$4:$C$1002,3,FALSE)</f>
        <v>Included in base game</v>
      </c>
    </row>
    <row r="89" spans="1:12" x14ac:dyDescent="0.25">
      <c r="A89" s="12">
        <v>254</v>
      </c>
      <c r="B89" s="5">
        <v>86</v>
      </c>
      <c r="C89" s="5">
        <v>57</v>
      </c>
      <c r="D89" s="3" t="s">
        <v>180</v>
      </c>
      <c r="E89" s="3" t="str">
        <f t="array" ref="E89">IF(OR(EXACT(A89,'ESO Dungeon constants'!$D$3:$D$987)),"X","")</f>
        <v/>
      </c>
      <c r="F89" s="3" t="str">
        <f>IF(EXACT(A89,C89),"X","")</f>
        <v/>
      </c>
      <c r="G89" s="3" t="str">
        <f>IF(A89&lt;&gt;C89,VLOOKUP(C89,$A$3:$D$9952,4,FALSE),"")</f>
        <v>Deshaan</v>
      </c>
      <c r="H89" s="17">
        <f>A89</f>
        <v>254</v>
      </c>
      <c r="I89" s="17">
        <f>C89</f>
        <v>57</v>
      </c>
      <c r="J89">
        <v>0</v>
      </c>
      <c r="K89" s="3" t="str">
        <f>VLOOKUP(J89,'LibSets constants'!$A$4:$B$1002,2,FALSE)</f>
        <v>DLC_BASE_GAME</v>
      </c>
      <c r="L89" s="3" t="str">
        <f>VLOOKUP(J89,'LibSets constants'!$A$4:$C$1002,3,FALSE)</f>
        <v>Included in base game</v>
      </c>
    </row>
    <row r="90" spans="1:12" x14ac:dyDescent="0.25">
      <c r="A90" s="12">
        <v>255</v>
      </c>
      <c r="B90" s="5">
        <v>87</v>
      </c>
      <c r="C90" s="5">
        <v>57</v>
      </c>
      <c r="D90" s="3" t="s">
        <v>181</v>
      </c>
      <c r="E90" s="3" t="str">
        <f t="array" ref="E90">IF(OR(EXACT(A90,'ESO Dungeon constants'!$D$3:$D$987)),"X","")</f>
        <v/>
      </c>
      <c r="F90" s="3" t="str">
        <f>IF(EXACT(A90,C90),"X","")</f>
        <v/>
      </c>
      <c r="G90" s="3" t="str">
        <f>IF(A90&lt;&gt;C90,VLOOKUP(C90,$A$3:$D$9952,4,FALSE),"")</f>
        <v>Deshaan</v>
      </c>
      <c r="H90" s="17">
        <f>A90</f>
        <v>255</v>
      </c>
      <c r="I90" s="17">
        <f>C90</f>
        <v>57</v>
      </c>
      <c r="J90">
        <v>0</v>
      </c>
      <c r="K90" s="3" t="str">
        <f>VLOOKUP(J90,'LibSets constants'!$A$4:$B$1002,2,FALSE)</f>
        <v>DLC_BASE_GAME</v>
      </c>
      <c r="L90" s="3" t="str">
        <f>VLOOKUP(J90,'LibSets constants'!$A$4:$C$1002,3,FALSE)</f>
        <v>Included in base game</v>
      </c>
    </row>
    <row r="91" spans="1:12" x14ac:dyDescent="0.25">
      <c r="A91" s="12">
        <v>256</v>
      </c>
      <c r="B91" s="5">
        <v>88</v>
      </c>
      <c r="C91" s="5">
        <v>3</v>
      </c>
      <c r="D91" s="3" t="s">
        <v>182</v>
      </c>
      <c r="E91" s="3" t="str">
        <f t="array" ref="E91">IF(OR(EXACT(A91,'ESO Dungeon constants'!$D$3:$D$987)),"X","")</f>
        <v/>
      </c>
      <c r="F91" s="3" t="str">
        <f>IF(EXACT(A91,C91),"X","")</f>
        <v/>
      </c>
      <c r="G91" s="3" t="str">
        <f>IF(A91&lt;&gt;C91,VLOOKUP(C91,$A$3:$D$9952,4,FALSE),"")</f>
        <v>Glenumbra</v>
      </c>
      <c r="H91" s="17">
        <f>A91</f>
        <v>256</v>
      </c>
      <c r="I91" s="17">
        <f>C91</f>
        <v>3</v>
      </c>
      <c r="J91">
        <v>0</v>
      </c>
      <c r="K91" s="3" t="str">
        <f>VLOOKUP(J91,'LibSets constants'!$A$4:$B$1002,2,FALSE)</f>
        <v>DLC_BASE_GAME</v>
      </c>
      <c r="L91" s="3" t="str">
        <f>VLOOKUP(J91,'LibSets constants'!$A$4:$C$1002,3,FALSE)</f>
        <v>Included in base game</v>
      </c>
    </row>
    <row r="92" spans="1:12" x14ac:dyDescent="0.25">
      <c r="A92" s="12">
        <v>257</v>
      </c>
      <c r="B92" s="5">
        <v>89</v>
      </c>
      <c r="C92" s="5">
        <v>103</v>
      </c>
      <c r="D92" s="3" t="s">
        <v>183</v>
      </c>
      <c r="E92" s="3" t="str">
        <f t="array" ref="E92">IF(OR(EXACT(A92,'ESO Dungeon constants'!$D$3:$D$987)),"X","")</f>
        <v/>
      </c>
      <c r="F92" s="3" t="str">
        <f>IF(EXACT(A92,C92),"X","")</f>
        <v/>
      </c>
      <c r="G92" s="3" t="str">
        <f>IF(A92&lt;&gt;C92,VLOOKUP(C92,$A$3:$D$9952,4,FALSE),"")</f>
        <v>The Rift</v>
      </c>
      <c r="H92" s="17">
        <f>A92</f>
        <v>257</v>
      </c>
      <c r="I92" s="17">
        <f>C92</f>
        <v>103</v>
      </c>
      <c r="J92">
        <v>0</v>
      </c>
      <c r="K92" s="3" t="str">
        <f>VLOOKUP(J92,'LibSets constants'!$A$4:$B$1002,2,FALSE)</f>
        <v>DLC_BASE_GAME</v>
      </c>
      <c r="L92" s="3" t="str">
        <f>VLOOKUP(J92,'LibSets constants'!$A$4:$C$1002,3,FALSE)</f>
        <v>Included in base game</v>
      </c>
    </row>
    <row r="93" spans="1:12" x14ac:dyDescent="0.25">
      <c r="A93" s="12">
        <v>258</v>
      </c>
      <c r="B93" s="5">
        <v>90</v>
      </c>
      <c r="C93" s="5">
        <v>103</v>
      </c>
      <c r="D93" s="3" t="s">
        <v>184</v>
      </c>
      <c r="E93" s="3" t="str">
        <f t="array" ref="E93">IF(OR(EXACT(A93,'ESO Dungeon constants'!$D$3:$D$987)),"X","")</f>
        <v/>
      </c>
      <c r="F93" s="3" t="str">
        <f>IF(EXACT(A93,C93),"X","")</f>
        <v/>
      </c>
      <c r="G93" s="3" t="str">
        <f>IF(A93&lt;&gt;C93,VLOOKUP(C93,$A$3:$D$9952,4,FALSE),"")</f>
        <v>The Rift</v>
      </c>
      <c r="H93" s="17">
        <f>A93</f>
        <v>258</v>
      </c>
      <c r="I93" s="17">
        <f>C93</f>
        <v>103</v>
      </c>
      <c r="J93">
        <v>0</v>
      </c>
      <c r="K93" s="3" t="str">
        <f>VLOOKUP(J93,'LibSets constants'!$A$4:$B$1002,2,FALSE)</f>
        <v>DLC_BASE_GAME</v>
      </c>
      <c r="L93" s="3" t="str">
        <f>VLOOKUP(J93,'LibSets constants'!$A$4:$C$1002,3,FALSE)</f>
        <v>Included in base game</v>
      </c>
    </row>
    <row r="94" spans="1:12" x14ac:dyDescent="0.25">
      <c r="A94" s="12">
        <v>259</v>
      </c>
      <c r="B94" s="5">
        <v>91</v>
      </c>
      <c r="C94" s="5">
        <v>103</v>
      </c>
      <c r="D94" s="3" t="s">
        <v>185</v>
      </c>
      <c r="E94" s="3" t="str">
        <f t="array" ref="E94">IF(OR(EXACT(A94,'ESO Dungeon constants'!$D$3:$D$987)),"X","")</f>
        <v/>
      </c>
      <c r="F94" s="3" t="str">
        <f>IF(EXACT(A94,C94),"X","")</f>
        <v/>
      </c>
      <c r="G94" s="3" t="str">
        <f>IF(A94&lt;&gt;C94,VLOOKUP(C94,$A$3:$D$9952,4,FALSE),"")</f>
        <v>The Rift</v>
      </c>
      <c r="H94" s="17">
        <f>A94</f>
        <v>259</v>
      </c>
      <c r="I94" s="17">
        <f>C94</f>
        <v>103</v>
      </c>
      <c r="J94">
        <v>0</v>
      </c>
      <c r="K94" s="3" t="str">
        <f>VLOOKUP(J94,'LibSets constants'!$A$4:$B$1002,2,FALSE)</f>
        <v>DLC_BASE_GAME</v>
      </c>
      <c r="L94" s="3" t="str">
        <f>VLOOKUP(J94,'LibSets constants'!$A$4:$C$1002,3,FALSE)</f>
        <v>Included in base game</v>
      </c>
    </row>
    <row r="95" spans="1:12" x14ac:dyDescent="0.25">
      <c r="A95" s="12">
        <v>260</v>
      </c>
      <c r="B95" s="5">
        <v>92</v>
      </c>
      <c r="C95" s="5">
        <v>101</v>
      </c>
      <c r="D95" s="3" t="s">
        <v>186</v>
      </c>
      <c r="E95" s="3" t="str">
        <f t="array" ref="E95">IF(OR(EXACT(A95,'ESO Dungeon constants'!$D$3:$D$987)),"X","")</f>
        <v/>
      </c>
      <c r="F95" s="3" t="str">
        <f>IF(EXACT(A95,C95),"X","")</f>
        <v/>
      </c>
      <c r="G95" s="3" t="str">
        <f>IF(A95&lt;&gt;C95,VLOOKUP(C95,$A$3:$D$9952,4,FALSE),"")</f>
        <v>Eastmarch</v>
      </c>
      <c r="H95" s="17">
        <f>A95</f>
        <v>260</v>
      </c>
      <c r="I95" s="17">
        <f>C95</f>
        <v>101</v>
      </c>
      <c r="J95">
        <v>0</v>
      </c>
      <c r="K95" s="3" t="str">
        <f>VLOOKUP(J95,'LibSets constants'!$A$4:$B$1002,2,FALSE)</f>
        <v>DLC_BASE_GAME</v>
      </c>
      <c r="L95" s="3" t="str">
        <f>VLOOKUP(J95,'LibSets constants'!$A$4:$C$1002,3,FALSE)</f>
        <v>Included in base game</v>
      </c>
    </row>
    <row r="96" spans="1:12" x14ac:dyDescent="0.25">
      <c r="A96" s="12">
        <v>261</v>
      </c>
      <c r="B96" s="5">
        <v>93</v>
      </c>
      <c r="C96" s="5">
        <v>101</v>
      </c>
      <c r="D96" s="3" t="s">
        <v>187</v>
      </c>
      <c r="E96" s="3" t="str">
        <f t="array" ref="E96">IF(OR(EXACT(A96,'ESO Dungeon constants'!$D$3:$D$987)),"X","")</f>
        <v/>
      </c>
      <c r="F96" s="3" t="str">
        <f>IF(EXACT(A96,C96),"X","")</f>
        <v/>
      </c>
      <c r="G96" s="3" t="str">
        <f>IF(A96&lt;&gt;C96,VLOOKUP(C96,$A$3:$D$9952,4,FALSE),"")</f>
        <v>Eastmarch</v>
      </c>
      <c r="H96" s="17">
        <f>A96</f>
        <v>261</v>
      </c>
      <c r="I96" s="17">
        <f>C96</f>
        <v>101</v>
      </c>
      <c r="J96">
        <v>0</v>
      </c>
      <c r="K96" s="3" t="str">
        <f>VLOOKUP(J96,'LibSets constants'!$A$4:$B$1002,2,FALSE)</f>
        <v>DLC_BASE_GAME</v>
      </c>
      <c r="L96" s="3" t="str">
        <f>VLOOKUP(J96,'LibSets constants'!$A$4:$C$1002,3,FALSE)</f>
        <v>Included in base game</v>
      </c>
    </row>
    <row r="97" spans="1:12" x14ac:dyDescent="0.25">
      <c r="A97" s="12">
        <v>262</v>
      </c>
      <c r="B97" s="5">
        <v>94</v>
      </c>
      <c r="C97" s="5">
        <v>101</v>
      </c>
      <c r="D97" s="3" t="s">
        <v>188</v>
      </c>
      <c r="E97" s="3" t="str">
        <f t="array" ref="E97">IF(OR(EXACT(A97,'ESO Dungeon constants'!$D$3:$D$987)),"X","")</f>
        <v/>
      </c>
      <c r="F97" s="3" t="str">
        <f>IF(EXACT(A97,C97),"X","")</f>
        <v/>
      </c>
      <c r="G97" s="3" t="str">
        <f>IF(A97&lt;&gt;C97,VLOOKUP(C97,$A$3:$D$9952,4,FALSE),"")</f>
        <v>Eastmarch</v>
      </c>
      <c r="H97" s="17">
        <f>A97</f>
        <v>262</v>
      </c>
      <c r="I97" s="17">
        <f>C97</f>
        <v>101</v>
      </c>
      <c r="J97">
        <v>0</v>
      </c>
      <c r="K97" s="3" t="str">
        <f>VLOOKUP(J97,'LibSets constants'!$A$4:$B$1002,2,FALSE)</f>
        <v>DLC_BASE_GAME</v>
      </c>
      <c r="L97" s="3" t="str">
        <f>VLOOKUP(J97,'LibSets constants'!$A$4:$C$1002,3,FALSE)</f>
        <v>Included in base game</v>
      </c>
    </row>
    <row r="98" spans="1:12" x14ac:dyDescent="0.25">
      <c r="A98" s="12">
        <v>263</v>
      </c>
      <c r="B98" s="5">
        <v>95</v>
      </c>
      <c r="C98" s="5">
        <v>101</v>
      </c>
      <c r="D98" s="3" t="s">
        <v>189</v>
      </c>
      <c r="E98" s="3" t="str">
        <f t="array" ref="E98">IF(OR(EXACT(A98,'ESO Dungeon constants'!$D$3:$D$987)),"X","")</f>
        <v/>
      </c>
      <c r="F98" s="3" t="str">
        <f>IF(EXACT(A98,C98),"X","")</f>
        <v/>
      </c>
      <c r="G98" s="3" t="str">
        <f>IF(A98&lt;&gt;C98,VLOOKUP(C98,$A$3:$D$9952,4,FALSE),"")</f>
        <v>Eastmarch</v>
      </c>
      <c r="H98" s="17">
        <f>A98</f>
        <v>263</v>
      </c>
      <c r="I98" s="17">
        <f>C98</f>
        <v>101</v>
      </c>
      <c r="J98">
        <v>0</v>
      </c>
      <c r="K98" s="3" t="str">
        <f>VLOOKUP(J98,'LibSets constants'!$A$4:$B$1002,2,FALSE)</f>
        <v>DLC_BASE_GAME</v>
      </c>
      <c r="L98" s="3" t="str">
        <f>VLOOKUP(J98,'LibSets constants'!$A$4:$C$1002,3,FALSE)</f>
        <v>Included in base game</v>
      </c>
    </row>
    <row r="99" spans="1:12" x14ac:dyDescent="0.25">
      <c r="A99" s="12">
        <v>264</v>
      </c>
      <c r="B99" s="5">
        <v>96</v>
      </c>
      <c r="C99" s="5">
        <v>101</v>
      </c>
      <c r="D99" s="3" t="s">
        <v>190</v>
      </c>
      <c r="E99" s="3" t="str">
        <f t="array" ref="E99">IF(OR(EXACT(A99,'ESO Dungeon constants'!$D$3:$D$987)),"X","")</f>
        <v/>
      </c>
      <c r="F99" s="3" t="str">
        <f>IF(EXACT(A99,C99),"X","")</f>
        <v/>
      </c>
      <c r="G99" s="3" t="str">
        <f>IF(A99&lt;&gt;C99,VLOOKUP(C99,$A$3:$D$9952,4,FALSE),"")</f>
        <v>Eastmarch</v>
      </c>
      <c r="H99" s="17">
        <f>A99</f>
        <v>264</v>
      </c>
      <c r="I99" s="17">
        <f>C99</f>
        <v>101</v>
      </c>
      <c r="J99">
        <v>0</v>
      </c>
      <c r="K99" s="3" t="str">
        <f>VLOOKUP(J99,'LibSets constants'!$A$4:$B$1002,2,FALSE)</f>
        <v>DLC_BASE_GAME</v>
      </c>
      <c r="L99" s="3" t="str">
        <f>VLOOKUP(J99,'LibSets constants'!$A$4:$C$1002,3,FALSE)</f>
        <v>Included in base game</v>
      </c>
    </row>
    <row r="100" spans="1:12" x14ac:dyDescent="0.25">
      <c r="A100" s="12">
        <v>265</v>
      </c>
      <c r="B100" s="5">
        <v>97</v>
      </c>
      <c r="C100" s="5">
        <v>101</v>
      </c>
      <c r="D100" s="3" t="s">
        <v>191</v>
      </c>
      <c r="E100" s="3" t="str">
        <f t="array" ref="E100">IF(OR(EXACT(A100,'ESO Dungeon constants'!$D$3:$D$987)),"X","")</f>
        <v/>
      </c>
      <c r="F100" s="3" t="str">
        <f>IF(EXACT(A100,C100),"X","")</f>
        <v/>
      </c>
      <c r="G100" s="3" t="str">
        <f>IF(A100&lt;&gt;C100,VLOOKUP(C100,$A$3:$D$9952,4,FALSE),"")</f>
        <v>Eastmarch</v>
      </c>
      <c r="H100" s="17">
        <f>A100</f>
        <v>265</v>
      </c>
      <c r="I100" s="17">
        <f>C100</f>
        <v>101</v>
      </c>
      <c r="J100">
        <v>0</v>
      </c>
      <c r="K100" s="3" t="str">
        <f>VLOOKUP(J100,'LibSets constants'!$A$4:$B$1002,2,FALSE)</f>
        <v>DLC_BASE_GAME</v>
      </c>
      <c r="L100" s="3" t="str">
        <f>VLOOKUP(J100,'LibSets constants'!$A$4:$C$1002,3,FALSE)</f>
        <v>Included in base game</v>
      </c>
    </row>
    <row r="101" spans="1:12" x14ac:dyDescent="0.25">
      <c r="A101" s="12">
        <v>266</v>
      </c>
      <c r="B101" s="5">
        <v>98</v>
      </c>
      <c r="C101" s="5">
        <v>101</v>
      </c>
      <c r="D101" s="3" t="s">
        <v>192</v>
      </c>
      <c r="E101" s="3" t="str">
        <f t="array" ref="E101">IF(OR(EXACT(A101,'ESO Dungeon constants'!$D$3:$D$987)),"X","")</f>
        <v/>
      </c>
      <c r="F101" s="3" t="str">
        <f>IF(EXACT(A101,C101),"X","")</f>
        <v/>
      </c>
      <c r="G101" s="3" t="str">
        <f>IF(A101&lt;&gt;C101,VLOOKUP(C101,$A$3:$D$9952,4,FALSE),"")</f>
        <v>Eastmarch</v>
      </c>
      <c r="H101" s="17">
        <f>A101</f>
        <v>266</v>
      </c>
      <c r="I101" s="17">
        <f>C101</f>
        <v>101</v>
      </c>
      <c r="J101">
        <v>0</v>
      </c>
      <c r="K101" s="3" t="str">
        <f>VLOOKUP(J101,'LibSets constants'!$A$4:$B$1002,2,FALSE)</f>
        <v>DLC_BASE_GAME</v>
      </c>
      <c r="L101" s="3" t="str">
        <f>VLOOKUP(J101,'LibSets constants'!$A$4:$C$1002,3,FALSE)</f>
        <v>Included in base game</v>
      </c>
    </row>
    <row r="102" spans="1:12" x14ac:dyDescent="0.25">
      <c r="A102" s="12">
        <v>267</v>
      </c>
      <c r="B102" s="5">
        <v>99</v>
      </c>
      <c r="C102" s="5">
        <v>267</v>
      </c>
      <c r="D102" s="3" t="s">
        <v>193</v>
      </c>
      <c r="E102" s="3" t="str">
        <f t="array" ref="E102">IF(OR(EXACT(A102,'ESO Dungeon constants'!$D$3:$D$987)),"X","")</f>
        <v/>
      </c>
      <c r="F102" s="3" t="str">
        <f>IF(EXACT(A102,C102),"X","")</f>
        <v>X</v>
      </c>
      <c r="G102" s="3" t="str">
        <f>IF(A102&lt;&gt;C102,VLOOKUP(C102,$A$3:$D$9952,4,FALSE),"")</f>
        <v/>
      </c>
      <c r="H102" s="17">
        <f>A102</f>
        <v>267</v>
      </c>
      <c r="I102" s="17">
        <f>C102</f>
        <v>267</v>
      </c>
      <c r="J102">
        <v>0</v>
      </c>
      <c r="K102" s="3" t="str">
        <f>VLOOKUP(J102,'LibSets constants'!$A$4:$B$1002,2,FALSE)</f>
        <v>DLC_BASE_GAME</v>
      </c>
      <c r="L102" s="3" t="str">
        <f>VLOOKUP(J102,'LibSets constants'!$A$4:$C$1002,3,FALSE)</f>
        <v>Included in base game</v>
      </c>
    </row>
    <row r="103" spans="1:12" x14ac:dyDescent="0.25">
      <c r="A103" s="12">
        <v>268</v>
      </c>
      <c r="B103" s="5">
        <v>100</v>
      </c>
      <c r="C103" s="5">
        <v>58</v>
      </c>
      <c r="D103" s="3" t="s">
        <v>194</v>
      </c>
      <c r="E103" s="3" t="str">
        <f t="array" ref="E103">IF(OR(EXACT(A103,'ESO Dungeon constants'!$D$3:$D$987)),"X","")</f>
        <v/>
      </c>
      <c r="F103" s="3" t="str">
        <f>IF(EXACT(A103,C103),"X","")</f>
        <v/>
      </c>
      <c r="G103" s="3" t="str">
        <f>IF(A103&lt;&gt;C103,VLOOKUP(C103,$A$3:$D$9952,4,FALSE),"")</f>
        <v>Malabal Tor</v>
      </c>
      <c r="H103" s="17">
        <f>A103</f>
        <v>268</v>
      </c>
      <c r="I103" s="17">
        <f>C103</f>
        <v>58</v>
      </c>
      <c r="J103">
        <v>0</v>
      </c>
      <c r="K103" s="3" t="str">
        <f>VLOOKUP(J103,'LibSets constants'!$A$4:$B$1002,2,FALSE)</f>
        <v>DLC_BASE_GAME</v>
      </c>
      <c r="L103" s="3" t="str">
        <f>VLOOKUP(J103,'LibSets constants'!$A$4:$C$1002,3,FALSE)</f>
        <v>Included in base game</v>
      </c>
    </row>
    <row r="104" spans="1:12" x14ac:dyDescent="0.25">
      <c r="A104" s="12">
        <v>269</v>
      </c>
      <c r="B104" s="5">
        <v>101</v>
      </c>
      <c r="C104" s="5">
        <v>58</v>
      </c>
      <c r="D104" s="3" t="s">
        <v>195</v>
      </c>
      <c r="E104" s="3" t="str">
        <f t="array" ref="E104">IF(OR(EXACT(A104,'ESO Dungeon constants'!$D$3:$D$987)),"X","")</f>
        <v/>
      </c>
      <c r="F104" s="3" t="str">
        <f>IF(EXACT(A104,C104),"X","")</f>
        <v/>
      </c>
      <c r="G104" s="3" t="str">
        <f>IF(A104&lt;&gt;C104,VLOOKUP(C104,$A$3:$D$9952,4,FALSE),"")</f>
        <v>Malabal Tor</v>
      </c>
      <c r="H104" s="17">
        <f>A104</f>
        <v>269</v>
      </c>
      <c r="I104" s="17">
        <f>C104</f>
        <v>58</v>
      </c>
      <c r="J104">
        <v>0</v>
      </c>
      <c r="K104" s="3" t="str">
        <f>VLOOKUP(J104,'LibSets constants'!$A$4:$B$1002,2,FALSE)</f>
        <v>DLC_BASE_GAME</v>
      </c>
      <c r="L104" s="3" t="str">
        <f>VLOOKUP(J104,'LibSets constants'!$A$4:$C$1002,3,FALSE)</f>
        <v>Included in base game</v>
      </c>
    </row>
    <row r="105" spans="1:12" x14ac:dyDescent="0.25">
      <c r="A105" s="12">
        <v>270</v>
      </c>
      <c r="B105" s="5">
        <v>102</v>
      </c>
      <c r="C105" s="5">
        <v>117</v>
      </c>
      <c r="D105" s="3" t="s">
        <v>196</v>
      </c>
      <c r="E105" s="3" t="str">
        <f t="array" ref="E105">IF(OR(EXACT(A105,'ESO Dungeon constants'!$D$3:$D$987)),"X","")</f>
        <v/>
      </c>
      <c r="F105" s="3" t="str">
        <f>IF(EXACT(A105,C105),"X","")</f>
        <v/>
      </c>
      <c r="G105" s="3" t="str">
        <f>IF(A105&lt;&gt;C105,VLOOKUP(C105,$A$3:$D$9952,4,FALSE),"")</f>
        <v>Shadowfen</v>
      </c>
      <c r="H105" s="17">
        <f>A105</f>
        <v>270</v>
      </c>
      <c r="I105" s="17">
        <f>C105</f>
        <v>117</v>
      </c>
      <c r="J105">
        <v>0</v>
      </c>
      <c r="K105" s="3" t="str">
        <f>VLOOKUP(J105,'LibSets constants'!$A$4:$B$1002,2,FALSE)</f>
        <v>DLC_BASE_GAME</v>
      </c>
      <c r="L105" s="3" t="str">
        <f>VLOOKUP(J105,'LibSets constants'!$A$4:$C$1002,3,FALSE)</f>
        <v>Included in base game</v>
      </c>
    </row>
    <row r="106" spans="1:12" x14ac:dyDescent="0.25">
      <c r="A106" s="12">
        <v>271</v>
      </c>
      <c r="B106" s="5">
        <v>103</v>
      </c>
      <c r="C106" s="5">
        <v>117</v>
      </c>
      <c r="D106" s="3" t="s">
        <v>197</v>
      </c>
      <c r="E106" s="3" t="str">
        <f t="array" ref="E106">IF(OR(EXACT(A106,'ESO Dungeon constants'!$D$3:$D$987)),"X","")</f>
        <v/>
      </c>
      <c r="F106" s="3" t="str">
        <f>IF(EXACT(A106,C106),"X","")</f>
        <v/>
      </c>
      <c r="G106" s="3" t="str">
        <f>IF(A106&lt;&gt;C106,VLOOKUP(C106,$A$3:$D$9952,4,FALSE),"")</f>
        <v>Shadowfen</v>
      </c>
      <c r="H106" s="17">
        <f>A106</f>
        <v>271</v>
      </c>
      <c r="I106" s="17">
        <f>C106</f>
        <v>117</v>
      </c>
      <c r="J106">
        <v>0</v>
      </c>
      <c r="K106" s="3" t="str">
        <f>VLOOKUP(J106,'LibSets constants'!$A$4:$B$1002,2,FALSE)</f>
        <v>DLC_BASE_GAME</v>
      </c>
      <c r="L106" s="3" t="str">
        <f>VLOOKUP(J106,'LibSets constants'!$A$4:$C$1002,3,FALSE)</f>
        <v>Included in base game</v>
      </c>
    </row>
    <row r="107" spans="1:12" x14ac:dyDescent="0.25">
      <c r="A107" s="12">
        <v>272</v>
      </c>
      <c r="B107" s="5">
        <v>104</v>
      </c>
      <c r="C107" s="5">
        <v>117</v>
      </c>
      <c r="D107" s="3" t="s">
        <v>198</v>
      </c>
      <c r="E107" s="3" t="str">
        <f t="array" ref="E107">IF(OR(EXACT(A107,'ESO Dungeon constants'!$D$3:$D$987)),"X","")</f>
        <v/>
      </c>
      <c r="F107" s="3" t="str">
        <f>IF(EXACT(A107,C107),"X","")</f>
        <v/>
      </c>
      <c r="G107" s="3" t="str">
        <f>IF(A107&lt;&gt;C107,VLOOKUP(C107,$A$3:$D$9952,4,FALSE),"")</f>
        <v>Shadowfen</v>
      </c>
      <c r="H107" s="17">
        <f>A107</f>
        <v>272</v>
      </c>
      <c r="I107" s="17">
        <f>C107</f>
        <v>117</v>
      </c>
      <c r="J107">
        <v>0</v>
      </c>
      <c r="K107" s="3" t="str">
        <f>VLOOKUP(J107,'LibSets constants'!$A$4:$B$1002,2,FALSE)</f>
        <v>DLC_BASE_GAME</v>
      </c>
      <c r="L107" s="3" t="str">
        <f>VLOOKUP(J107,'LibSets constants'!$A$4:$C$1002,3,FALSE)</f>
        <v>Included in base game</v>
      </c>
    </row>
    <row r="108" spans="1:12" x14ac:dyDescent="0.25">
      <c r="A108" s="12">
        <v>273</v>
      </c>
      <c r="B108" s="5">
        <v>105</v>
      </c>
      <c r="C108" s="5">
        <v>117</v>
      </c>
      <c r="D108" s="3" t="s">
        <v>199</v>
      </c>
      <c r="E108" s="3" t="str">
        <f t="array" ref="E108">IF(OR(EXACT(A108,'ESO Dungeon constants'!$D$3:$D$987)),"X","")</f>
        <v/>
      </c>
      <c r="F108" s="3" t="str">
        <f>IF(EXACT(A108,C108),"X","")</f>
        <v/>
      </c>
      <c r="G108" s="3" t="str">
        <f>IF(A108&lt;&gt;C108,VLOOKUP(C108,$A$3:$D$9952,4,FALSE),"")</f>
        <v>Shadowfen</v>
      </c>
      <c r="H108" s="17">
        <f>A108</f>
        <v>273</v>
      </c>
      <c r="I108" s="17">
        <f>C108</f>
        <v>117</v>
      </c>
      <c r="J108">
        <v>0</v>
      </c>
      <c r="K108" s="3" t="str">
        <f>VLOOKUP(J108,'LibSets constants'!$A$4:$B$1002,2,FALSE)</f>
        <v>DLC_BASE_GAME</v>
      </c>
      <c r="L108" s="3" t="str">
        <f>VLOOKUP(J108,'LibSets constants'!$A$4:$C$1002,3,FALSE)</f>
        <v>Included in base game</v>
      </c>
    </row>
    <row r="109" spans="1:12" x14ac:dyDescent="0.25">
      <c r="A109" s="12">
        <v>274</v>
      </c>
      <c r="B109" s="5">
        <v>106</v>
      </c>
      <c r="C109" s="5">
        <v>117</v>
      </c>
      <c r="D109" s="43" t="s">
        <v>200</v>
      </c>
      <c r="E109" s="3" t="str">
        <f t="array" ref="E109">IF(OR(EXACT(A109,'ESO Dungeon constants'!$D$3:$D$987)),"X","")</f>
        <v/>
      </c>
      <c r="F109" s="3" t="str">
        <f>IF(EXACT(A109,C109),"X","")</f>
        <v/>
      </c>
      <c r="G109" s="3" t="str">
        <f>IF(A109&lt;&gt;C109,VLOOKUP(C109,$A$3:$D$9952,4,FALSE),"")</f>
        <v>Shadowfen</v>
      </c>
      <c r="H109" s="17">
        <f>A109</f>
        <v>274</v>
      </c>
      <c r="I109" s="17">
        <f>C109</f>
        <v>117</v>
      </c>
      <c r="J109">
        <v>0</v>
      </c>
      <c r="K109" s="3" t="str">
        <f>VLOOKUP(J109,'LibSets constants'!$A$4:$B$1002,2,FALSE)</f>
        <v>DLC_BASE_GAME</v>
      </c>
      <c r="L109" s="3" t="str">
        <f>VLOOKUP(J109,'LibSets constants'!$A$4:$C$1002,3,FALSE)</f>
        <v>Included in base game</v>
      </c>
    </row>
    <row r="110" spans="1:12" x14ac:dyDescent="0.25">
      <c r="A110" s="12">
        <v>275</v>
      </c>
      <c r="B110" s="5">
        <v>107</v>
      </c>
      <c r="C110" s="5">
        <v>117</v>
      </c>
      <c r="D110" s="3" t="s">
        <v>201</v>
      </c>
      <c r="E110" s="3" t="str">
        <f t="array" ref="E110">IF(OR(EXACT(A110,'ESO Dungeon constants'!$D$3:$D$987)),"X","")</f>
        <v/>
      </c>
      <c r="F110" s="3" t="str">
        <f>IF(EXACT(A110,C110),"X","")</f>
        <v/>
      </c>
      <c r="G110" s="3" t="str">
        <f>IF(A110&lt;&gt;C110,VLOOKUP(C110,$A$3:$D$9952,4,FALSE),"")</f>
        <v>Shadowfen</v>
      </c>
      <c r="H110" s="17">
        <f>A110</f>
        <v>275</v>
      </c>
      <c r="I110" s="17">
        <f>C110</f>
        <v>117</v>
      </c>
      <c r="J110">
        <v>0</v>
      </c>
      <c r="K110" s="3" t="str">
        <f>VLOOKUP(J110,'LibSets constants'!$A$4:$B$1002,2,FALSE)</f>
        <v>DLC_BASE_GAME</v>
      </c>
      <c r="L110" s="3" t="str">
        <f>VLOOKUP(J110,'LibSets constants'!$A$4:$C$1002,3,FALSE)</f>
        <v>Included in base game</v>
      </c>
    </row>
    <row r="111" spans="1:12" x14ac:dyDescent="0.25">
      <c r="A111" s="12">
        <v>279</v>
      </c>
      <c r="B111" s="5">
        <v>108</v>
      </c>
      <c r="C111" s="5">
        <v>279</v>
      </c>
      <c r="D111" s="3" t="s">
        <v>202</v>
      </c>
      <c r="E111" s="3" t="str">
        <f t="array" ref="E111">IF(OR(EXACT(A111,'ESO Dungeon constants'!$D$3:$D$987)),"X","")</f>
        <v/>
      </c>
      <c r="F111" s="3" t="str">
        <f>IF(EXACT(A111,C111),"X","")</f>
        <v>X</v>
      </c>
      <c r="G111" s="3" t="str">
        <f>IF(A111&lt;&gt;C111,VLOOKUP(C111,$A$3:$D$9952,4,FALSE),"")</f>
        <v/>
      </c>
      <c r="H111" s="17">
        <f>A111</f>
        <v>279</v>
      </c>
      <c r="I111" s="17">
        <f>C111</f>
        <v>279</v>
      </c>
      <c r="J111">
        <v>0</v>
      </c>
      <c r="K111" s="3" t="str">
        <f>VLOOKUP(J111,'LibSets constants'!$A$4:$B$1002,2,FALSE)</f>
        <v>DLC_BASE_GAME</v>
      </c>
      <c r="L111" s="3" t="str">
        <f>VLOOKUP(J111,'LibSets constants'!$A$4:$C$1002,3,FALSE)</f>
        <v>Included in base game</v>
      </c>
    </row>
    <row r="112" spans="1:12" x14ac:dyDescent="0.25">
      <c r="A112" s="12">
        <v>280</v>
      </c>
      <c r="B112" s="5">
        <v>109</v>
      </c>
      <c r="C112" s="5">
        <v>280</v>
      </c>
      <c r="D112" s="3" t="s">
        <v>203</v>
      </c>
      <c r="E112" s="3" t="str">
        <f t="array" ref="E112">IF(OR(EXACT(A112,'ESO Dungeon constants'!$D$3:$D$987)),"X","")</f>
        <v/>
      </c>
      <c r="F112" s="3" t="str">
        <f>IF(EXACT(A112,C112),"X","")</f>
        <v>X</v>
      </c>
      <c r="G112" s="3" t="str">
        <f>IF(A112&lt;&gt;C112,VLOOKUP(C112,$A$3:$D$9952,4,FALSE),"")</f>
        <v/>
      </c>
      <c r="H112" s="17">
        <f>A112</f>
        <v>280</v>
      </c>
      <c r="I112" s="17">
        <f>C112</f>
        <v>280</v>
      </c>
      <c r="J112">
        <v>0</v>
      </c>
      <c r="K112" s="3" t="str">
        <f>VLOOKUP(J112,'LibSets constants'!$A$4:$B$1002,2,FALSE)</f>
        <v>DLC_BASE_GAME</v>
      </c>
      <c r="L112" s="3" t="str">
        <f>VLOOKUP(J112,'LibSets constants'!$A$4:$C$1002,3,FALSE)</f>
        <v>Included in base game</v>
      </c>
    </row>
    <row r="113" spans="1:12" x14ac:dyDescent="0.25">
      <c r="A113" s="12">
        <v>281</v>
      </c>
      <c r="B113" s="5">
        <v>110</v>
      </c>
      <c r="C113" s="5">
        <v>281</v>
      </c>
      <c r="D113" s="3" t="s">
        <v>204</v>
      </c>
      <c r="E113" s="3" t="str">
        <f t="array" ref="E113">IF(OR(EXACT(A113,'ESO Dungeon constants'!$D$3:$D$987)),"X","")</f>
        <v/>
      </c>
      <c r="F113" s="3" t="str">
        <f>IF(EXACT(A113,C113),"X","")</f>
        <v>X</v>
      </c>
      <c r="G113" s="3" t="str">
        <f>IF(A113&lt;&gt;C113,VLOOKUP(C113,$A$3:$D$9952,4,FALSE),"")</f>
        <v/>
      </c>
      <c r="H113" s="17">
        <f>A113</f>
        <v>281</v>
      </c>
      <c r="I113" s="17">
        <f>C113</f>
        <v>281</v>
      </c>
      <c r="J113">
        <v>0</v>
      </c>
      <c r="K113" s="3" t="str">
        <f>VLOOKUP(J113,'LibSets constants'!$A$4:$B$1002,2,FALSE)</f>
        <v>DLC_BASE_GAME</v>
      </c>
      <c r="L113" s="3" t="str">
        <f>VLOOKUP(J113,'LibSets constants'!$A$4:$C$1002,3,FALSE)</f>
        <v>Included in base game</v>
      </c>
    </row>
    <row r="114" spans="1:12" x14ac:dyDescent="0.25">
      <c r="A114" s="12">
        <v>283</v>
      </c>
      <c r="B114" s="5">
        <v>111</v>
      </c>
      <c r="C114" s="5">
        <v>41</v>
      </c>
      <c r="D114" s="3" t="s">
        <v>51</v>
      </c>
      <c r="E114" s="3" t="str">
        <f t="array" ref="E114">IF(OR(EXACT(A114,'ESO Dungeon constants'!$D$3:$D$987)),"X","")</f>
        <v>X</v>
      </c>
      <c r="F114" s="3" t="str">
        <f>IF(EXACT(A114,C114),"X","")</f>
        <v/>
      </c>
      <c r="G114" s="3" t="str">
        <f>IF(A114&lt;&gt;C114,VLOOKUP(C114,$A$3:$D$9952,4,FALSE),"")</f>
        <v>Stonefalls</v>
      </c>
      <c r="H114" s="17">
        <f>A114</f>
        <v>283</v>
      </c>
      <c r="I114" s="17">
        <f>C114</f>
        <v>41</v>
      </c>
      <c r="J114">
        <v>0</v>
      </c>
      <c r="K114" s="3" t="str">
        <f>VLOOKUP(J114,'LibSets constants'!$A$4:$B$1002,2,FALSE)</f>
        <v>DLC_BASE_GAME</v>
      </c>
      <c r="L114" s="3" t="str">
        <f>VLOOKUP(J114,'LibSets constants'!$A$4:$C$1002,3,FALSE)</f>
        <v>Included in base game</v>
      </c>
    </row>
    <row r="115" spans="1:12" x14ac:dyDescent="0.25">
      <c r="A115" s="12">
        <v>284</v>
      </c>
      <c r="B115" s="5">
        <v>112</v>
      </c>
      <c r="C115" s="5">
        <v>3</v>
      </c>
      <c r="D115" s="3" t="s">
        <v>205</v>
      </c>
      <c r="E115" s="3" t="str">
        <f t="array" ref="E115">IF(OR(EXACT(A115,'ESO Dungeon constants'!$D$3:$D$987)),"X","")</f>
        <v/>
      </c>
      <c r="F115" s="3" t="str">
        <f>IF(EXACT(A115,C115),"X","")</f>
        <v/>
      </c>
      <c r="G115" s="3" t="str">
        <f>IF(A115&lt;&gt;C115,VLOOKUP(C115,$A$3:$D$9952,4,FALSE),"")</f>
        <v>Glenumbra</v>
      </c>
      <c r="H115" s="17">
        <f>A115</f>
        <v>284</v>
      </c>
      <c r="I115" s="17">
        <f>C115</f>
        <v>3</v>
      </c>
      <c r="J115">
        <v>0</v>
      </c>
      <c r="K115" s="3" t="str">
        <f>VLOOKUP(J115,'LibSets constants'!$A$4:$B$1002,2,FALSE)</f>
        <v>DLC_BASE_GAME</v>
      </c>
      <c r="L115" s="3" t="str">
        <f>VLOOKUP(J115,'LibSets constants'!$A$4:$C$1002,3,FALSE)</f>
        <v>Included in base game</v>
      </c>
    </row>
    <row r="116" spans="1:12" x14ac:dyDescent="0.25">
      <c r="A116" s="12">
        <v>287</v>
      </c>
      <c r="B116" s="5">
        <v>113</v>
      </c>
      <c r="C116" s="5">
        <v>41</v>
      </c>
      <c r="D116" s="3" t="s">
        <v>206</v>
      </c>
      <c r="E116" s="3" t="str">
        <f t="array" ref="E116">IF(OR(EXACT(A116,'ESO Dungeon constants'!$D$3:$D$987)),"X","")</f>
        <v/>
      </c>
      <c r="F116" s="3" t="str">
        <f>IF(EXACT(A116,C116),"X","")</f>
        <v/>
      </c>
      <c r="G116" s="3" t="str">
        <f>IF(A116&lt;&gt;C116,VLOOKUP(C116,$A$3:$D$9952,4,FALSE),"")</f>
        <v>Stonefalls</v>
      </c>
      <c r="H116" s="17">
        <f>A116</f>
        <v>287</v>
      </c>
      <c r="I116" s="17">
        <f>C116</f>
        <v>41</v>
      </c>
      <c r="J116">
        <v>0</v>
      </c>
      <c r="K116" s="3" t="str">
        <f>VLOOKUP(J116,'LibSets constants'!$A$4:$B$1002,2,FALSE)</f>
        <v>DLC_BASE_GAME</v>
      </c>
      <c r="L116" s="3" t="str">
        <f>VLOOKUP(J116,'LibSets constants'!$A$4:$C$1002,3,FALSE)</f>
        <v>Included in base game</v>
      </c>
    </row>
    <row r="117" spans="1:12" x14ac:dyDescent="0.25">
      <c r="A117" s="12">
        <v>288</v>
      </c>
      <c r="B117" s="5">
        <v>114</v>
      </c>
      <c r="C117" s="5">
        <v>41</v>
      </c>
      <c r="D117" s="3" t="s">
        <v>207</v>
      </c>
      <c r="E117" s="3" t="str">
        <f t="array" ref="E117">IF(OR(EXACT(A117,'ESO Dungeon constants'!$D$3:$D$987)),"X","")</f>
        <v/>
      </c>
      <c r="F117" s="3" t="str">
        <f>IF(EXACT(A117,C117),"X","")</f>
        <v/>
      </c>
      <c r="G117" s="3" t="str">
        <f>IF(A117&lt;&gt;C117,VLOOKUP(C117,$A$3:$D$9952,4,FALSE),"")</f>
        <v>Stonefalls</v>
      </c>
      <c r="H117" s="17">
        <f>A117</f>
        <v>288</v>
      </c>
      <c r="I117" s="17">
        <f>C117</f>
        <v>41</v>
      </c>
      <c r="J117">
        <v>0</v>
      </c>
      <c r="K117" s="3" t="str">
        <f>VLOOKUP(J117,'LibSets constants'!$A$4:$B$1002,2,FALSE)</f>
        <v>DLC_BASE_GAME</v>
      </c>
      <c r="L117" s="3" t="str">
        <f>VLOOKUP(J117,'LibSets constants'!$A$4:$C$1002,3,FALSE)</f>
        <v>Included in base game</v>
      </c>
    </row>
    <row r="118" spans="1:12" x14ac:dyDescent="0.25">
      <c r="A118" s="12">
        <v>289</v>
      </c>
      <c r="B118" s="5">
        <v>115</v>
      </c>
      <c r="C118" s="5">
        <v>41</v>
      </c>
      <c r="D118" s="43" t="s">
        <v>208</v>
      </c>
      <c r="E118" s="3" t="str">
        <f t="array" ref="E118">IF(OR(EXACT(A118,'ESO Dungeon constants'!$D$3:$D$987)),"X","")</f>
        <v/>
      </c>
      <c r="F118" s="3" t="str">
        <f>IF(EXACT(A118,C118),"X","")</f>
        <v/>
      </c>
      <c r="G118" s="3" t="str">
        <f>IF(A118&lt;&gt;C118,VLOOKUP(C118,$A$3:$D$9952,4,FALSE),"")</f>
        <v>Stonefalls</v>
      </c>
      <c r="H118" s="17">
        <f>A118</f>
        <v>289</v>
      </c>
      <c r="I118" s="17">
        <f>C118</f>
        <v>41</v>
      </c>
      <c r="J118">
        <v>0</v>
      </c>
      <c r="K118" s="3" t="str">
        <f>VLOOKUP(J118,'LibSets constants'!$A$4:$B$1002,2,FALSE)</f>
        <v>DLC_BASE_GAME</v>
      </c>
      <c r="L118" s="3" t="str">
        <f>VLOOKUP(J118,'LibSets constants'!$A$4:$C$1002,3,FALSE)</f>
        <v>Included in base game</v>
      </c>
    </row>
    <row r="119" spans="1:12" x14ac:dyDescent="0.25">
      <c r="A119" s="12">
        <v>290</v>
      </c>
      <c r="B119" s="5">
        <v>116</v>
      </c>
      <c r="C119" s="5">
        <v>41</v>
      </c>
      <c r="D119" s="3" t="s">
        <v>209</v>
      </c>
      <c r="E119" s="3" t="str">
        <f t="array" ref="E119">IF(OR(EXACT(A119,'ESO Dungeon constants'!$D$3:$D$987)),"X","")</f>
        <v/>
      </c>
      <c r="F119" s="3" t="str">
        <f>IF(EXACT(A119,C119),"X","")</f>
        <v/>
      </c>
      <c r="G119" s="3" t="str">
        <f>IF(A119&lt;&gt;C119,VLOOKUP(C119,$A$3:$D$9952,4,FALSE),"")</f>
        <v>Stonefalls</v>
      </c>
      <c r="H119" s="17">
        <f>A119</f>
        <v>290</v>
      </c>
      <c r="I119" s="17">
        <f>C119</f>
        <v>41</v>
      </c>
      <c r="J119">
        <v>0</v>
      </c>
      <c r="K119" s="3" t="str">
        <f>VLOOKUP(J119,'LibSets constants'!$A$4:$B$1002,2,FALSE)</f>
        <v>DLC_BASE_GAME</v>
      </c>
      <c r="L119" s="3" t="str">
        <f>VLOOKUP(J119,'LibSets constants'!$A$4:$C$1002,3,FALSE)</f>
        <v>Included in base game</v>
      </c>
    </row>
    <row r="120" spans="1:12" x14ac:dyDescent="0.25">
      <c r="A120" s="12">
        <v>291</v>
      </c>
      <c r="B120" s="5">
        <v>117</v>
      </c>
      <c r="C120" s="5">
        <v>41</v>
      </c>
      <c r="D120" s="3" t="s">
        <v>210</v>
      </c>
      <c r="E120" s="3" t="str">
        <f t="array" ref="E120">IF(OR(EXACT(A120,'ESO Dungeon constants'!$D$3:$D$987)),"X","")</f>
        <v/>
      </c>
      <c r="F120" s="3" t="str">
        <f>IF(EXACT(A120,C120),"X","")</f>
        <v/>
      </c>
      <c r="G120" s="3" t="str">
        <f>IF(A120&lt;&gt;C120,VLOOKUP(C120,$A$3:$D$9952,4,FALSE),"")</f>
        <v>Stonefalls</v>
      </c>
      <c r="H120" s="17">
        <f>A120</f>
        <v>291</v>
      </c>
      <c r="I120" s="17">
        <f>C120</f>
        <v>41</v>
      </c>
      <c r="J120">
        <v>0</v>
      </c>
      <c r="K120" s="3" t="str">
        <f>VLOOKUP(J120,'LibSets constants'!$A$4:$B$1002,2,FALSE)</f>
        <v>DLC_BASE_GAME</v>
      </c>
      <c r="L120" s="3" t="str">
        <f>VLOOKUP(J120,'LibSets constants'!$A$4:$C$1002,3,FALSE)</f>
        <v>Included in base game</v>
      </c>
    </row>
    <row r="121" spans="1:12" x14ac:dyDescent="0.25">
      <c r="A121" s="12">
        <v>296</v>
      </c>
      <c r="B121" s="5">
        <v>118</v>
      </c>
      <c r="C121" s="5">
        <v>41</v>
      </c>
      <c r="D121" s="3" t="s">
        <v>211</v>
      </c>
      <c r="E121" s="3" t="str">
        <f t="array" ref="E121">IF(OR(EXACT(A121,'ESO Dungeon constants'!$D$3:$D$987)),"X","")</f>
        <v/>
      </c>
      <c r="F121" s="3" t="str">
        <f>IF(EXACT(A121,C121),"X","")</f>
        <v/>
      </c>
      <c r="G121" s="3" t="str">
        <f>IF(A121&lt;&gt;C121,VLOOKUP(C121,$A$3:$D$9952,4,FALSE),"")</f>
        <v>Stonefalls</v>
      </c>
      <c r="H121" s="17">
        <f>A121</f>
        <v>296</v>
      </c>
      <c r="I121" s="17">
        <f>C121</f>
        <v>41</v>
      </c>
      <c r="J121">
        <v>0</v>
      </c>
      <c r="K121" s="3" t="str">
        <f>VLOOKUP(J121,'LibSets constants'!$A$4:$B$1002,2,FALSE)</f>
        <v>DLC_BASE_GAME</v>
      </c>
      <c r="L121" s="3" t="str">
        <f>VLOOKUP(J121,'LibSets constants'!$A$4:$C$1002,3,FALSE)</f>
        <v>Included in base game</v>
      </c>
    </row>
    <row r="122" spans="1:12" x14ac:dyDescent="0.25">
      <c r="A122" s="12">
        <v>306</v>
      </c>
      <c r="B122" s="5">
        <v>119</v>
      </c>
      <c r="C122" s="5">
        <v>57</v>
      </c>
      <c r="D122" s="3" t="s">
        <v>212</v>
      </c>
      <c r="E122" s="3" t="str">
        <f t="array" ref="E122">IF(OR(EXACT(A122,'ESO Dungeon constants'!$D$3:$D$987)),"X","")</f>
        <v/>
      </c>
      <c r="F122" s="3" t="str">
        <f>IF(EXACT(A122,C122),"X","")</f>
        <v/>
      </c>
      <c r="G122" s="3" t="str">
        <f>IF(A122&lt;&gt;C122,VLOOKUP(C122,$A$3:$D$9952,4,FALSE),"")</f>
        <v>Deshaan</v>
      </c>
      <c r="H122" s="17">
        <f>A122</f>
        <v>306</v>
      </c>
      <c r="I122" s="17">
        <f>C122</f>
        <v>57</v>
      </c>
      <c r="J122">
        <v>0</v>
      </c>
      <c r="K122" s="3" t="str">
        <f>VLOOKUP(J122,'LibSets constants'!$A$4:$B$1002,2,FALSE)</f>
        <v>DLC_BASE_GAME</v>
      </c>
      <c r="L122" s="3" t="str">
        <f>VLOOKUP(J122,'LibSets constants'!$A$4:$C$1002,3,FALSE)</f>
        <v>Included in base game</v>
      </c>
    </row>
    <row r="123" spans="1:12" x14ac:dyDescent="0.25">
      <c r="A123" s="12">
        <v>308</v>
      </c>
      <c r="B123" s="5">
        <v>120</v>
      </c>
      <c r="C123" s="5">
        <v>104</v>
      </c>
      <c r="D123" s="3" t="s">
        <v>213</v>
      </c>
      <c r="E123" s="3" t="str">
        <f t="array" ref="E123">IF(OR(EXACT(A123,'ESO Dungeon constants'!$D$3:$D$987)),"X","")</f>
        <v/>
      </c>
      <c r="F123" s="3" t="str">
        <f>IF(EXACT(A123,C123),"X","")</f>
        <v/>
      </c>
      <c r="G123" s="3" t="str">
        <f>IF(A123&lt;&gt;C123,VLOOKUP(C123,$A$3:$D$9952,4,FALSE),"")</f>
        <v>Alik'r Desert</v>
      </c>
      <c r="H123" s="17">
        <f>A123</f>
        <v>308</v>
      </c>
      <c r="I123" s="17">
        <f>C123</f>
        <v>104</v>
      </c>
      <c r="J123">
        <v>0</v>
      </c>
      <c r="K123" s="3" t="str">
        <f>VLOOKUP(J123,'LibSets constants'!$A$4:$B$1002,2,FALSE)</f>
        <v>DLC_BASE_GAME</v>
      </c>
      <c r="L123" s="3" t="str">
        <f>VLOOKUP(J123,'LibSets constants'!$A$4:$C$1002,3,FALSE)</f>
        <v>Included in base game</v>
      </c>
    </row>
    <row r="124" spans="1:12" x14ac:dyDescent="0.25">
      <c r="A124" s="12">
        <v>309</v>
      </c>
      <c r="B124" s="5">
        <v>121</v>
      </c>
      <c r="C124" s="5">
        <v>3</v>
      </c>
      <c r="D124" s="3" t="s">
        <v>214</v>
      </c>
      <c r="E124" s="3" t="str">
        <f t="array" ref="E124">IF(OR(EXACT(A124,'ESO Dungeon constants'!$D$3:$D$987)),"X","")</f>
        <v/>
      </c>
      <c r="F124" s="3" t="str">
        <f>IF(EXACT(A124,C124),"X","")</f>
        <v/>
      </c>
      <c r="G124" s="3" t="str">
        <f>IF(A124&lt;&gt;C124,VLOOKUP(C124,$A$3:$D$9952,4,FALSE),"")</f>
        <v>Glenumbra</v>
      </c>
      <c r="H124" s="17">
        <f>A124</f>
        <v>309</v>
      </c>
      <c r="I124" s="17">
        <f>C124</f>
        <v>3</v>
      </c>
      <c r="J124">
        <v>0</v>
      </c>
      <c r="K124" s="3" t="str">
        <f>VLOOKUP(J124,'LibSets constants'!$A$4:$B$1002,2,FALSE)</f>
        <v>DLC_BASE_GAME</v>
      </c>
      <c r="L124" s="3" t="str">
        <f>VLOOKUP(J124,'LibSets constants'!$A$4:$C$1002,3,FALSE)</f>
        <v>Included in base game</v>
      </c>
    </row>
    <row r="125" spans="1:12" x14ac:dyDescent="0.25">
      <c r="A125" s="12">
        <v>310</v>
      </c>
      <c r="B125" s="5">
        <v>122</v>
      </c>
      <c r="C125" s="5">
        <v>3</v>
      </c>
      <c r="D125" s="3" t="s">
        <v>215</v>
      </c>
      <c r="E125" s="3" t="str">
        <f t="array" ref="E125">IF(OR(EXACT(A125,'ESO Dungeon constants'!$D$3:$D$987)),"X","")</f>
        <v/>
      </c>
      <c r="F125" s="3" t="str">
        <f>IF(EXACT(A125,C125),"X","")</f>
        <v/>
      </c>
      <c r="G125" s="3" t="str">
        <f>IF(A125&lt;&gt;C125,VLOOKUP(C125,$A$3:$D$9952,4,FALSE),"")</f>
        <v>Glenumbra</v>
      </c>
      <c r="H125" s="17">
        <f>A125</f>
        <v>310</v>
      </c>
      <c r="I125" s="17">
        <f>C125</f>
        <v>3</v>
      </c>
      <c r="J125">
        <v>0</v>
      </c>
      <c r="K125" s="3" t="str">
        <f>VLOOKUP(J125,'LibSets constants'!$A$4:$B$1002,2,FALSE)</f>
        <v>DLC_BASE_GAME</v>
      </c>
      <c r="L125" s="3" t="str">
        <f>VLOOKUP(J125,'LibSets constants'!$A$4:$C$1002,3,FALSE)</f>
        <v>Included in base game</v>
      </c>
    </row>
    <row r="126" spans="1:12" x14ac:dyDescent="0.25">
      <c r="A126" s="12">
        <v>311</v>
      </c>
      <c r="B126" s="5">
        <v>123</v>
      </c>
      <c r="C126" s="5">
        <v>3</v>
      </c>
      <c r="D126" s="3" t="s">
        <v>216</v>
      </c>
      <c r="E126" s="3" t="str">
        <f t="array" ref="E126">IF(OR(EXACT(A126,'ESO Dungeon constants'!$D$3:$D$987)),"X","")</f>
        <v/>
      </c>
      <c r="F126" s="3" t="str">
        <f>IF(EXACT(A126,C126),"X","")</f>
        <v/>
      </c>
      <c r="G126" s="3" t="str">
        <f>IF(A126&lt;&gt;C126,VLOOKUP(C126,$A$3:$D$9952,4,FALSE),"")</f>
        <v>Glenumbra</v>
      </c>
      <c r="H126" s="17">
        <f>A126</f>
        <v>311</v>
      </c>
      <c r="I126" s="17">
        <f>C126</f>
        <v>3</v>
      </c>
      <c r="J126">
        <v>0</v>
      </c>
      <c r="K126" s="3" t="str">
        <f>VLOOKUP(J126,'LibSets constants'!$A$4:$B$1002,2,FALSE)</f>
        <v>DLC_BASE_GAME</v>
      </c>
      <c r="L126" s="3" t="str">
        <f>VLOOKUP(J126,'LibSets constants'!$A$4:$C$1002,3,FALSE)</f>
        <v>Included in base game</v>
      </c>
    </row>
    <row r="127" spans="1:12" x14ac:dyDescent="0.25">
      <c r="A127" s="12">
        <v>312</v>
      </c>
      <c r="B127" s="5">
        <v>124</v>
      </c>
      <c r="C127" s="5">
        <v>3</v>
      </c>
      <c r="D127" s="3" t="s">
        <v>217</v>
      </c>
      <c r="E127" s="3" t="str">
        <f t="array" ref="E127">IF(OR(EXACT(A127,'ESO Dungeon constants'!$D$3:$D$987)),"X","")</f>
        <v/>
      </c>
      <c r="F127" s="3" t="str">
        <f>IF(EXACT(A127,C127),"X","")</f>
        <v/>
      </c>
      <c r="G127" s="3" t="str">
        <f>IF(A127&lt;&gt;C127,VLOOKUP(C127,$A$3:$D$9952,4,FALSE),"")</f>
        <v>Glenumbra</v>
      </c>
      <c r="H127" s="17">
        <f>A127</f>
        <v>312</v>
      </c>
      <c r="I127" s="17">
        <f>C127</f>
        <v>3</v>
      </c>
      <c r="J127">
        <v>0</v>
      </c>
      <c r="K127" s="3" t="str">
        <f>VLOOKUP(J127,'LibSets constants'!$A$4:$B$1002,2,FALSE)</f>
        <v>DLC_BASE_GAME</v>
      </c>
      <c r="L127" s="3" t="str">
        <f>VLOOKUP(J127,'LibSets constants'!$A$4:$C$1002,3,FALSE)</f>
        <v>Included in base game</v>
      </c>
    </row>
    <row r="128" spans="1:12" x14ac:dyDescent="0.25">
      <c r="A128" s="12">
        <v>313</v>
      </c>
      <c r="B128" s="5">
        <v>125</v>
      </c>
      <c r="C128" s="5">
        <v>3</v>
      </c>
      <c r="D128" s="3" t="s">
        <v>218</v>
      </c>
      <c r="E128" s="3" t="str">
        <f t="array" ref="E128">IF(OR(EXACT(A128,'ESO Dungeon constants'!$D$3:$D$987)),"X","")</f>
        <v/>
      </c>
      <c r="F128" s="3" t="str">
        <f>IF(EXACT(A128,C128),"X","")</f>
        <v/>
      </c>
      <c r="G128" s="3" t="str">
        <f>IF(A128&lt;&gt;C128,VLOOKUP(C128,$A$3:$D$9952,4,FALSE),"")</f>
        <v>Glenumbra</v>
      </c>
      <c r="H128" s="17">
        <f>A128</f>
        <v>313</v>
      </c>
      <c r="I128" s="17">
        <f>C128</f>
        <v>3</v>
      </c>
      <c r="J128">
        <v>0</v>
      </c>
      <c r="K128" s="3" t="str">
        <f>VLOOKUP(J128,'LibSets constants'!$A$4:$B$1002,2,FALSE)</f>
        <v>DLC_BASE_GAME</v>
      </c>
      <c r="L128" s="3" t="str">
        <f>VLOOKUP(J128,'LibSets constants'!$A$4:$C$1002,3,FALSE)</f>
        <v>Included in base game</v>
      </c>
    </row>
    <row r="129" spans="1:12" x14ac:dyDescent="0.25">
      <c r="A129" s="12">
        <v>314</v>
      </c>
      <c r="B129" s="5">
        <v>126</v>
      </c>
      <c r="C129" s="5">
        <v>3</v>
      </c>
      <c r="D129" s="3" t="s">
        <v>219</v>
      </c>
      <c r="E129" s="3" t="str">
        <f t="array" ref="E129">IF(OR(EXACT(A129,'ESO Dungeon constants'!$D$3:$D$987)),"X","")</f>
        <v/>
      </c>
      <c r="F129" s="3" t="str">
        <f>IF(EXACT(A129,C129),"X","")</f>
        <v/>
      </c>
      <c r="G129" s="3" t="str">
        <f>IF(A129&lt;&gt;C129,VLOOKUP(C129,$A$3:$D$9952,4,FALSE),"")</f>
        <v>Glenumbra</v>
      </c>
      <c r="H129" s="17">
        <f>A129</f>
        <v>314</v>
      </c>
      <c r="I129" s="17">
        <f>C129</f>
        <v>3</v>
      </c>
      <c r="J129">
        <v>0</v>
      </c>
      <c r="K129" s="3" t="str">
        <f>VLOOKUP(J129,'LibSets constants'!$A$4:$B$1002,2,FALSE)</f>
        <v>DLC_BASE_GAME</v>
      </c>
      <c r="L129" s="3" t="str">
        <f>VLOOKUP(J129,'LibSets constants'!$A$4:$C$1002,3,FALSE)</f>
        <v>Included in base game</v>
      </c>
    </row>
    <row r="130" spans="1:12" x14ac:dyDescent="0.25">
      <c r="A130" s="12">
        <v>315</v>
      </c>
      <c r="B130" s="5">
        <v>127</v>
      </c>
      <c r="C130" s="5">
        <v>19</v>
      </c>
      <c r="D130" s="3" t="s">
        <v>220</v>
      </c>
      <c r="E130" s="3" t="str">
        <f t="array" ref="E130">IF(OR(EXACT(A130,'ESO Dungeon constants'!$D$3:$D$987)),"X","")</f>
        <v/>
      </c>
      <c r="F130" s="3" t="str">
        <f>IF(EXACT(A130,C130),"X","")</f>
        <v/>
      </c>
      <c r="G130" s="3" t="str">
        <f>IF(A130&lt;&gt;C130,VLOOKUP(C130,$A$3:$D$9952,4,FALSE),"")</f>
        <v>Stormhaven</v>
      </c>
      <c r="H130" s="17">
        <f>A130</f>
        <v>315</v>
      </c>
      <c r="I130" s="17">
        <f>C130</f>
        <v>19</v>
      </c>
      <c r="J130">
        <v>0</v>
      </c>
      <c r="K130" s="3" t="str">
        <f>VLOOKUP(J130,'LibSets constants'!$A$4:$B$1002,2,FALSE)</f>
        <v>DLC_BASE_GAME</v>
      </c>
      <c r="L130" s="3" t="str">
        <f>VLOOKUP(J130,'LibSets constants'!$A$4:$C$1002,3,FALSE)</f>
        <v>Included in base game</v>
      </c>
    </row>
    <row r="131" spans="1:12" x14ac:dyDescent="0.25">
      <c r="A131" s="12">
        <v>316</v>
      </c>
      <c r="B131" s="5">
        <v>128</v>
      </c>
      <c r="C131" s="5">
        <v>19</v>
      </c>
      <c r="D131" s="3" t="s">
        <v>221</v>
      </c>
      <c r="E131" s="3" t="str">
        <f t="array" ref="E131">IF(OR(EXACT(A131,'ESO Dungeon constants'!$D$3:$D$987)),"X","")</f>
        <v/>
      </c>
      <c r="F131" s="3" t="str">
        <f>IF(EXACT(A131,C131),"X","")</f>
        <v/>
      </c>
      <c r="G131" s="3" t="str">
        <f>IF(A131&lt;&gt;C131,VLOOKUP(C131,$A$3:$D$9952,4,FALSE),"")</f>
        <v>Stormhaven</v>
      </c>
      <c r="H131" s="17">
        <f>A131</f>
        <v>316</v>
      </c>
      <c r="I131" s="17">
        <f>C131</f>
        <v>19</v>
      </c>
      <c r="J131">
        <v>0</v>
      </c>
      <c r="K131" s="3" t="str">
        <f>VLOOKUP(J131,'LibSets constants'!$A$4:$B$1002,2,FALSE)</f>
        <v>DLC_BASE_GAME</v>
      </c>
      <c r="L131" s="3" t="str">
        <f>VLOOKUP(J131,'LibSets constants'!$A$4:$C$1002,3,FALSE)</f>
        <v>Included in base game</v>
      </c>
    </row>
    <row r="132" spans="1:12" x14ac:dyDescent="0.25">
      <c r="A132" s="12">
        <v>317</v>
      </c>
      <c r="B132" s="5">
        <v>129</v>
      </c>
      <c r="C132" s="5">
        <v>19</v>
      </c>
      <c r="D132" s="3" t="s">
        <v>222</v>
      </c>
      <c r="E132" s="3" t="str">
        <f t="array" ref="E132">IF(OR(EXACT(A132,'ESO Dungeon constants'!$D$3:$D$987)),"X","")</f>
        <v/>
      </c>
      <c r="F132" s="3" t="str">
        <f>IF(EXACT(A132,C132),"X","")</f>
        <v/>
      </c>
      <c r="G132" s="3" t="str">
        <f>IF(A132&lt;&gt;C132,VLOOKUP(C132,$A$3:$D$9952,4,FALSE),"")</f>
        <v>Stormhaven</v>
      </c>
      <c r="H132" s="17">
        <f>A132</f>
        <v>317</v>
      </c>
      <c r="I132" s="17">
        <f>C132</f>
        <v>19</v>
      </c>
      <c r="J132">
        <v>0</v>
      </c>
      <c r="K132" s="3" t="str">
        <f>VLOOKUP(J132,'LibSets constants'!$A$4:$B$1002,2,FALSE)</f>
        <v>DLC_BASE_GAME</v>
      </c>
      <c r="L132" s="3" t="str">
        <f>VLOOKUP(J132,'LibSets constants'!$A$4:$C$1002,3,FALSE)</f>
        <v>Included in base game</v>
      </c>
    </row>
    <row r="133" spans="1:12" x14ac:dyDescent="0.25">
      <c r="A133" s="12">
        <v>318</v>
      </c>
      <c r="B133" s="5">
        <v>130</v>
      </c>
      <c r="C133" s="5">
        <v>19</v>
      </c>
      <c r="D133" s="3" t="s">
        <v>223</v>
      </c>
      <c r="E133" s="3" t="str">
        <f t="array" ref="E133">IF(OR(EXACT(A133,'ESO Dungeon constants'!$D$3:$D$987)),"X","")</f>
        <v/>
      </c>
      <c r="F133" s="3" t="str">
        <f>IF(EXACT(A133,C133),"X","")</f>
        <v/>
      </c>
      <c r="G133" s="3" t="str">
        <f>IF(A133&lt;&gt;C133,VLOOKUP(C133,$A$3:$D$9952,4,FALSE),"")</f>
        <v>Stormhaven</v>
      </c>
      <c r="H133" s="17">
        <f>A133</f>
        <v>318</v>
      </c>
      <c r="I133" s="17">
        <f>C133</f>
        <v>19</v>
      </c>
      <c r="J133">
        <v>0</v>
      </c>
      <c r="K133" s="3" t="str">
        <f>VLOOKUP(J133,'LibSets constants'!$A$4:$B$1002,2,FALSE)</f>
        <v>DLC_BASE_GAME</v>
      </c>
      <c r="L133" s="3" t="str">
        <f>VLOOKUP(J133,'LibSets constants'!$A$4:$C$1002,3,FALSE)</f>
        <v>Included in base game</v>
      </c>
    </row>
    <row r="134" spans="1:12" x14ac:dyDescent="0.25">
      <c r="A134" s="12">
        <v>319</v>
      </c>
      <c r="B134" s="5">
        <v>131</v>
      </c>
      <c r="C134" s="5">
        <v>19</v>
      </c>
      <c r="D134" s="3" t="s">
        <v>224</v>
      </c>
      <c r="E134" s="3" t="str">
        <f t="array" ref="E134">IF(OR(EXACT(A134,'ESO Dungeon constants'!$D$3:$D$987)),"X","")</f>
        <v/>
      </c>
      <c r="F134" s="3" t="str">
        <f>IF(EXACT(A134,C134),"X","")</f>
        <v/>
      </c>
      <c r="G134" s="3" t="str">
        <f>IF(A134&lt;&gt;C134,VLOOKUP(C134,$A$3:$D$9952,4,FALSE),"")</f>
        <v>Stormhaven</v>
      </c>
      <c r="H134" s="17">
        <f>A134</f>
        <v>319</v>
      </c>
      <c r="I134" s="17">
        <f>C134</f>
        <v>19</v>
      </c>
      <c r="J134">
        <v>0</v>
      </c>
      <c r="K134" s="3" t="str">
        <f>VLOOKUP(J134,'LibSets constants'!$A$4:$B$1002,2,FALSE)</f>
        <v>DLC_BASE_GAME</v>
      </c>
      <c r="L134" s="3" t="str">
        <f>VLOOKUP(J134,'LibSets constants'!$A$4:$C$1002,3,FALSE)</f>
        <v>Included in base game</v>
      </c>
    </row>
    <row r="135" spans="1:12" x14ac:dyDescent="0.25">
      <c r="A135" s="12">
        <v>320</v>
      </c>
      <c r="B135" s="5">
        <v>132</v>
      </c>
      <c r="C135" s="5">
        <v>19</v>
      </c>
      <c r="D135" s="3" t="s">
        <v>225</v>
      </c>
      <c r="E135" s="3" t="str">
        <f t="array" ref="E135">IF(OR(EXACT(A135,'ESO Dungeon constants'!$D$3:$D$987)),"X","")</f>
        <v/>
      </c>
      <c r="F135" s="3" t="str">
        <f>IF(EXACT(A135,C135),"X","")</f>
        <v/>
      </c>
      <c r="G135" s="3" t="str">
        <f>IF(A135&lt;&gt;C135,VLOOKUP(C135,$A$3:$D$9952,4,FALSE),"")</f>
        <v>Stormhaven</v>
      </c>
      <c r="H135" s="17">
        <f>A135</f>
        <v>320</v>
      </c>
      <c r="I135" s="17">
        <f>C135</f>
        <v>19</v>
      </c>
      <c r="J135">
        <v>0</v>
      </c>
      <c r="K135" s="3" t="str">
        <f>VLOOKUP(J135,'LibSets constants'!$A$4:$B$1002,2,FALSE)</f>
        <v>DLC_BASE_GAME</v>
      </c>
      <c r="L135" s="3" t="str">
        <f>VLOOKUP(J135,'LibSets constants'!$A$4:$C$1002,3,FALSE)</f>
        <v>Included in base game</v>
      </c>
    </row>
    <row r="136" spans="1:12" x14ac:dyDescent="0.25">
      <c r="A136" s="12">
        <v>321</v>
      </c>
      <c r="B136" s="5">
        <v>133</v>
      </c>
      <c r="C136" s="5">
        <v>20</v>
      </c>
      <c r="D136" s="3" t="s">
        <v>226</v>
      </c>
      <c r="E136" s="3" t="str">
        <f t="array" ref="E136">IF(OR(EXACT(A136,'ESO Dungeon constants'!$D$3:$D$987)),"X","")</f>
        <v/>
      </c>
      <c r="F136" s="3" t="str">
        <f>IF(EXACT(A136,C136),"X","")</f>
        <v/>
      </c>
      <c r="G136" s="3" t="str">
        <f>IF(A136&lt;&gt;C136,VLOOKUP(C136,$A$3:$D$9952,4,FALSE),"")</f>
        <v>Rivenspire</v>
      </c>
      <c r="H136" s="17">
        <f>A136</f>
        <v>321</v>
      </c>
      <c r="I136" s="17">
        <f>C136</f>
        <v>20</v>
      </c>
      <c r="J136">
        <v>0</v>
      </c>
      <c r="K136" s="3" t="str">
        <f>VLOOKUP(J136,'LibSets constants'!$A$4:$B$1002,2,FALSE)</f>
        <v>DLC_BASE_GAME</v>
      </c>
      <c r="L136" s="3" t="str">
        <f>VLOOKUP(J136,'LibSets constants'!$A$4:$C$1002,3,FALSE)</f>
        <v>Included in base game</v>
      </c>
    </row>
    <row r="137" spans="1:12" x14ac:dyDescent="0.25">
      <c r="A137" s="12">
        <v>322</v>
      </c>
      <c r="B137" s="5">
        <v>134</v>
      </c>
      <c r="C137" s="5">
        <v>20</v>
      </c>
      <c r="D137" s="3" t="s">
        <v>227</v>
      </c>
      <c r="E137" s="3" t="str">
        <f t="array" ref="E137">IF(OR(EXACT(A137,'ESO Dungeon constants'!$D$3:$D$987)),"X","")</f>
        <v/>
      </c>
      <c r="F137" s="3" t="str">
        <f>IF(EXACT(A137,C137),"X","")</f>
        <v/>
      </c>
      <c r="G137" s="3" t="str">
        <f>IF(A137&lt;&gt;C137,VLOOKUP(C137,$A$3:$D$9952,4,FALSE),"")</f>
        <v>Rivenspire</v>
      </c>
      <c r="H137" s="17">
        <f>A137</f>
        <v>322</v>
      </c>
      <c r="I137" s="17">
        <f>C137</f>
        <v>20</v>
      </c>
      <c r="J137">
        <v>0</v>
      </c>
      <c r="K137" s="3" t="str">
        <f>VLOOKUP(J137,'LibSets constants'!$A$4:$B$1002,2,FALSE)</f>
        <v>DLC_BASE_GAME</v>
      </c>
      <c r="L137" s="3" t="str">
        <f>VLOOKUP(J137,'LibSets constants'!$A$4:$C$1002,3,FALSE)</f>
        <v>Included in base game</v>
      </c>
    </row>
    <row r="138" spans="1:12" x14ac:dyDescent="0.25">
      <c r="A138" s="12">
        <v>323</v>
      </c>
      <c r="B138" s="5">
        <v>135</v>
      </c>
      <c r="C138" s="5">
        <v>20</v>
      </c>
      <c r="D138" s="3" t="s">
        <v>228</v>
      </c>
      <c r="E138" s="3" t="str">
        <f t="array" ref="E138">IF(OR(EXACT(A138,'ESO Dungeon constants'!$D$3:$D$987)),"X","")</f>
        <v/>
      </c>
      <c r="F138" s="3" t="str">
        <f>IF(EXACT(A138,C138),"X","")</f>
        <v/>
      </c>
      <c r="G138" s="3" t="str">
        <f>IF(A138&lt;&gt;C138,VLOOKUP(C138,$A$3:$D$9952,4,FALSE),"")</f>
        <v>Rivenspire</v>
      </c>
      <c r="H138" s="17">
        <f>A138</f>
        <v>323</v>
      </c>
      <c r="I138" s="17">
        <f>C138</f>
        <v>20</v>
      </c>
      <c r="J138">
        <v>0</v>
      </c>
      <c r="K138" s="3" t="str">
        <f>VLOOKUP(J138,'LibSets constants'!$A$4:$B$1002,2,FALSE)</f>
        <v>DLC_BASE_GAME</v>
      </c>
      <c r="L138" s="3" t="str">
        <f>VLOOKUP(J138,'LibSets constants'!$A$4:$C$1002,3,FALSE)</f>
        <v>Included in base game</v>
      </c>
    </row>
    <row r="139" spans="1:12" x14ac:dyDescent="0.25">
      <c r="A139" s="12">
        <v>324</v>
      </c>
      <c r="B139" s="5">
        <v>136</v>
      </c>
      <c r="C139" s="5">
        <v>20</v>
      </c>
      <c r="D139" s="3" t="s">
        <v>229</v>
      </c>
      <c r="E139" s="3" t="str">
        <f t="array" ref="E139">IF(OR(EXACT(A139,'ESO Dungeon constants'!$D$3:$D$987)),"X","")</f>
        <v/>
      </c>
      <c r="F139" s="3" t="str">
        <f>IF(EXACT(A139,C139),"X","")</f>
        <v/>
      </c>
      <c r="G139" s="3" t="str">
        <f>IF(A139&lt;&gt;C139,VLOOKUP(C139,$A$3:$D$9952,4,FALSE),"")</f>
        <v>Rivenspire</v>
      </c>
      <c r="H139" s="17">
        <f>A139</f>
        <v>324</v>
      </c>
      <c r="I139" s="17">
        <f>C139</f>
        <v>20</v>
      </c>
      <c r="J139">
        <v>0</v>
      </c>
      <c r="K139" s="3" t="str">
        <f>VLOOKUP(J139,'LibSets constants'!$A$4:$B$1002,2,FALSE)</f>
        <v>DLC_BASE_GAME</v>
      </c>
      <c r="L139" s="3" t="str">
        <f>VLOOKUP(J139,'LibSets constants'!$A$4:$C$1002,3,FALSE)</f>
        <v>Included in base game</v>
      </c>
    </row>
    <row r="140" spans="1:12" x14ac:dyDescent="0.25">
      <c r="A140" s="12">
        <v>325</v>
      </c>
      <c r="B140" s="5">
        <v>137</v>
      </c>
      <c r="C140" s="5">
        <v>20</v>
      </c>
      <c r="D140" s="3" t="s">
        <v>230</v>
      </c>
      <c r="E140" s="3" t="str">
        <f t="array" ref="E140">IF(OR(EXACT(A140,'ESO Dungeon constants'!$D$3:$D$987)),"X","")</f>
        <v/>
      </c>
      <c r="F140" s="3" t="str">
        <f>IF(EXACT(A140,C140),"X","")</f>
        <v/>
      </c>
      <c r="G140" s="3" t="str">
        <f>IF(A140&lt;&gt;C140,VLOOKUP(C140,$A$3:$D$9952,4,FALSE),"")</f>
        <v>Rivenspire</v>
      </c>
      <c r="H140" s="17">
        <f>A140</f>
        <v>325</v>
      </c>
      <c r="I140" s="17">
        <f>C140</f>
        <v>20</v>
      </c>
      <c r="J140">
        <v>0</v>
      </c>
      <c r="K140" s="3" t="str">
        <f>VLOOKUP(J140,'LibSets constants'!$A$4:$B$1002,2,FALSE)</f>
        <v>DLC_BASE_GAME</v>
      </c>
      <c r="L140" s="3" t="str">
        <f>VLOOKUP(J140,'LibSets constants'!$A$4:$C$1002,3,FALSE)</f>
        <v>Included in base game</v>
      </c>
    </row>
    <row r="141" spans="1:12" x14ac:dyDescent="0.25">
      <c r="A141" s="12">
        <v>326</v>
      </c>
      <c r="B141" s="5">
        <v>138</v>
      </c>
      <c r="C141" s="5">
        <v>20</v>
      </c>
      <c r="D141" s="3" t="s">
        <v>231</v>
      </c>
      <c r="E141" s="3" t="str">
        <f t="array" ref="E141">IF(OR(EXACT(A141,'ESO Dungeon constants'!$D$3:$D$987)),"X","")</f>
        <v/>
      </c>
      <c r="F141" s="3" t="str">
        <f>IF(EXACT(A141,C141),"X","")</f>
        <v/>
      </c>
      <c r="G141" s="3" t="str">
        <f>IF(A141&lt;&gt;C141,VLOOKUP(C141,$A$3:$D$9952,4,FALSE),"")</f>
        <v>Rivenspire</v>
      </c>
      <c r="H141" s="17">
        <f>A141</f>
        <v>326</v>
      </c>
      <c r="I141" s="17">
        <f>C141</f>
        <v>20</v>
      </c>
      <c r="J141">
        <v>0</v>
      </c>
      <c r="K141" s="3" t="str">
        <f>VLOOKUP(J141,'LibSets constants'!$A$4:$B$1002,2,FALSE)</f>
        <v>DLC_BASE_GAME</v>
      </c>
      <c r="L141" s="3" t="str">
        <f>VLOOKUP(J141,'LibSets constants'!$A$4:$C$1002,3,FALSE)</f>
        <v>Included in base game</v>
      </c>
    </row>
    <row r="142" spans="1:12" x14ac:dyDescent="0.25">
      <c r="A142" s="12">
        <v>327</v>
      </c>
      <c r="B142" s="5">
        <v>139</v>
      </c>
      <c r="C142" s="5">
        <v>104</v>
      </c>
      <c r="D142" s="3" t="s">
        <v>232</v>
      </c>
      <c r="E142" s="3" t="str">
        <f t="array" ref="E142">IF(OR(EXACT(A142,'ESO Dungeon constants'!$D$3:$D$987)),"X","")</f>
        <v/>
      </c>
      <c r="F142" s="3" t="str">
        <f>IF(EXACT(A142,C142),"X","")</f>
        <v/>
      </c>
      <c r="G142" s="3" t="str">
        <f>IF(A142&lt;&gt;C142,VLOOKUP(C142,$A$3:$D$9952,4,FALSE),"")</f>
        <v>Alik'r Desert</v>
      </c>
      <c r="H142" s="17">
        <f>A142</f>
        <v>327</v>
      </c>
      <c r="I142" s="17">
        <f>C142</f>
        <v>104</v>
      </c>
      <c r="J142">
        <v>0</v>
      </c>
      <c r="K142" s="3" t="str">
        <f>VLOOKUP(J142,'LibSets constants'!$A$4:$B$1002,2,FALSE)</f>
        <v>DLC_BASE_GAME</v>
      </c>
      <c r="L142" s="3" t="str">
        <f>VLOOKUP(J142,'LibSets constants'!$A$4:$C$1002,3,FALSE)</f>
        <v>Included in base game</v>
      </c>
    </row>
    <row r="143" spans="1:12" x14ac:dyDescent="0.25">
      <c r="A143" s="12">
        <v>328</v>
      </c>
      <c r="B143" s="5">
        <v>140</v>
      </c>
      <c r="C143" s="5">
        <v>104</v>
      </c>
      <c r="D143" s="3" t="s">
        <v>233</v>
      </c>
      <c r="E143" s="3" t="str">
        <f t="array" ref="E143">IF(OR(EXACT(A143,'ESO Dungeon constants'!$D$3:$D$987)),"X","")</f>
        <v/>
      </c>
      <c r="F143" s="3" t="str">
        <f>IF(EXACT(A143,C143),"X","")</f>
        <v/>
      </c>
      <c r="G143" s="3" t="str">
        <f>IF(A143&lt;&gt;C143,VLOOKUP(C143,$A$3:$D$9952,4,FALSE),"")</f>
        <v>Alik'r Desert</v>
      </c>
      <c r="H143" s="17">
        <f>A143</f>
        <v>328</v>
      </c>
      <c r="I143" s="17">
        <f>C143</f>
        <v>104</v>
      </c>
      <c r="J143">
        <v>0</v>
      </c>
      <c r="K143" s="3" t="str">
        <f>VLOOKUP(J143,'LibSets constants'!$A$4:$B$1002,2,FALSE)</f>
        <v>DLC_BASE_GAME</v>
      </c>
      <c r="L143" s="3" t="str">
        <f>VLOOKUP(J143,'LibSets constants'!$A$4:$C$1002,3,FALSE)</f>
        <v>Included in base game</v>
      </c>
    </row>
    <row r="144" spans="1:12" x14ac:dyDescent="0.25">
      <c r="A144" s="12">
        <v>329</v>
      </c>
      <c r="B144" s="5">
        <v>141</v>
      </c>
      <c r="C144" s="5">
        <v>104</v>
      </c>
      <c r="D144" s="3" t="s">
        <v>234</v>
      </c>
      <c r="E144" s="3" t="str">
        <f t="array" ref="E144">IF(OR(EXACT(A144,'ESO Dungeon constants'!$D$3:$D$987)),"X","")</f>
        <v/>
      </c>
      <c r="F144" s="3" t="str">
        <f>IF(EXACT(A144,C144),"X","")</f>
        <v/>
      </c>
      <c r="G144" s="3" t="str">
        <f>IF(A144&lt;&gt;C144,VLOOKUP(C144,$A$3:$D$9952,4,FALSE),"")</f>
        <v>Alik'r Desert</v>
      </c>
      <c r="H144" s="17">
        <f>A144</f>
        <v>329</v>
      </c>
      <c r="I144" s="17">
        <f>C144</f>
        <v>104</v>
      </c>
      <c r="J144">
        <v>0</v>
      </c>
      <c r="K144" s="3" t="str">
        <f>VLOOKUP(J144,'LibSets constants'!$A$4:$B$1002,2,FALSE)</f>
        <v>DLC_BASE_GAME</v>
      </c>
      <c r="L144" s="3" t="str">
        <f>VLOOKUP(J144,'LibSets constants'!$A$4:$C$1002,3,FALSE)</f>
        <v>Included in base game</v>
      </c>
    </row>
    <row r="145" spans="1:12" x14ac:dyDescent="0.25">
      <c r="A145" s="12">
        <v>330</v>
      </c>
      <c r="B145" s="5">
        <v>142</v>
      </c>
      <c r="C145" s="5">
        <v>104</v>
      </c>
      <c r="D145" s="3" t="s">
        <v>235</v>
      </c>
      <c r="E145" s="3" t="str">
        <f t="array" ref="E145">IF(OR(EXACT(A145,'ESO Dungeon constants'!$D$3:$D$987)),"X","")</f>
        <v/>
      </c>
      <c r="F145" s="3" t="str">
        <f>IF(EXACT(A145,C145),"X","")</f>
        <v/>
      </c>
      <c r="G145" s="3" t="str">
        <f>IF(A145&lt;&gt;C145,VLOOKUP(C145,$A$3:$D$9952,4,FALSE),"")</f>
        <v>Alik'r Desert</v>
      </c>
      <c r="H145" s="17">
        <f>A145</f>
        <v>330</v>
      </c>
      <c r="I145" s="17">
        <f>C145</f>
        <v>104</v>
      </c>
      <c r="J145">
        <v>0</v>
      </c>
      <c r="K145" s="3" t="str">
        <f>VLOOKUP(J145,'LibSets constants'!$A$4:$B$1002,2,FALSE)</f>
        <v>DLC_BASE_GAME</v>
      </c>
      <c r="L145" s="3" t="str">
        <f>VLOOKUP(J145,'LibSets constants'!$A$4:$C$1002,3,FALSE)</f>
        <v>Included in base game</v>
      </c>
    </row>
    <row r="146" spans="1:12" x14ac:dyDescent="0.25">
      <c r="A146" s="12">
        <v>331</v>
      </c>
      <c r="B146" s="5">
        <v>143</v>
      </c>
      <c r="C146" s="5">
        <v>104</v>
      </c>
      <c r="D146" s="3" t="s">
        <v>236</v>
      </c>
      <c r="E146" s="3" t="str">
        <f t="array" ref="E146">IF(OR(EXACT(A146,'ESO Dungeon constants'!$D$3:$D$987)),"X","")</f>
        <v/>
      </c>
      <c r="F146" s="3" t="str">
        <f>IF(EXACT(A146,C146),"X","")</f>
        <v/>
      </c>
      <c r="G146" s="3" t="str">
        <f>IF(A146&lt;&gt;C146,VLOOKUP(C146,$A$3:$D$9952,4,FALSE),"")</f>
        <v>Alik'r Desert</v>
      </c>
      <c r="H146" s="17">
        <f>A146</f>
        <v>331</v>
      </c>
      <c r="I146" s="17">
        <f>C146</f>
        <v>104</v>
      </c>
      <c r="J146">
        <v>0</v>
      </c>
      <c r="K146" s="3" t="str">
        <f>VLOOKUP(J146,'LibSets constants'!$A$4:$B$1002,2,FALSE)</f>
        <v>DLC_BASE_GAME</v>
      </c>
      <c r="L146" s="3" t="str">
        <f>VLOOKUP(J146,'LibSets constants'!$A$4:$C$1002,3,FALSE)</f>
        <v>Included in base game</v>
      </c>
    </row>
    <row r="147" spans="1:12" x14ac:dyDescent="0.25">
      <c r="A147" s="12">
        <v>332</v>
      </c>
      <c r="B147" s="5">
        <v>144</v>
      </c>
      <c r="C147" s="5">
        <v>104</v>
      </c>
      <c r="D147" s="3" t="s">
        <v>237</v>
      </c>
      <c r="E147" s="3" t="str">
        <f t="array" ref="E147">IF(OR(EXACT(A147,'ESO Dungeon constants'!$D$3:$D$987)),"X","")</f>
        <v/>
      </c>
      <c r="F147" s="3" t="str">
        <f>IF(EXACT(A147,C147),"X","")</f>
        <v/>
      </c>
      <c r="G147" s="3" t="str">
        <f>IF(A147&lt;&gt;C147,VLOOKUP(C147,$A$3:$D$9952,4,FALSE),"")</f>
        <v>Alik'r Desert</v>
      </c>
      <c r="H147" s="17">
        <f>A147</f>
        <v>332</v>
      </c>
      <c r="I147" s="17">
        <f>C147</f>
        <v>104</v>
      </c>
      <c r="J147">
        <v>0</v>
      </c>
      <c r="K147" s="3" t="str">
        <f>VLOOKUP(J147,'LibSets constants'!$A$4:$B$1002,2,FALSE)</f>
        <v>DLC_BASE_GAME</v>
      </c>
      <c r="L147" s="3" t="str">
        <f>VLOOKUP(J147,'LibSets constants'!$A$4:$C$1002,3,FALSE)</f>
        <v>Included in base game</v>
      </c>
    </row>
    <row r="148" spans="1:12" x14ac:dyDescent="0.25">
      <c r="A148" s="12">
        <v>333</v>
      </c>
      <c r="B148" s="5">
        <v>145</v>
      </c>
      <c r="C148" s="5">
        <v>92</v>
      </c>
      <c r="D148" s="3" t="s">
        <v>238</v>
      </c>
      <c r="E148" s="3" t="str">
        <f t="array" ref="E148">IF(OR(EXACT(A148,'ESO Dungeon constants'!$D$3:$D$987)),"X","")</f>
        <v/>
      </c>
      <c r="F148" s="3" t="str">
        <f>IF(EXACT(A148,C148),"X","")</f>
        <v/>
      </c>
      <c r="G148" s="3" t="str">
        <f>IF(A148&lt;&gt;C148,VLOOKUP(C148,$A$3:$D$9952,4,FALSE),"")</f>
        <v>Bangkorai</v>
      </c>
      <c r="H148" s="17">
        <f>A148</f>
        <v>333</v>
      </c>
      <c r="I148" s="17">
        <f>C148</f>
        <v>92</v>
      </c>
      <c r="J148">
        <v>0</v>
      </c>
      <c r="K148" s="3" t="str">
        <f>VLOOKUP(J148,'LibSets constants'!$A$4:$B$1002,2,FALSE)</f>
        <v>DLC_BASE_GAME</v>
      </c>
      <c r="L148" s="3" t="str">
        <f>VLOOKUP(J148,'LibSets constants'!$A$4:$C$1002,3,FALSE)</f>
        <v>Included in base game</v>
      </c>
    </row>
    <row r="149" spans="1:12" x14ac:dyDescent="0.25">
      <c r="A149" s="12">
        <v>334</v>
      </c>
      <c r="B149" s="5">
        <v>146</v>
      </c>
      <c r="C149" s="5">
        <v>92</v>
      </c>
      <c r="D149" s="3" t="s">
        <v>239</v>
      </c>
      <c r="E149" s="3" t="str">
        <f t="array" ref="E149">IF(OR(EXACT(A149,'ESO Dungeon constants'!$D$3:$D$987)),"X","")</f>
        <v/>
      </c>
      <c r="F149" s="3" t="str">
        <f>IF(EXACT(A149,C149),"X","")</f>
        <v/>
      </c>
      <c r="G149" s="3" t="str">
        <f>IF(A149&lt;&gt;C149,VLOOKUP(C149,$A$3:$D$9952,4,FALSE),"")</f>
        <v>Bangkorai</v>
      </c>
      <c r="H149" s="17">
        <f>A149</f>
        <v>334</v>
      </c>
      <c r="I149" s="17">
        <f>C149</f>
        <v>92</v>
      </c>
      <c r="J149">
        <v>0</v>
      </c>
      <c r="K149" s="3" t="str">
        <f>VLOOKUP(J149,'LibSets constants'!$A$4:$B$1002,2,FALSE)</f>
        <v>DLC_BASE_GAME</v>
      </c>
      <c r="L149" s="3" t="str">
        <f>VLOOKUP(J149,'LibSets constants'!$A$4:$C$1002,3,FALSE)</f>
        <v>Included in base game</v>
      </c>
    </row>
    <row r="150" spans="1:12" x14ac:dyDescent="0.25">
      <c r="A150" s="12">
        <v>335</v>
      </c>
      <c r="B150" s="5">
        <v>147</v>
      </c>
      <c r="C150" s="5">
        <v>92</v>
      </c>
      <c r="D150" s="3" t="s">
        <v>240</v>
      </c>
      <c r="E150" s="3" t="str">
        <f t="array" ref="E150">IF(OR(EXACT(A150,'ESO Dungeon constants'!$D$3:$D$987)),"X","")</f>
        <v/>
      </c>
      <c r="F150" s="3" t="str">
        <f>IF(EXACT(A150,C150),"X","")</f>
        <v/>
      </c>
      <c r="G150" s="3" t="str">
        <f>IF(A150&lt;&gt;C150,VLOOKUP(C150,$A$3:$D$9952,4,FALSE),"")</f>
        <v>Bangkorai</v>
      </c>
      <c r="H150" s="17">
        <f>A150</f>
        <v>335</v>
      </c>
      <c r="I150" s="17">
        <f>C150</f>
        <v>92</v>
      </c>
      <c r="J150">
        <v>0</v>
      </c>
      <c r="K150" s="3" t="str">
        <f>VLOOKUP(J150,'LibSets constants'!$A$4:$B$1002,2,FALSE)</f>
        <v>DLC_BASE_GAME</v>
      </c>
      <c r="L150" s="3" t="str">
        <f>VLOOKUP(J150,'LibSets constants'!$A$4:$C$1002,3,FALSE)</f>
        <v>Included in base game</v>
      </c>
    </row>
    <row r="151" spans="1:12" x14ac:dyDescent="0.25">
      <c r="A151" s="12">
        <v>336</v>
      </c>
      <c r="B151" s="5">
        <v>148</v>
      </c>
      <c r="C151" s="5">
        <v>92</v>
      </c>
      <c r="D151" s="3" t="s">
        <v>241</v>
      </c>
      <c r="E151" s="3" t="str">
        <f t="array" ref="E151">IF(OR(EXACT(A151,'ESO Dungeon constants'!$D$3:$D$987)),"X","")</f>
        <v/>
      </c>
      <c r="F151" s="3" t="str">
        <f>IF(EXACT(A151,C151),"X","")</f>
        <v/>
      </c>
      <c r="G151" s="3" t="str">
        <f>IF(A151&lt;&gt;C151,VLOOKUP(C151,$A$3:$D$9952,4,FALSE),"")</f>
        <v>Bangkorai</v>
      </c>
      <c r="H151" s="17">
        <f>A151</f>
        <v>336</v>
      </c>
      <c r="I151" s="17">
        <f>C151</f>
        <v>92</v>
      </c>
      <c r="J151">
        <v>0</v>
      </c>
      <c r="K151" s="3" t="str">
        <f>VLOOKUP(J151,'LibSets constants'!$A$4:$B$1002,2,FALSE)</f>
        <v>DLC_BASE_GAME</v>
      </c>
      <c r="L151" s="3" t="str">
        <f>VLOOKUP(J151,'LibSets constants'!$A$4:$C$1002,3,FALSE)</f>
        <v>Included in base game</v>
      </c>
    </row>
    <row r="152" spans="1:12" x14ac:dyDescent="0.25">
      <c r="A152" s="12">
        <v>337</v>
      </c>
      <c r="B152" s="5">
        <v>149</v>
      </c>
      <c r="C152" s="5">
        <v>92</v>
      </c>
      <c r="D152" s="3" t="s">
        <v>242</v>
      </c>
      <c r="E152" s="3" t="str">
        <f t="array" ref="E152">IF(OR(EXACT(A152,'ESO Dungeon constants'!$D$3:$D$987)),"X","")</f>
        <v/>
      </c>
      <c r="F152" s="3" t="str">
        <f>IF(EXACT(A152,C152),"X","")</f>
        <v/>
      </c>
      <c r="G152" s="3" t="str">
        <f>IF(A152&lt;&gt;C152,VLOOKUP(C152,$A$3:$D$9952,4,FALSE),"")</f>
        <v>Bangkorai</v>
      </c>
      <c r="H152" s="17">
        <f>A152</f>
        <v>337</v>
      </c>
      <c r="I152" s="17">
        <f>C152</f>
        <v>92</v>
      </c>
      <c r="J152">
        <v>0</v>
      </c>
      <c r="K152" s="3" t="str">
        <f>VLOOKUP(J152,'LibSets constants'!$A$4:$B$1002,2,FALSE)</f>
        <v>DLC_BASE_GAME</v>
      </c>
      <c r="L152" s="3" t="str">
        <f>VLOOKUP(J152,'LibSets constants'!$A$4:$C$1002,3,FALSE)</f>
        <v>Included in base game</v>
      </c>
    </row>
    <row r="153" spans="1:12" x14ac:dyDescent="0.25">
      <c r="A153" s="12">
        <v>338</v>
      </c>
      <c r="B153" s="5">
        <v>150</v>
      </c>
      <c r="C153" s="5">
        <v>92</v>
      </c>
      <c r="D153" s="3" t="s">
        <v>243</v>
      </c>
      <c r="E153" s="3" t="str">
        <f t="array" ref="E153">IF(OR(EXACT(A153,'ESO Dungeon constants'!$D$3:$D$987)),"X","")</f>
        <v/>
      </c>
      <c r="F153" s="3" t="str">
        <f>IF(EXACT(A153,C153),"X","")</f>
        <v/>
      </c>
      <c r="G153" s="3" t="str">
        <f>IF(A153&lt;&gt;C153,VLOOKUP(C153,$A$3:$D$9952,4,FALSE),"")</f>
        <v>Bangkorai</v>
      </c>
      <c r="H153" s="17">
        <f>A153</f>
        <v>338</v>
      </c>
      <c r="I153" s="17">
        <f>C153</f>
        <v>92</v>
      </c>
      <c r="J153">
        <v>0</v>
      </c>
      <c r="K153" s="3" t="str">
        <f>VLOOKUP(J153,'LibSets constants'!$A$4:$B$1002,2,FALSE)</f>
        <v>DLC_BASE_GAME</v>
      </c>
      <c r="L153" s="3" t="str">
        <f>VLOOKUP(J153,'LibSets constants'!$A$4:$C$1002,3,FALSE)</f>
        <v>Included in base game</v>
      </c>
    </row>
    <row r="154" spans="1:12" x14ac:dyDescent="0.25">
      <c r="A154" s="12">
        <v>339</v>
      </c>
      <c r="B154" s="5">
        <v>151</v>
      </c>
      <c r="C154" s="5">
        <v>101</v>
      </c>
      <c r="D154" s="3" t="s">
        <v>244</v>
      </c>
      <c r="E154" s="3" t="str">
        <f t="array" ref="E154">IF(OR(EXACT(A154,'ESO Dungeon constants'!$D$3:$D$987)),"X","")</f>
        <v/>
      </c>
      <c r="F154" s="3" t="str">
        <f>IF(EXACT(A154,C154),"X","")</f>
        <v/>
      </c>
      <c r="G154" s="3" t="str">
        <f>IF(A154&lt;&gt;C154,VLOOKUP(C154,$A$3:$D$9952,4,FALSE),"")</f>
        <v>Eastmarch</v>
      </c>
      <c r="H154" s="17">
        <f>A154</f>
        <v>339</v>
      </c>
      <c r="I154" s="17">
        <f>C154</f>
        <v>101</v>
      </c>
      <c r="J154">
        <v>0</v>
      </c>
      <c r="K154" s="3" t="str">
        <f>VLOOKUP(J154,'LibSets constants'!$A$4:$B$1002,2,FALSE)</f>
        <v>DLC_BASE_GAME</v>
      </c>
      <c r="L154" s="3" t="str">
        <f>VLOOKUP(J154,'LibSets constants'!$A$4:$C$1002,3,FALSE)</f>
        <v>Included in base game</v>
      </c>
    </row>
    <row r="155" spans="1:12" x14ac:dyDescent="0.25">
      <c r="A155" s="12">
        <v>341</v>
      </c>
      <c r="B155" s="5">
        <v>152</v>
      </c>
      <c r="C155" s="5">
        <v>103</v>
      </c>
      <c r="D155" s="3" t="s">
        <v>245</v>
      </c>
      <c r="E155" s="3" t="str">
        <f t="array" ref="E155">IF(OR(EXACT(A155,'ESO Dungeon constants'!$D$3:$D$987)),"X","")</f>
        <v/>
      </c>
      <c r="F155" s="3" t="str">
        <f>IF(EXACT(A155,C155),"X","")</f>
        <v/>
      </c>
      <c r="G155" s="3" t="str">
        <f>IF(A155&lt;&gt;C155,VLOOKUP(C155,$A$3:$D$9952,4,FALSE),"")</f>
        <v>The Rift</v>
      </c>
      <c r="H155" s="17">
        <f>A155</f>
        <v>341</v>
      </c>
      <c r="I155" s="17">
        <f>C155</f>
        <v>103</v>
      </c>
      <c r="J155">
        <v>0</v>
      </c>
      <c r="K155" s="3" t="str">
        <f>VLOOKUP(J155,'LibSets constants'!$A$4:$B$1002,2,FALSE)</f>
        <v>DLC_BASE_GAME</v>
      </c>
      <c r="L155" s="3" t="str">
        <f>VLOOKUP(J155,'LibSets constants'!$A$4:$C$1002,3,FALSE)</f>
        <v>Included in base game</v>
      </c>
    </row>
    <row r="156" spans="1:12" x14ac:dyDescent="0.25">
      <c r="A156" s="12">
        <v>346</v>
      </c>
      <c r="B156" s="5">
        <v>153</v>
      </c>
      <c r="C156" s="5">
        <v>101</v>
      </c>
      <c r="D156" s="3" t="s">
        <v>246</v>
      </c>
      <c r="E156" s="3" t="str">
        <f t="array" ref="E156">IF(OR(EXACT(A156,'ESO Dungeon constants'!$D$3:$D$987)),"X","")</f>
        <v/>
      </c>
      <c r="F156" s="3" t="str">
        <f>IF(EXACT(A156,C156),"X","")</f>
        <v/>
      </c>
      <c r="G156" s="3" t="str">
        <f>IF(A156&lt;&gt;C156,VLOOKUP(C156,$A$3:$D$9952,4,FALSE),"")</f>
        <v>Eastmarch</v>
      </c>
      <c r="H156" s="17">
        <f>A156</f>
        <v>346</v>
      </c>
      <c r="I156" s="17">
        <f>C156</f>
        <v>101</v>
      </c>
      <c r="J156">
        <v>0</v>
      </c>
      <c r="K156" s="3" t="str">
        <f>VLOOKUP(J156,'LibSets constants'!$A$4:$B$1002,2,FALSE)</f>
        <v>DLC_BASE_GAME</v>
      </c>
      <c r="L156" s="3" t="str">
        <f>VLOOKUP(J156,'LibSets constants'!$A$4:$C$1002,3,FALSE)</f>
        <v>Included in base game</v>
      </c>
    </row>
    <row r="157" spans="1:12" x14ac:dyDescent="0.25">
      <c r="A157" s="12">
        <v>347</v>
      </c>
      <c r="B157" s="5">
        <v>154</v>
      </c>
      <c r="C157" s="5">
        <v>347</v>
      </c>
      <c r="D157" s="3" t="s">
        <v>247</v>
      </c>
      <c r="E157" s="3" t="str">
        <f t="array" ref="E157">IF(OR(EXACT(A157,'ESO Dungeon constants'!$D$3:$D$987)),"X","")</f>
        <v/>
      </c>
      <c r="F157" s="3" t="str">
        <f>IF(EXACT(A157,C157),"X","")</f>
        <v>X</v>
      </c>
      <c r="G157" s="3" t="str">
        <f>IF(A157&lt;&gt;C157,VLOOKUP(C157,$A$3:$D$9952,4,FALSE),"")</f>
        <v/>
      </c>
      <c r="H157" s="17">
        <f>A157</f>
        <v>347</v>
      </c>
      <c r="I157" s="17">
        <f>C157</f>
        <v>347</v>
      </c>
      <c r="J157">
        <v>0</v>
      </c>
      <c r="K157" s="3" t="str">
        <f>VLOOKUP(J157,'LibSets constants'!$A$4:$B$1002,2,FALSE)</f>
        <v>DLC_BASE_GAME</v>
      </c>
      <c r="L157" s="3" t="str">
        <f>VLOOKUP(J157,'LibSets constants'!$A$4:$C$1002,3,FALSE)</f>
        <v>Included in base game</v>
      </c>
    </row>
    <row r="158" spans="1:12" x14ac:dyDescent="0.25">
      <c r="A158" s="12">
        <v>353</v>
      </c>
      <c r="B158" s="5">
        <v>155</v>
      </c>
      <c r="C158" s="5">
        <v>101</v>
      </c>
      <c r="D158" s="3" t="s">
        <v>248</v>
      </c>
      <c r="E158" s="3" t="str">
        <f t="array" ref="E158">IF(OR(EXACT(A158,'ESO Dungeon constants'!$D$3:$D$987)),"X","")</f>
        <v/>
      </c>
      <c r="F158" s="3" t="str">
        <f>IF(EXACT(A158,C158),"X","")</f>
        <v/>
      </c>
      <c r="G158" s="3" t="str">
        <f>IF(A158&lt;&gt;C158,VLOOKUP(C158,$A$3:$D$9952,4,FALSE),"")</f>
        <v>Eastmarch</v>
      </c>
      <c r="H158" s="17">
        <f>A158</f>
        <v>353</v>
      </c>
      <c r="I158" s="17">
        <f>C158</f>
        <v>101</v>
      </c>
      <c r="J158">
        <v>0</v>
      </c>
      <c r="K158" s="3" t="str">
        <f>VLOOKUP(J158,'LibSets constants'!$A$4:$B$1002,2,FALSE)</f>
        <v>DLC_BASE_GAME</v>
      </c>
      <c r="L158" s="3" t="str">
        <f>VLOOKUP(J158,'LibSets constants'!$A$4:$C$1002,3,FALSE)</f>
        <v>Included in base game</v>
      </c>
    </row>
    <row r="159" spans="1:12" x14ac:dyDescent="0.25">
      <c r="A159" s="12">
        <v>354</v>
      </c>
      <c r="B159" s="5">
        <v>156</v>
      </c>
      <c r="C159" s="5">
        <v>101</v>
      </c>
      <c r="D159" s="3" t="s">
        <v>249</v>
      </c>
      <c r="E159" s="3" t="str">
        <f t="array" ref="E159">IF(OR(EXACT(A159,'ESO Dungeon constants'!$D$3:$D$987)),"X","")</f>
        <v/>
      </c>
      <c r="F159" s="3" t="str">
        <f>IF(EXACT(A159,C159),"X","")</f>
        <v/>
      </c>
      <c r="G159" s="3" t="str">
        <f>IF(A159&lt;&gt;C159,VLOOKUP(C159,$A$3:$D$9952,4,FALSE),"")</f>
        <v>Eastmarch</v>
      </c>
      <c r="H159" s="17">
        <f>A159</f>
        <v>354</v>
      </c>
      <c r="I159" s="17">
        <f>C159</f>
        <v>101</v>
      </c>
      <c r="J159">
        <v>0</v>
      </c>
      <c r="K159" s="3" t="str">
        <f>VLOOKUP(J159,'LibSets constants'!$A$4:$B$1002,2,FALSE)</f>
        <v>DLC_BASE_GAME</v>
      </c>
      <c r="L159" s="3" t="str">
        <f>VLOOKUP(J159,'LibSets constants'!$A$4:$C$1002,3,FALSE)</f>
        <v>Included in base game</v>
      </c>
    </row>
    <row r="160" spans="1:12" x14ac:dyDescent="0.25">
      <c r="A160" s="12">
        <v>359</v>
      </c>
      <c r="B160" s="5">
        <v>157</v>
      </c>
      <c r="C160" s="5">
        <v>101</v>
      </c>
      <c r="D160" s="3" t="s">
        <v>250</v>
      </c>
      <c r="E160" s="3" t="str">
        <f t="array" ref="E160">IF(OR(EXACT(A160,'ESO Dungeon constants'!$D$3:$D$987)),"X","")</f>
        <v/>
      </c>
      <c r="F160" s="3" t="str">
        <f>IF(EXACT(A160,C160),"X","")</f>
        <v/>
      </c>
      <c r="G160" s="3" t="str">
        <f>IF(A160&lt;&gt;C160,VLOOKUP(C160,$A$3:$D$9952,4,FALSE),"")</f>
        <v>Eastmarch</v>
      </c>
      <c r="H160" s="17">
        <f>A160</f>
        <v>359</v>
      </c>
      <c r="I160" s="17">
        <f>C160</f>
        <v>101</v>
      </c>
      <c r="J160">
        <v>0</v>
      </c>
      <c r="K160" s="3" t="str">
        <f>VLOOKUP(J160,'LibSets constants'!$A$4:$B$1002,2,FALSE)</f>
        <v>DLC_BASE_GAME</v>
      </c>
      <c r="L160" s="3" t="str">
        <f>VLOOKUP(J160,'LibSets constants'!$A$4:$C$1002,3,FALSE)</f>
        <v>Included in base game</v>
      </c>
    </row>
    <row r="161" spans="1:12" x14ac:dyDescent="0.25">
      <c r="A161" s="12">
        <v>360</v>
      </c>
      <c r="B161" s="5">
        <v>158</v>
      </c>
      <c r="C161" s="5">
        <v>101</v>
      </c>
      <c r="D161" s="3" t="s">
        <v>251</v>
      </c>
      <c r="E161" s="3" t="str">
        <f t="array" ref="E161">IF(OR(EXACT(A161,'ESO Dungeon constants'!$D$3:$D$987)),"X","")</f>
        <v/>
      </c>
      <c r="F161" s="3" t="str">
        <f>IF(EXACT(A161,C161),"X","")</f>
        <v/>
      </c>
      <c r="G161" s="3" t="str">
        <f>IF(A161&lt;&gt;C161,VLOOKUP(C161,$A$3:$D$9952,4,FALSE),"")</f>
        <v>Eastmarch</v>
      </c>
      <c r="H161" s="17">
        <f>A161</f>
        <v>360</v>
      </c>
      <c r="I161" s="17">
        <f>C161</f>
        <v>101</v>
      </c>
      <c r="J161">
        <v>0</v>
      </c>
      <c r="K161" s="3" t="str">
        <f>VLOOKUP(J161,'LibSets constants'!$A$4:$B$1002,2,FALSE)</f>
        <v>DLC_BASE_GAME</v>
      </c>
      <c r="L161" s="3" t="str">
        <f>VLOOKUP(J161,'LibSets constants'!$A$4:$C$1002,3,FALSE)</f>
        <v>Included in base game</v>
      </c>
    </row>
    <row r="162" spans="1:12" x14ac:dyDescent="0.25">
      <c r="A162" s="12">
        <v>361</v>
      </c>
      <c r="B162" s="5">
        <v>159</v>
      </c>
      <c r="C162" s="5">
        <v>101</v>
      </c>
      <c r="D162" s="3" t="s">
        <v>252</v>
      </c>
      <c r="E162" s="3" t="str">
        <f t="array" ref="E162">IF(OR(EXACT(A162,'ESO Dungeon constants'!$D$3:$D$987)),"X","")</f>
        <v/>
      </c>
      <c r="F162" s="3" t="str">
        <f>IF(EXACT(A162,C162),"X","")</f>
        <v/>
      </c>
      <c r="G162" s="3" t="str">
        <f>IF(A162&lt;&gt;C162,VLOOKUP(C162,$A$3:$D$9952,4,FALSE),"")</f>
        <v>Eastmarch</v>
      </c>
      <c r="H162" s="17">
        <f>A162</f>
        <v>361</v>
      </c>
      <c r="I162" s="17">
        <f>C162</f>
        <v>101</v>
      </c>
      <c r="J162">
        <v>0</v>
      </c>
      <c r="K162" s="3" t="str">
        <f>VLOOKUP(J162,'LibSets constants'!$A$4:$B$1002,2,FALSE)</f>
        <v>DLC_BASE_GAME</v>
      </c>
      <c r="L162" s="3" t="str">
        <f>VLOOKUP(J162,'LibSets constants'!$A$4:$C$1002,3,FALSE)</f>
        <v>Included in base game</v>
      </c>
    </row>
    <row r="163" spans="1:12" x14ac:dyDescent="0.25">
      <c r="A163" s="12">
        <v>362</v>
      </c>
      <c r="B163" s="5">
        <v>160</v>
      </c>
      <c r="C163" s="5">
        <v>101</v>
      </c>
      <c r="D163" s="3" t="s">
        <v>253</v>
      </c>
      <c r="E163" s="3" t="str">
        <f t="array" ref="E163">IF(OR(EXACT(A163,'ESO Dungeon constants'!$D$3:$D$987)),"X","")</f>
        <v/>
      </c>
      <c r="F163" s="3" t="str">
        <f>IF(EXACT(A163,C163),"X","")</f>
        <v/>
      </c>
      <c r="G163" s="3" t="str">
        <f>IF(A163&lt;&gt;C163,VLOOKUP(C163,$A$3:$D$9952,4,FALSE),"")</f>
        <v>Eastmarch</v>
      </c>
      <c r="H163" s="17">
        <f>A163</f>
        <v>362</v>
      </c>
      <c r="I163" s="17">
        <f>C163</f>
        <v>101</v>
      </c>
      <c r="J163">
        <v>0</v>
      </c>
      <c r="K163" s="3" t="str">
        <f>VLOOKUP(J163,'LibSets constants'!$A$4:$B$1002,2,FALSE)</f>
        <v>DLC_BASE_GAME</v>
      </c>
      <c r="L163" s="3" t="str">
        <f>VLOOKUP(J163,'LibSets constants'!$A$4:$C$1002,3,FALSE)</f>
        <v>Included in base game</v>
      </c>
    </row>
    <row r="164" spans="1:12" x14ac:dyDescent="0.25">
      <c r="A164" s="12">
        <v>363</v>
      </c>
      <c r="B164" s="5">
        <v>161</v>
      </c>
      <c r="C164" s="5">
        <v>101</v>
      </c>
      <c r="D164" s="3" t="s">
        <v>254</v>
      </c>
      <c r="E164" s="3" t="str">
        <f t="array" ref="E164">IF(OR(EXACT(A164,'ESO Dungeon constants'!$D$3:$D$987)),"X","")</f>
        <v/>
      </c>
      <c r="F164" s="3" t="str">
        <f>IF(EXACT(A164,C164),"X","")</f>
        <v/>
      </c>
      <c r="G164" s="3" t="str">
        <f>IF(A164&lt;&gt;C164,VLOOKUP(C164,$A$3:$D$9952,4,FALSE),"")</f>
        <v>Eastmarch</v>
      </c>
      <c r="H164" s="17">
        <f>A164</f>
        <v>363</v>
      </c>
      <c r="I164" s="17">
        <f>C164</f>
        <v>101</v>
      </c>
      <c r="J164">
        <v>0</v>
      </c>
      <c r="K164" s="3" t="str">
        <f>VLOOKUP(J164,'LibSets constants'!$A$4:$B$1002,2,FALSE)</f>
        <v>DLC_BASE_GAME</v>
      </c>
      <c r="L164" s="3" t="str">
        <f>VLOOKUP(J164,'LibSets constants'!$A$4:$C$1002,3,FALSE)</f>
        <v>Included in base game</v>
      </c>
    </row>
    <row r="165" spans="1:12" x14ac:dyDescent="0.25">
      <c r="A165" s="12">
        <v>364</v>
      </c>
      <c r="B165" s="5">
        <v>162</v>
      </c>
      <c r="C165" s="5">
        <v>101</v>
      </c>
      <c r="D165" s="3" t="s">
        <v>255</v>
      </c>
      <c r="E165" s="3" t="str">
        <f t="array" ref="E165">IF(OR(EXACT(A165,'ESO Dungeon constants'!$D$3:$D$987)),"X","")</f>
        <v/>
      </c>
      <c r="F165" s="3" t="str">
        <f>IF(EXACT(A165,C165),"X","")</f>
        <v/>
      </c>
      <c r="G165" s="3" t="str">
        <f>IF(A165&lt;&gt;C165,VLOOKUP(C165,$A$3:$D$9952,4,FALSE),"")</f>
        <v>Eastmarch</v>
      </c>
      <c r="H165" s="17">
        <f>A165</f>
        <v>364</v>
      </c>
      <c r="I165" s="17">
        <f>C165</f>
        <v>101</v>
      </c>
      <c r="J165">
        <v>0</v>
      </c>
      <c r="K165" s="3" t="str">
        <f>VLOOKUP(J165,'LibSets constants'!$A$4:$B$1002,2,FALSE)</f>
        <v>DLC_BASE_GAME</v>
      </c>
      <c r="L165" s="3" t="str">
        <f>VLOOKUP(J165,'LibSets constants'!$A$4:$C$1002,3,FALSE)</f>
        <v>Included in base game</v>
      </c>
    </row>
    <row r="166" spans="1:12" x14ac:dyDescent="0.25">
      <c r="A166" s="12">
        <v>365</v>
      </c>
      <c r="B166" s="5">
        <v>163</v>
      </c>
      <c r="C166" s="5">
        <v>347</v>
      </c>
      <c r="D166" s="3" t="s">
        <v>256</v>
      </c>
      <c r="E166" s="3" t="str">
        <f t="array" ref="E166">IF(OR(EXACT(A166,'ESO Dungeon constants'!$D$3:$D$987)),"X","")</f>
        <v/>
      </c>
      <c r="F166" s="3" t="str">
        <f>IF(EXACT(A166,C166),"X","")</f>
        <v/>
      </c>
      <c r="G166" s="3" t="str">
        <f>IF(A166&lt;&gt;C166,VLOOKUP(C166,$A$3:$D$9952,4,FALSE),"")</f>
        <v>Coldharbour</v>
      </c>
      <c r="H166" s="17">
        <f>A166</f>
        <v>365</v>
      </c>
      <c r="I166" s="17">
        <f>C166</f>
        <v>347</v>
      </c>
      <c r="J166">
        <v>0</v>
      </c>
      <c r="K166" s="3" t="str">
        <f>VLOOKUP(J166,'LibSets constants'!$A$4:$B$1002,2,FALSE)</f>
        <v>DLC_BASE_GAME</v>
      </c>
      <c r="L166" s="3" t="str">
        <f>VLOOKUP(J166,'LibSets constants'!$A$4:$C$1002,3,FALSE)</f>
        <v>Included in base game</v>
      </c>
    </row>
    <row r="167" spans="1:12" x14ac:dyDescent="0.25">
      <c r="A167" s="12">
        <v>366</v>
      </c>
      <c r="B167" s="5">
        <v>164</v>
      </c>
      <c r="C167" s="5">
        <v>347</v>
      </c>
      <c r="D167" s="3" t="s">
        <v>257</v>
      </c>
      <c r="E167" s="3" t="str">
        <f t="array" ref="E167">IF(OR(EXACT(A167,'ESO Dungeon constants'!$D$3:$D$987)),"X","")</f>
        <v/>
      </c>
      <c r="F167" s="3" t="str">
        <f>IF(EXACT(A167,C167),"X","")</f>
        <v/>
      </c>
      <c r="G167" s="3" t="str">
        <f>IF(A167&lt;&gt;C167,VLOOKUP(C167,$A$3:$D$9952,4,FALSE),"")</f>
        <v>Coldharbour</v>
      </c>
      <c r="H167" s="17">
        <f>A167</f>
        <v>366</v>
      </c>
      <c r="I167" s="17">
        <f>C167</f>
        <v>347</v>
      </c>
      <c r="J167">
        <v>0</v>
      </c>
      <c r="K167" s="3" t="str">
        <f>VLOOKUP(J167,'LibSets constants'!$A$4:$B$1002,2,FALSE)</f>
        <v>DLC_BASE_GAME</v>
      </c>
      <c r="L167" s="3" t="str">
        <f>VLOOKUP(J167,'LibSets constants'!$A$4:$C$1002,3,FALSE)</f>
        <v>Included in base game</v>
      </c>
    </row>
    <row r="168" spans="1:12" x14ac:dyDescent="0.25">
      <c r="A168" s="12">
        <v>367</v>
      </c>
      <c r="B168" s="5">
        <v>165</v>
      </c>
      <c r="C168" s="5">
        <v>347</v>
      </c>
      <c r="D168" s="3" t="s">
        <v>258</v>
      </c>
      <c r="E168" s="3" t="str">
        <f t="array" ref="E168">IF(OR(EXACT(A168,'ESO Dungeon constants'!$D$3:$D$987)),"X","")</f>
        <v/>
      </c>
      <c r="F168" s="3" t="str">
        <f>IF(EXACT(A168,C168),"X","")</f>
        <v/>
      </c>
      <c r="G168" s="3" t="str">
        <f>IF(A168&lt;&gt;C168,VLOOKUP(C168,$A$3:$D$9952,4,FALSE),"")</f>
        <v>Coldharbour</v>
      </c>
      <c r="H168" s="17">
        <f>A168</f>
        <v>367</v>
      </c>
      <c r="I168" s="17">
        <f>C168</f>
        <v>347</v>
      </c>
      <c r="J168">
        <v>0</v>
      </c>
      <c r="K168" s="3" t="str">
        <f>VLOOKUP(J168,'LibSets constants'!$A$4:$B$1002,2,FALSE)</f>
        <v>DLC_BASE_GAME</v>
      </c>
      <c r="L168" s="3" t="str">
        <f>VLOOKUP(J168,'LibSets constants'!$A$4:$C$1002,3,FALSE)</f>
        <v>Included in base game</v>
      </c>
    </row>
    <row r="169" spans="1:12" x14ac:dyDescent="0.25">
      <c r="A169" s="12">
        <v>368</v>
      </c>
      <c r="B169" s="5">
        <v>166</v>
      </c>
      <c r="C169" s="5">
        <v>347</v>
      </c>
      <c r="D169" s="3" t="s">
        <v>259</v>
      </c>
      <c r="E169" s="3" t="str">
        <f t="array" ref="E169">IF(OR(EXACT(A169,'ESO Dungeon constants'!$D$3:$D$987)),"X","")</f>
        <v/>
      </c>
      <c r="F169" s="3" t="str">
        <f>IF(EXACT(A169,C169),"X","")</f>
        <v/>
      </c>
      <c r="G169" s="3" t="str">
        <f>IF(A169&lt;&gt;C169,VLOOKUP(C169,$A$3:$D$9952,4,FALSE),"")</f>
        <v>Coldharbour</v>
      </c>
      <c r="H169" s="17">
        <f>A169</f>
        <v>368</v>
      </c>
      <c r="I169" s="17">
        <f>C169</f>
        <v>347</v>
      </c>
      <c r="J169">
        <v>0</v>
      </c>
      <c r="K169" s="3" t="str">
        <f>VLOOKUP(J169,'LibSets constants'!$A$4:$B$1002,2,FALSE)</f>
        <v>DLC_BASE_GAME</v>
      </c>
      <c r="L169" s="3" t="str">
        <f>VLOOKUP(J169,'LibSets constants'!$A$4:$C$1002,3,FALSE)</f>
        <v>Included in base game</v>
      </c>
    </row>
    <row r="170" spans="1:12" x14ac:dyDescent="0.25">
      <c r="A170" s="12">
        <v>369</v>
      </c>
      <c r="B170" s="5">
        <v>167</v>
      </c>
      <c r="C170" s="5">
        <v>347</v>
      </c>
      <c r="D170" s="43" t="s">
        <v>260</v>
      </c>
      <c r="E170" s="3" t="str">
        <f t="array" ref="E170">IF(OR(EXACT(A170,'ESO Dungeon constants'!$D$3:$D$987)),"X","")</f>
        <v/>
      </c>
      <c r="F170" s="3" t="str">
        <f>IF(EXACT(A170,C170),"X","")</f>
        <v/>
      </c>
      <c r="G170" s="3" t="str">
        <f>IF(A170&lt;&gt;C170,VLOOKUP(C170,$A$3:$D$9952,4,FALSE),"")</f>
        <v>Coldharbour</v>
      </c>
      <c r="H170" s="17">
        <f>A170</f>
        <v>369</v>
      </c>
      <c r="I170" s="17">
        <f>C170</f>
        <v>347</v>
      </c>
      <c r="J170">
        <v>0</v>
      </c>
      <c r="K170" s="3" t="str">
        <f>VLOOKUP(J170,'LibSets constants'!$A$4:$B$1002,2,FALSE)</f>
        <v>DLC_BASE_GAME</v>
      </c>
      <c r="L170" s="3" t="str">
        <f>VLOOKUP(J170,'LibSets constants'!$A$4:$C$1002,3,FALSE)</f>
        <v>Included in base game</v>
      </c>
    </row>
    <row r="171" spans="1:12" x14ac:dyDescent="0.25">
      <c r="A171" s="12">
        <v>370</v>
      </c>
      <c r="B171" s="5">
        <v>168</v>
      </c>
      <c r="C171" s="5">
        <v>347</v>
      </c>
      <c r="D171" s="3" t="s">
        <v>261</v>
      </c>
      <c r="E171" s="3" t="str">
        <f t="array" ref="E171">IF(OR(EXACT(A171,'ESO Dungeon constants'!$D$3:$D$987)),"X","")</f>
        <v/>
      </c>
      <c r="F171" s="3" t="str">
        <f>IF(EXACT(A171,C171),"X","")</f>
        <v/>
      </c>
      <c r="G171" s="3" t="str">
        <f>IF(A171&lt;&gt;C171,VLOOKUP(C171,$A$3:$D$9952,4,FALSE),"")</f>
        <v>Coldharbour</v>
      </c>
      <c r="H171" s="17">
        <f>A171</f>
        <v>370</v>
      </c>
      <c r="I171" s="17">
        <f>C171</f>
        <v>347</v>
      </c>
      <c r="J171">
        <v>0</v>
      </c>
      <c r="K171" s="3" t="str">
        <f>VLOOKUP(J171,'LibSets constants'!$A$4:$B$1002,2,FALSE)</f>
        <v>DLC_BASE_GAME</v>
      </c>
      <c r="L171" s="3" t="str">
        <f>VLOOKUP(J171,'LibSets constants'!$A$4:$C$1002,3,FALSE)</f>
        <v>Included in base game</v>
      </c>
    </row>
    <row r="172" spans="1:12" x14ac:dyDescent="0.25">
      <c r="A172" s="12">
        <v>371</v>
      </c>
      <c r="B172" s="5">
        <v>169</v>
      </c>
      <c r="C172" s="5">
        <v>347</v>
      </c>
      <c r="D172" s="3" t="s">
        <v>262</v>
      </c>
      <c r="E172" s="3" t="str">
        <f t="array" ref="E172">IF(OR(EXACT(A172,'ESO Dungeon constants'!$D$3:$D$987)),"X","")</f>
        <v/>
      </c>
      <c r="F172" s="3" t="str">
        <f>IF(EXACT(A172,C172),"X","")</f>
        <v/>
      </c>
      <c r="G172" s="3" t="str">
        <f>IF(A172&lt;&gt;C172,VLOOKUP(C172,$A$3:$D$9952,4,FALSE),"")</f>
        <v>Coldharbour</v>
      </c>
      <c r="H172" s="17">
        <f>A172</f>
        <v>371</v>
      </c>
      <c r="I172" s="17">
        <f>C172</f>
        <v>347</v>
      </c>
      <c r="J172">
        <v>0</v>
      </c>
      <c r="K172" s="3" t="str">
        <f>VLOOKUP(J172,'LibSets constants'!$A$4:$B$1002,2,FALSE)</f>
        <v>DLC_BASE_GAME</v>
      </c>
      <c r="L172" s="3" t="str">
        <f>VLOOKUP(J172,'LibSets constants'!$A$4:$C$1002,3,FALSE)</f>
        <v>Included in base game</v>
      </c>
    </row>
    <row r="173" spans="1:12" x14ac:dyDescent="0.25">
      <c r="A173" s="12">
        <v>372</v>
      </c>
      <c r="B173" s="5">
        <v>170</v>
      </c>
      <c r="C173" s="5">
        <v>347</v>
      </c>
      <c r="D173" s="3" t="s">
        <v>263</v>
      </c>
      <c r="E173" s="3" t="str">
        <f t="array" ref="E173">IF(OR(EXACT(A173,'ESO Dungeon constants'!$D$3:$D$987)),"X","")</f>
        <v/>
      </c>
      <c r="F173" s="3" t="str">
        <f>IF(EXACT(A173,C173),"X","")</f>
        <v/>
      </c>
      <c r="G173" s="3" t="str">
        <f>IF(A173&lt;&gt;C173,VLOOKUP(C173,$A$3:$D$9952,4,FALSE),"")</f>
        <v>Coldharbour</v>
      </c>
      <c r="H173" s="17">
        <f>A173</f>
        <v>372</v>
      </c>
      <c r="I173" s="17">
        <f>C173</f>
        <v>347</v>
      </c>
      <c r="J173">
        <v>0</v>
      </c>
      <c r="K173" s="3" t="str">
        <f>VLOOKUP(J173,'LibSets constants'!$A$4:$B$1002,2,FALSE)</f>
        <v>DLC_BASE_GAME</v>
      </c>
      <c r="L173" s="3" t="str">
        <f>VLOOKUP(J173,'LibSets constants'!$A$4:$C$1002,3,FALSE)</f>
        <v>Included in base game</v>
      </c>
    </row>
    <row r="174" spans="1:12" x14ac:dyDescent="0.25">
      <c r="A174" s="12">
        <v>374</v>
      </c>
      <c r="B174" s="5">
        <v>171</v>
      </c>
      <c r="C174" s="5">
        <v>347</v>
      </c>
      <c r="D174" s="3" t="s">
        <v>264</v>
      </c>
      <c r="E174" s="3" t="str">
        <f t="array" ref="E174">IF(OR(EXACT(A174,'ESO Dungeon constants'!$D$3:$D$987)),"X","")</f>
        <v/>
      </c>
      <c r="F174" s="3" t="str">
        <f>IF(EXACT(A174,C174),"X","")</f>
        <v/>
      </c>
      <c r="G174" s="3" t="str">
        <f>IF(A174&lt;&gt;C174,VLOOKUP(C174,$A$3:$D$9952,4,FALSE),"")</f>
        <v>Coldharbour</v>
      </c>
      <c r="H174" s="17">
        <f>A174</f>
        <v>374</v>
      </c>
      <c r="I174" s="17">
        <f>C174</f>
        <v>347</v>
      </c>
      <c r="J174">
        <v>0</v>
      </c>
      <c r="K174" s="3" t="str">
        <f>VLOOKUP(J174,'LibSets constants'!$A$4:$B$1002,2,FALSE)</f>
        <v>DLC_BASE_GAME</v>
      </c>
      <c r="L174" s="3" t="str">
        <f>VLOOKUP(J174,'LibSets constants'!$A$4:$C$1002,3,FALSE)</f>
        <v>Included in base game</v>
      </c>
    </row>
    <row r="175" spans="1:12" x14ac:dyDescent="0.25">
      <c r="A175" s="12">
        <v>375</v>
      </c>
      <c r="B175" s="5">
        <v>172</v>
      </c>
      <c r="C175" s="5">
        <v>347</v>
      </c>
      <c r="D175" s="3" t="s">
        <v>265</v>
      </c>
      <c r="E175" s="3" t="str">
        <f t="array" ref="E175">IF(OR(EXACT(A175,'ESO Dungeon constants'!$D$3:$D$987)),"X","")</f>
        <v/>
      </c>
      <c r="F175" s="3" t="str">
        <f>IF(EXACT(A175,C175),"X","")</f>
        <v/>
      </c>
      <c r="G175" s="3" t="str">
        <f>IF(A175&lt;&gt;C175,VLOOKUP(C175,$A$3:$D$9952,4,FALSE),"")</f>
        <v>Coldharbour</v>
      </c>
      <c r="H175" s="17">
        <f>A175</f>
        <v>375</v>
      </c>
      <c r="I175" s="17">
        <f>C175</f>
        <v>347</v>
      </c>
      <c r="J175">
        <v>0</v>
      </c>
      <c r="K175" s="3" t="str">
        <f>VLOOKUP(J175,'LibSets constants'!$A$4:$B$1002,2,FALSE)</f>
        <v>DLC_BASE_GAME</v>
      </c>
      <c r="L175" s="3" t="str">
        <f>VLOOKUP(J175,'LibSets constants'!$A$4:$C$1002,3,FALSE)</f>
        <v>Included in base game</v>
      </c>
    </row>
    <row r="176" spans="1:12" x14ac:dyDescent="0.25">
      <c r="A176" s="12">
        <v>376</v>
      </c>
      <c r="B176" s="5">
        <v>173</v>
      </c>
      <c r="C176" s="5">
        <v>347</v>
      </c>
      <c r="D176" s="3" t="s">
        <v>266</v>
      </c>
      <c r="E176" s="3" t="str">
        <f t="array" ref="E176">IF(OR(EXACT(A176,'ESO Dungeon constants'!$D$3:$D$987)),"X","")</f>
        <v/>
      </c>
      <c r="F176" s="3" t="str">
        <f>IF(EXACT(A176,C176),"X","")</f>
        <v/>
      </c>
      <c r="G176" s="3" t="str">
        <f>IF(A176&lt;&gt;C176,VLOOKUP(C176,$A$3:$D$9952,4,FALSE),"")</f>
        <v>Coldharbour</v>
      </c>
      <c r="H176" s="17">
        <f>A176</f>
        <v>376</v>
      </c>
      <c r="I176" s="17">
        <f>C176</f>
        <v>347</v>
      </c>
      <c r="J176">
        <v>0</v>
      </c>
      <c r="K176" s="3" t="str">
        <f>VLOOKUP(J176,'LibSets constants'!$A$4:$B$1002,2,FALSE)</f>
        <v>DLC_BASE_GAME</v>
      </c>
      <c r="L176" s="3" t="str">
        <f>VLOOKUP(J176,'LibSets constants'!$A$4:$C$1002,3,FALSE)</f>
        <v>Included in base game</v>
      </c>
    </row>
    <row r="177" spans="1:12" x14ac:dyDescent="0.25">
      <c r="A177" s="12">
        <v>377</v>
      </c>
      <c r="B177" s="5">
        <v>174</v>
      </c>
      <c r="C177" s="5">
        <v>58</v>
      </c>
      <c r="D177" s="3" t="s">
        <v>267</v>
      </c>
      <c r="E177" s="3" t="str">
        <f t="array" ref="E177">IF(OR(EXACT(A177,'ESO Dungeon constants'!$D$3:$D$987)),"X","")</f>
        <v/>
      </c>
      <c r="F177" s="3" t="str">
        <f>IF(EXACT(A177,C177),"X","")</f>
        <v/>
      </c>
      <c r="G177" s="3" t="str">
        <f>IF(A177&lt;&gt;C177,VLOOKUP(C177,$A$3:$D$9952,4,FALSE),"")</f>
        <v>Malabal Tor</v>
      </c>
      <c r="H177" s="17">
        <f>A177</f>
        <v>377</v>
      </c>
      <c r="I177" s="17">
        <f>C177</f>
        <v>58</v>
      </c>
      <c r="J177">
        <v>0</v>
      </c>
      <c r="K177" s="3" t="str">
        <f>VLOOKUP(J177,'LibSets constants'!$A$4:$B$1002,2,FALSE)</f>
        <v>DLC_BASE_GAME</v>
      </c>
      <c r="L177" s="3" t="str">
        <f>VLOOKUP(J177,'LibSets constants'!$A$4:$C$1002,3,FALSE)</f>
        <v>Included in base game</v>
      </c>
    </row>
    <row r="178" spans="1:12" x14ac:dyDescent="0.25">
      <c r="A178" s="12">
        <v>378</v>
      </c>
      <c r="B178" s="5">
        <v>175</v>
      </c>
      <c r="C178" s="5">
        <v>58</v>
      </c>
      <c r="D178" s="3" t="s">
        <v>268</v>
      </c>
      <c r="E178" s="3" t="str">
        <f t="array" ref="E178">IF(OR(EXACT(A178,'ESO Dungeon constants'!$D$3:$D$987)),"X","")</f>
        <v/>
      </c>
      <c r="F178" s="3" t="str">
        <f>IF(EXACT(A178,C178),"X","")</f>
        <v/>
      </c>
      <c r="G178" s="3" t="str">
        <f>IF(A178&lt;&gt;C178,VLOOKUP(C178,$A$3:$D$9952,4,FALSE),"")</f>
        <v>Malabal Tor</v>
      </c>
      <c r="H178" s="17">
        <f>A178</f>
        <v>378</v>
      </c>
      <c r="I178" s="17">
        <f>C178</f>
        <v>58</v>
      </c>
      <c r="J178">
        <v>0</v>
      </c>
      <c r="K178" s="3" t="str">
        <f>VLOOKUP(J178,'LibSets constants'!$A$4:$B$1002,2,FALSE)</f>
        <v>DLC_BASE_GAME</v>
      </c>
      <c r="L178" s="3" t="str">
        <f>VLOOKUP(J178,'LibSets constants'!$A$4:$C$1002,3,FALSE)</f>
        <v>Included in base game</v>
      </c>
    </row>
    <row r="179" spans="1:12" x14ac:dyDescent="0.25">
      <c r="A179" s="12">
        <v>379</v>
      </c>
      <c r="B179" s="5">
        <v>176</v>
      </c>
      <c r="C179" s="5">
        <v>58</v>
      </c>
      <c r="D179" s="3" t="s">
        <v>269</v>
      </c>
      <c r="E179" s="3" t="str">
        <f t="array" ref="E179">IF(OR(EXACT(A179,'ESO Dungeon constants'!$D$3:$D$987)),"X","")</f>
        <v/>
      </c>
      <c r="F179" s="3" t="str">
        <f>IF(EXACT(A179,C179),"X","")</f>
        <v/>
      </c>
      <c r="G179" s="3" t="str">
        <f>IF(A179&lt;&gt;C179,VLOOKUP(C179,$A$3:$D$9952,4,FALSE),"")</f>
        <v>Malabal Tor</v>
      </c>
      <c r="H179" s="17">
        <f>A179</f>
        <v>379</v>
      </c>
      <c r="I179" s="17">
        <f>C179</f>
        <v>58</v>
      </c>
      <c r="J179">
        <v>0</v>
      </c>
      <c r="K179" s="3" t="str">
        <f>VLOOKUP(J179,'LibSets constants'!$A$4:$B$1002,2,FALSE)</f>
        <v>DLC_BASE_GAME</v>
      </c>
      <c r="L179" s="3" t="str">
        <f>VLOOKUP(J179,'LibSets constants'!$A$4:$C$1002,3,FALSE)</f>
        <v>Included in base game</v>
      </c>
    </row>
    <row r="180" spans="1:12" x14ac:dyDescent="0.25">
      <c r="A180" s="12">
        <v>380</v>
      </c>
      <c r="B180" s="5">
        <v>177</v>
      </c>
      <c r="C180" s="5">
        <v>381</v>
      </c>
      <c r="D180" s="3" t="s">
        <v>102</v>
      </c>
      <c r="E180" s="3" t="str">
        <f t="array" ref="E180">IF(OR(EXACT(A180,'ESO Dungeon constants'!$D$3:$D$987)),"X","")</f>
        <v>X</v>
      </c>
      <c r="F180" s="3" t="str">
        <f>IF(EXACT(A180,C180),"X","")</f>
        <v/>
      </c>
      <c r="G180" s="3" t="str">
        <f>IF(A180&lt;&gt;C180,VLOOKUP(C180,$A$3:$D$9952,4,FALSE),"")</f>
        <v>Auridon</v>
      </c>
      <c r="H180" s="17">
        <f>A180</f>
        <v>380</v>
      </c>
      <c r="I180" s="17">
        <f>C180</f>
        <v>381</v>
      </c>
      <c r="J180">
        <v>0</v>
      </c>
      <c r="K180" s="3" t="str">
        <f>VLOOKUP(J180,'LibSets constants'!$A$4:$B$1002,2,FALSE)</f>
        <v>DLC_BASE_GAME</v>
      </c>
      <c r="L180" s="3" t="str">
        <f>VLOOKUP(J180,'LibSets constants'!$A$4:$C$1002,3,FALSE)</f>
        <v>Included in base game</v>
      </c>
    </row>
    <row r="181" spans="1:12" x14ac:dyDescent="0.25">
      <c r="A181" s="12">
        <v>381</v>
      </c>
      <c r="B181" s="5">
        <v>178</v>
      </c>
      <c r="C181" s="5">
        <v>381</v>
      </c>
      <c r="D181" s="3" t="s">
        <v>270</v>
      </c>
      <c r="E181" s="3" t="str">
        <f t="array" ref="E181">IF(OR(EXACT(A181,'ESO Dungeon constants'!$D$3:$D$987)),"X","")</f>
        <v/>
      </c>
      <c r="F181" s="3" t="str">
        <f>IF(EXACT(A181,C181),"X","")</f>
        <v>X</v>
      </c>
      <c r="G181" s="3" t="str">
        <f>IF(A181&lt;&gt;C181,VLOOKUP(C181,$A$3:$D$9952,4,FALSE),"")</f>
        <v/>
      </c>
      <c r="H181" s="17">
        <f>A181</f>
        <v>381</v>
      </c>
      <c r="I181" s="17">
        <f>C181</f>
        <v>381</v>
      </c>
      <c r="J181">
        <v>0</v>
      </c>
      <c r="K181" s="3" t="str">
        <f>VLOOKUP(J181,'LibSets constants'!$A$4:$B$1002,2,FALSE)</f>
        <v>DLC_BASE_GAME</v>
      </c>
      <c r="L181" s="3" t="str">
        <f>VLOOKUP(J181,'LibSets constants'!$A$4:$C$1002,3,FALSE)</f>
        <v>Included in base game</v>
      </c>
    </row>
    <row r="182" spans="1:12" x14ac:dyDescent="0.25">
      <c r="A182" s="12">
        <v>382</v>
      </c>
      <c r="B182" s="5">
        <v>179</v>
      </c>
      <c r="C182" s="5">
        <v>382</v>
      </c>
      <c r="D182" s="3" t="s">
        <v>271</v>
      </c>
      <c r="E182" s="3" t="str">
        <f t="array" ref="E182">IF(OR(EXACT(A182,'ESO Dungeon constants'!$D$3:$D$987)),"X","")</f>
        <v/>
      </c>
      <c r="F182" s="3" t="str">
        <f>IF(EXACT(A182,C182),"X","")</f>
        <v>X</v>
      </c>
      <c r="G182" s="3" t="str">
        <f>IF(A182&lt;&gt;C182,VLOOKUP(C182,$A$3:$D$9952,4,FALSE),"")</f>
        <v/>
      </c>
      <c r="H182" s="17">
        <f>A182</f>
        <v>382</v>
      </c>
      <c r="I182" s="17">
        <f>C182</f>
        <v>382</v>
      </c>
      <c r="J182">
        <v>0</v>
      </c>
      <c r="K182" s="3" t="str">
        <f>VLOOKUP(J182,'LibSets constants'!$A$4:$B$1002,2,FALSE)</f>
        <v>DLC_BASE_GAME</v>
      </c>
      <c r="L182" s="3" t="str">
        <f>VLOOKUP(J182,'LibSets constants'!$A$4:$C$1002,3,FALSE)</f>
        <v>Included in base game</v>
      </c>
    </row>
    <row r="183" spans="1:12" x14ac:dyDescent="0.25">
      <c r="A183" s="12">
        <v>383</v>
      </c>
      <c r="B183" s="5">
        <v>180</v>
      </c>
      <c r="C183" s="5">
        <v>383</v>
      </c>
      <c r="D183" s="3" t="s">
        <v>272</v>
      </c>
      <c r="E183" s="3" t="str">
        <f t="array" ref="E183">IF(OR(EXACT(A183,'ESO Dungeon constants'!$D$3:$D$987)),"X","")</f>
        <v/>
      </c>
      <c r="F183" s="3" t="str">
        <f>IF(EXACT(A183,C183),"X","")</f>
        <v>X</v>
      </c>
      <c r="G183" s="3" t="str">
        <f>IF(A183&lt;&gt;C183,VLOOKUP(C183,$A$3:$D$9952,4,FALSE),"")</f>
        <v/>
      </c>
      <c r="H183" s="17">
        <f>A183</f>
        <v>383</v>
      </c>
      <c r="I183" s="17">
        <f>C183</f>
        <v>383</v>
      </c>
      <c r="J183">
        <v>0</v>
      </c>
      <c r="K183" s="3" t="str">
        <f>VLOOKUP(J183,'LibSets constants'!$A$4:$B$1002,2,FALSE)</f>
        <v>DLC_BASE_GAME</v>
      </c>
      <c r="L183" s="3" t="str">
        <f>VLOOKUP(J183,'LibSets constants'!$A$4:$C$1002,3,FALSE)</f>
        <v>Included in base game</v>
      </c>
    </row>
    <row r="184" spans="1:12" x14ac:dyDescent="0.25">
      <c r="A184" s="12">
        <v>385</v>
      </c>
      <c r="B184" s="5">
        <v>181</v>
      </c>
      <c r="C184" s="5">
        <v>208</v>
      </c>
      <c r="D184" s="3" t="s">
        <v>273</v>
      </c>
      <c r="E184" s="3" t="str">
        <f t="array" ref="E184">IF(OR(EXACT(A184,'ESO Dungeon constants'!$D$3:$D$987)),"X","")</f>
        <v/>
      </c>
      <c r="F184" s="3" t="str">
        <f>IF(EXACT(A184,C184),"X","")</f>
        <v/>
      </c>
      <c r="G184" s="3" t="str">
        <f>IF(A184&lt;&gt;C184,VLOOKUP(C184,$A$3:$D$9952,4,FALSE),"")</f>
        <v>The Earth Forge</v>
      </c>
      <c r="H184" s="17">
        <f>A184</f>
        <v>385</v>
      </c>
      <c r="I184" s="17">
        <f>C184</f>
        <v>208</v>
      </c>
      <c r="J184">
        <v>0</v>
      </c>
      <c r="K184" s="3" t="str">
        <f>VLOOKUP(J184,'LibSets constants'!$A$4:$B$1002,2,FALSE)</f>
        <v>DLC_BASE_GAME</v>
      </c>
      <c r="L184" s="3" t="str">
        <f>VLOOKUP(J184,'LibSets constants'!$A$4:$C$1002,3,FALSE)</f>
        <v>Included in base game</v>
      </c>
    </row>
    <row r="185" spans="1:12" x14ac:dyDescent="0.25">
      <c r="A185" s="12">
        <v>386</v>
      </c>
      <c r="B185" s="5">
        <v>182</v>
      </c>
      <c r="C185" s="5">
        <v>41</v>
      </c>
      <c r="D185" s="3" t="s">
        <v>274</v>
      </c>
      <c r="E185" s="3" t="str">
        <f t="array" ref="E185">IF(OR(EXACT(A185,'ESO Dungeon constants'!$D$3:$D$987)),"X","")</f>
        <v/>
      </c>
      <c r="F185" s="3" t="str">
        <f>IF(EXACT(A185,C185),"X","")</f>
        <v/>
      </c>
      <c r="G185" s="3" t="str">
        <f>IF(A185&lt;&gt;C185,VLOOKUP(C185,$A$3:$D$9952,4,FALSE),"")</f>
        <v>Stonefalls</v>
      </c>
      <c r="H185" s="17">
        <f>A185</f>
        <v>386</v>
      </c>
      <c r="I185" s="17">
        <f>C185</f>
        <v>41</v>
      </c>
      <c r="J185">
        <v>0</v>
      </c>
      <c r="K185" s="3" t="str">
        <f>VLOOKUP(J185,'LibSets constants'!$A$4:$B$1002,2,FALSE)</f>
        <v>DLC_BASE_GAME</v>
      </c>
      <c r="L185" s="3" t="str">
        <f>VLOOKUP(J185,'LibSets constants'!$A$4:$C$1002,3,FALSE)</f>
        <v>Included in base game</v>
      </c>
    </row>
    <row r="186" spans="1:12" x14ac:dyDescent="0.25">
      <c r="A186" s="12">
        <v>387</v>
      </c>
      <c r="B186" s="5">
        <v>183</v>
      </c>
      <c r="C186" s="5">
        <v>381</v>
      </c>
      <c r="D186" s="3" t="s">
        <v>275</v>
      </c>
      <c r="E186" s="3" t="str">
        <f t="array" ref="E186">IF(OR(EXACT(A186,'ESO Dungeon constants'!$D$3:$D$987)),"X","")</f>
        <v/>
      </c>
      <c r="F186" s="3" t="str">
        <f>IF(EXACT(A186,C186),"X","")</f>
        <v/>
      </c>
      <c r="G186" s="3" t="str">
        <f>IF(A186&lt;&gt;C186,VLOOKUP(C186,$A$3:$D$9952,4,FALSE),"")</f>
        <v>Auridon</v>
      </c>
      <c r="H186" s="17">
        <f>A186</f>
        <v>387</v>
      </c>
      <c r="I186" s="17">
        <f>C186</f>
        <v>381</v>
      </c>
      <c r="J186">
        <v>0</v>
      </c>
      <c r="K186" s="3" t="str">
        <f>VLOOKUP(J186,'LibSets constants'!$A$4:$B$1002,2,FALSE)</f>
        <v>DLC_BASE_GAME</v>
      </c>
      <c r="L186" s="3" t="str">
        <f>VLOOKUP(J186,'LibSets constants'!$A$4:$C$1002,3,FALSE)</f>
        <v>Included in base game</v>
      </c>
    </row>
    <row r="187" spans="1:12" x14ac:dyDescent="0.25">
      <c r="A187" s="12">
        <v>388</v>
      </c>
      <c r="B187" s="5">
        <v>184</v>
      </c>
      <c r="C187" s="5">
        <v>381</v>
      </c>
      <c r="D187" s="3" t="s">
        <v>276</v>
      </c>
      <c r="E187" s="3" t="str">
        <f t="array" ref="E187">IF(OR(EXACT(A187,'ESO Dungeon constants'!$D$3:$D$987)),"X","")</f>
        <v/>
      </c>
      <c r="F187" s="3" t="str">
        <f>IF(EXACT(A187,C187),"X","")</f>
        <v/>
      </c>
      <c r="G187" s="3" t="str">
        <f>IF(A187&lt;&gt;C187,VLOOKUP(C187,$A$3:$D$9952,4,FALSE),"")</f>
        <v>Auridon</v>
      </c>
      <c r="H187" s="17">
        <f>A187</f>
        <v>388</v>
      </c>
      <c r="I187" s="17">
        <f>C187</f>
        <v>381</v>
      </c>
      <c r="J187">
        <v>0</v>
      </c>
      <c r="K187" s="3" t="str">
        <f>VLOOKUP(J187,'LibSets constants'!$A$4:$B$1002,2,FALSE)</f>
        <v>DLC_BASE_GAME</v>
      </c>
      <c r="L187" s="3" t="str">
        <f>VLOOKUP(J187,'LibSets constants'!$A$4:$C$1002,3,FALSE)</f>
        <v>Included in base game</v>
      </c>
    </row>
    <row r="188" spans="1:12" x14ac:dyDescent="0.25">
      <c r="A188" s="12">
        <v>389</v>
      </c>
      <c r="B188" s="5">
        <v>185</v>
      </c>
      <c r="C188" s="5">
        <v>383</v>
      </c>
      <c r="D188" s="3" t="s">
        <v>277</v>
      </c>
      <c r="E188" s="3" t="str">
        <f t="array" ref="E188">IF(OR(EXACT(A188,'ESO Dungeon constants'!$D$3:$D$987)),"X","")</f>
        <v/>
      </c>
      <c r="F188" s="3" t="str">
        <f>IF(EXACT(A188,C188),"X","")</f>
        <v/>
      </c>
      <c r="G188" s="3" t="str">
        <f>IF(A188&lt;&gt;C188,VLOOKUP(C188,$A$3:$D$9952,4,FALSE),"")</f>
        <v>Grahtwood</v>
      </c>
      <c r="H188" s="17">
        <f>A188</f>
        <v>389</v>
      </c>
      <c r="I188" s="17">
        <f>C188</f>
        <v>383</v>
      </c>
      <c r="J188">
        <v>0</v>
      </c>
      <c r="K188" s="3" t="str">
        <f>VLOOKUP(J188,'LibSets constants'!$A$4:$B$1002,2,FALSE)</f>
        <v>DLC_BASE_GAME</v>
      </c>
      <c r="L188" s="3" t="str">
        <f>VLOOKUP(J188,'LibSets constants'!$A$4:$C$1002,3,FALSE)</f>
        <v>Included in base game</v>
      </c>
    </row>
    <row r="189" spans="1:12" x14ac:dyDescent="0.25">
      <c r="A189" s="12">
        <v>390</v>
      </c>
      <c r="B189" s="5">
        <v>186</v>
      </c>
      <c r="C189" s="5">
        <v>381</v>
      </c>
      <c r="D189" s="3" t="s">
        <v>278</v>
      </c>
      <c r="E189" s="3" t="str">
        <f t="array" ref="E189">IF(OR(EXACT(A189,'ESO Dungeon constants'!$D$3:$D$987)),"X","")</f>
        <v/>
      </c>
      <c r="F189" s="3" t="str">
        <f>IF(EXACT(A189,C189),"X","")</f>
        <v/>
      </c>
      <c r="G189" s="3" t="str">
        <f>IF(A189&lt;&gt;C189,VLOOKUP(C189,$A$3:$D$9952,4,FALSE),"")</f>
        <v>Auridon</v>
      </c>
      <c r="H189" s="17">
        <f>A189</f>
        <v>390</v>
      </c>
      <c r="I189" s="17">
        <f>C189</f>
        <v>381</v>
      </c>
      <c r="J189">
        <v>0</v>
      </c>
      <c r="K189" s="3" t="str">
        <f>VLOOKUP(J189,'LibSets constants'!$A$4:$B$1002,2,FALSE)</f>
        <v>DLC_BASE_GAME</v>
      </c>
      <c r="L189" s="3" t="str">
        <f>VLOOKUP(J189,'LibSets constants'!$A$4:$C$1002,3,FALSE)</f>
        <v>Included in base game</v>
      </c>
    </row>
    <row r="190" spans="1:12" x14ac:dyDescent="0.25">
      <c r="A190" s="12">
        <v>392</v>
      </c>
      <c r="B190" s="5">
        <v>187</v>
      </c>
      <c r="C190" s="5">
        <v>381</v>
      </c>
      <c r="D190" s="3" t="s">
        <v>279</v>
      </c>
      <c r="E190" s="3" t="str">
        <f t="array" ref="E190">IF(OR(EXACT(A190,'ESO Dungeon constants'!$D$3:$D$987)),"X","")</f>
        <v/>
      </c>
      <c r="F190" s="3" t="str">
        <f>IF(EXACT(A190,C190),"X","")</f>
        <v/>
      </c>
      <c r="G190" s="3" t="str">
        <f>IF(A190&lt;&gt;C190,VLOOKUP(C190,$A$3:$D$9952,4,FALSE),"")</f>
        <v>Auridon</v>
      </c>
      <c r="H190" s="17">
        <f>A190</f>
        <v>392</v>
      </c>
      <c r="I190" s="17">
        <f>C190</f>
        <v>381</v>
      </c>
      <c r="J190">
        <v>0</v>
      </c>
      <c r="K190" s="3" t="str">
        <f>VLOOKUP(J190,'LibSets constants'!$A$4:$B$1002,2,FALSE)</f>
        <v>DLC_BASE_GAME</v>
      </c>
      <c r="L190" s="3" t="str">
        <f>VLOOKUP(J190,'LibSets constants'!$A$4:$C$1002,3,FALSE)</f>
        <v>Included in base game</v>
      </c>
    </row>
    <row r="191" spans="1:12" x14ac:dyDescent="0.25">
      <c r="A191" s="12">
        <v>393</v>
      </c>
      <c r="B191" s="5">
        <v>188</v>
      </c>
      <c r="C191" s="5">
        <v>381</v>
      </c>
      <c r="D191" s="3" t="s">
        <v>280</v>
      </c>
      <c r="E191" s="3" t="str">
        <f t="array" ref="E191">IF(OR(EXACT(A191,'ESO Dungeon constants'!$D$3:$D$987)),"X","")</f>
        <v/>
      </c>
      <c r="F191" s="3" t="str">
        <f>IF(EXACT(A191,C191),"X","")</f>
        <v/>
      </c>
      <c r="G191" s="3" t="str">
        <f>IF(A191&lt;&gt;C191,VLOOKUP(C191,$A$3:$D$9952,4,FALSE),"")</f>
        <v>Auridon</v>
      </c>
      <c r="H191" s="17">
        <f>A191</f>
        <v>393</v>
      </c>
      <c r="I191" s="17">
        <f>C191</f>
        <v>381</v>
      </c>
      <c r="J191">
        <v>0</v>
      </c>
      <c r="K191" s="3" t="str">
        <f>VLOOKUP(J191,'LibSets constants'!$A$4:$B$1002,2,FALSE)</f>
        <v>DLC_BASE_GAME</v>
      </c>
      <c r="L191" s="3" t="str">
        <f>VLOOKUP(J191,'LibSets constants'!$A$4:$C$1002,3,FALSE)</f>
        <v>Included in base game</v>
      </c>
    </row>
    <row r="192" spans="1:12" x14ac:dyDescent="0.25">
      <c r="A192" s="12">
        <v>394</v>
      </c>
      <c r="B192" s="5">
        <v>189</v>
      </c>
      <c r="C192" s="5">
        <v>381</v>
      </c>
      <c r="D192" s="3" t="s">
        <v>281</v>
      </c>
      <c r="E192" s="3" t="str">
        <f t="array" ref="E192">IF(OR(EXACT(A192,'ESO Dungeon constants'!$D$3:$D$987)),"X","")</f>
        <v/>
      </c>
      <c r="F192" s="3" t="str">
        <f>IF(EXACT(A192,C192),"X","")</f>
        <v/>
      </c>
      <c r="G192" s="3" t="str">
        <f>IF(A192&lt;&gt;C192,VLOOKUP(C192,$A$3:$D$9952,4,FALSE),"")</f>
        <v>Auridon</v>
      </c>
      <c r="H192" s="17">
        <f>A192</f>
        <v>394</v>
      </c>
      <c r="I192" s="17">
        <f>C192</f>
        <v>381</v>
      </c>
      <c r="J192">
        <v>0</v>
      </c>
      <c r="K192" s="3" t="str">
        <f>VLOOKUP(J192,'LibSets constants'!$A$4:$B$1002,2,FALSE)</f>
        <v>DLC_BASE_GAME</v>
      </c>
      <c r="L192" s="3" t="str">
        <f>VLOOKUP(J192,'LibSets constants'!$A$4:$C$1002,3,FALSE)</f>
        <v>Included in base game</v>
      </c>
    </row>
    <row r="193" spans="1:12" x14ac:dyDescent="0.25">
      <c r="A193" s="12">
        <v>395</v>
      </c>
      <c r="B193" s="5">
        <v>190</v>
      </c>
      <c r="C193" s="5">
        <v>381</v>
      </c>
      <c r="D193" s="3" t="s">
        <v>282</v>
      </c>
      <c r="E193" s="3" t="str">
        <f t="array" ref="E193">IF(OR(EXACT(A193,'ESO Dungeon constants'!$D$3:$D$987)),"X","")</f>
        <v/>
      </c>
      <c r="F193" s="3" t="str">
        <f>IF(EXACT(A193,C193),"X","")</f>
        <v/>
      </c>
      <c r="G193" s="3" t="str">
        <f>IF(A193&lt;&gt;C193,VLOOKUP(C193,$A$3:$D$9952,4,FALSE),"")</f>
        <v>Auridon</v>
      </c>
      <c r="H193" s="17">
        <f>A193</f>
        <v>395</v>
      </c>
      <c r="I193" s="17">
        <f>C193</f>
        <v>381</v>
      </c>
      <c r="J193">
        <v>0</v>
      </c>
      <c r="K193" s="3" t="str">
        <f>VLOOKUP(J193,'LibSets constants'!$A$4:$B$1002,2,FALSE)</f>
        <v>DLC_BASE_GAME</v>
      </c>
      <c r="L193" s="3" t="str">
        <f>VLOOKUP(J193,'LibSets constants'!$A$4:$C$1002,3,FALSE)</f>
        <v>Included in base game</v>
      </c>
    </row>
    <row r="194" spans="1:12" x14ac:dyDescent="0.25">
      <c r="A194" s="12">
        <v>396</v>
      </c>
      <c r="B194" s="5">
        <v>191</v>
      </c>
      <c r="C194" s="5">
        <v>381</v>
      </c>
      <c r="D194" s="3" t="s">
        <v>283</v>
      </c>
      <c r="E194" s="3" t="str">
        <f t="array" ref="E194">IF(OR(EXACT(A194,'ESO Dungeon constants'!$D$3:$D$987)),"X","")</f>
        <v/>
      </c>
      <c r="F194" s="3" t="str">
        <f>IF(EXACT(A194,C194),"X","")</f>
        <v/>
      </c>
      <c r="G194" s="3" t="str">
        <f>IF(A194&lt;&gt;C194,VLOOKUP(C194,$A$3:$D$9952,4,FALSE),"")</f>
        <v>Auridon</v>
      </c>
      <c r="H194" s="17">
        <f>A194</f>
        <v>396</v>
      </c>
      <c r="I194" s="17">
        <f>C194</f>
        <v>381</v>
      </c>
      <c r="J194">
        <v>0</v>
      </c>
      <c r="K194" s="3" t="str">
        <f>VLOOKUP(J194,'LibSets constants'!$A$4:$B$1002,2,FALSE)</f>
        <v>DLC_BASE_GAME</v>
      </c>
      <c r="L194" s="3" t="str">
        <f>VLOOKUP(J194,'LibSets constants'!$A$4:$C$1002,3,FALSE)</f>
        <v>Included in base game</v>
      </c>
    </row>
    <row r="195" spans="1:12" x14ac:dyDescent="0.25">
      <c r="A195" s="12">
        <v>397</v>
      </c>
      <c r="B195" s="5">
        <v>192</v>
      </c>
      <c r="C195" s="5">
        <v>381</v>
      </c>
      <c r="D195" s="3" t="s">
        <v>284</v>
      </c>
      <c r="E195" s="3" t="str">
        <f t="array" ref="E195">IF(OR(EXACT(A195,'ESO Dungeon constants'!$D$3:$D$987)),"X","")</f>
        <v/>
      </c>
      <c r="F195" s="3" t="str">
        <f>IF(EXACT(A195,C195),"X","")</f>
        <v/>
      </c>
      <c r="G195" s="3" t="str">
        <f>IF(A195&lt;&gt;C195,VLOOKUP(C195,$A$3:$D$9952,4,FALSE),"")</f>
        <v>Auridon</v>
      </c>
      <c r="H195" s="17">
        <f>A195</f>
        <v>397</v>
      </c>
      <c r="I195" s="17">
        <f>C195</f>
        <v>381</v>
      </c>
      <c r="J195">
        <v>0</v>
      </c>
      <c r="K195" s="3" t="str">
        <f>VLOOKUP(J195,'LibSets constants'!$A$4:$B$1002,2,FALSE)</f>
        <v>DLC_BASE_GAME</v>
      </c>
      <c r="L195" s="3" t="str">
        <f>VLOOKUP(J195,'LibSets constants'!$A$4:$C$1002,3,FALSE)</f>
        <v>Included in base game</v>
      </c>
    </row>
    <row r="196" spans="1:12" x14ac:dyDescent="0.25">
      <c r="A196" s="12">
        <v>398</v>
      </c>
      <c r="B196" s="5">
        <v>193</v>
      </c>
      <c r="C196" s="5">
        <v>381</v>
      </c>
      <c r="D196" s="3" t="s">
        <v>285</v>
      </c>
      <c r="E196" s="3" t="str">
        <f t="array" ref="E196">IF(OR(EXACT(A196,'ESO Dungeon constants'!$D$3:$D$987)),"X","")</f>
        <v/>
      </c>
      <c r="F196" s="3" t="str">
        <f>IF(EXACT(A196,C196),"X","")</f>
        <v/>
      </c>
      <c r="G196" s="3" t="str">
        <f>IF(A196&lt;&gt;C196,VLOOKUP(C196,$A$3:$D$9952,4,FALSE),"")</f>
        <v>Auridon</v>
      </c>
      <c r="H196" s="17">
        <f>A196</f>
        <v>398</v>
      </c>
      <c r="I196" s="17">
        <f>C196</f>
        <v>381</v>
      </c>
      <c r="J196">
        <v>0</v>
      </c>
      <c r="K196" s="3" t="str">
        <f>VLOOKUP(J196,'LibSets constants'!$A$4:$B$1002,2,FALSE)</f>
        <v>DLC_BASE_GAME</v>
      </c>
      <c r="L196" s="3" t="str">
        <f>VLOOKUP(J196,'LibSets constants'!$A$4:$C$1002,3,FALSE)</f>
        <v>Included in base game</v>
      </c>
    </row>
    <row r="197" spans="1:12" x14ac:dyDescent="0.25">
      <c r="A197" s="12">
        <v>399</v>
      </c>
      <c r="B197" s="5">
        <v>194</v>
      </c>
      <c r="C197" s="5">
        <v>381</v>
      </c>
      <c r="D197" s="3" t="s">
        <v>286</v>
      </c>
      <c r="E197" s="3" t="str">
        <f t="array" ref="E197">IF(OR(EXACT(A197,'ESO Dungeon constants'!$D$3:$D$987)),"X","")</f>
        <v/>
      </c>
      <c r="F197" s="3" t="str">
        <f>IF(EXACT(A197,C197),"X","")</f>
        <v/>
      </c>
      <c r="G197" s="3" t="str">
        <f>IF(A197&lt;&gt;C197,VLOOKUP(C197,$A$3:$D$9952,4,FALSE),"")</f>
        <v>Auridon</v>
      </c>
      <c r="H197" s="17">
        <f>A197</f>
        <v>399</v>
      </c>
      <c r="I197" s="17">
        <f>C197</f>
        <v>381</v>
      </c>
      <c r="J197">
        <v>0</v>
      </c>
      <c r="K197" s="3" t="str">
        <f>VLOOKUP(J197,'LibSets constants'!$A$4:$B$1002,2,FALSE)</f>
        <v>DLC_BASE_GAME</v>
      </c>
      <c r="L197" s="3" t="str">
        <f>VLOOKUP(J197,'LibSets constants'!$A$4:$C$1002,3,FALSE)</f>
        <v>Included in base game</v>
      </c>
    </row>
    <row r="198" spans="1:12" x14ac:dyDescent="0.25">
      <c r="A198" s="12">
        <v>400</v>
      </c>
      <c r="B198" s="5">
        <v>195</v>
      </c>
      <c r="C198" s="5">
        <v>381</v>
      </c>
      <c r="D198" s="3" t="s">
        <v>287</v>
      </c>
      <c r="E198" s="3" t="str">
        <f t="array" ref="E198">IF(OR(EXACT(A198,'ESO Dungeon constants'!$D$3:$D$987)),"X","")</f>
        <v/>
      </c>
      <c r="F198" s="3" t="str">
        <f>IF(EXACT(A198,C198),"X","")</f>
        <v/>
      </c>
      <c r="G198" s="3" t="str">
        <f>IF(A198&lt;&gt;C198,VLOOKUP(C198,$A$3:$D$9952,4,FALSE),"")</f>
        <v>Auridon</v>
      </c>
      <c r="H198" s="17">
        <f>A198</f>
        <v>400</v>
      </c>
      <c r="I198" s="17">
        <f>C198</f>
        <v>381</v>
      </c>
      <c r="J198">
        <v>0</v>
      </c>
      <c r="K198" s="3" t="str">
        <f>VLOOKUP(J198,'LibSets constants'!$A$4:$B$1002,2,FALSE)</f>
        <v>DLC_BASE_GAME</v>
      </c>
      <c r="L198" s="3" t="str">
        <f>VLOOKUP(J198,'LibSets constants'!$A$4:$C$1002,3,FALSE)</f>
        <v>Included in base game</v>
      </c>
    </row>
    <row r="199" spans="1:12" x14ac:dyDescent="0.25">
      <c r="A199" s="12">
        <v>401</v>
      </c>
      <c r="B199" s="5">
        <v>196</v>
      </c>
      <c r="C199" s="5">
        <v>381</v>
      </c>
      <c r="D199" s="3" t="s">
        <v>288</v>
      </c>
      <c r="E199" s="3" t="str">
        <f t="array" ref="E199">IF(OR(EXACT(A199,'ESO Dungeon constants'!$D$3:$D$987)),"X","")</f>
        <v/>
      </c>
      <c r="F199" s="3" t="str">
        <f>IF(EXACT(A199,C199),"X","")</f>
        <v/>
      </c>
      <c r="G199" s="3" t="str">
        <f>IF(A199&lt;&gt;C199,VLOOKUP(C199,$A$3:$D$9952,4,FALSE),"")</f>
        <v>Auridon</v>
      </c>
      <c r="H199" s="17">
        <f>A199</f>
        <v>401</v>
      </c>
      <c r="I199" s="17">
        <f>C199</f>
        <v>381</v>
      </c>
      <c r="J199">
        <v>0</v>
      </c>
      <c r="K199" s="3" t="str">
        <f>VLOOKUP(J199,'LibSets constants'!$A$4:$B$1002,2,FALSE)</f>
        <v>DLC_BASE_GAME</v>
      </c>
      <c r="L199" s="3" t="str">
        <f>VLOOKUP(J199,'LibSets constants'!$A$4:$C$1002,3,FALSE)</f>
        <v>Included in base game</v>
      </c>
    </row>
    <row r="200" spans="1:12" x14ac:dyDescent="0.25">
      <c r="A200" s="12">
        <v>402</v>
      </c>
      <c r="B200" s="5">
        <v>197</v>
      </c>
      <c r="C200" s="5">
        <v>103</v>
      </c>
      <c r="D200" s="3" t="s">
        <v>289</v>
      </c>
      <c r="E200" s="3" t="str">
        <f t="array" ref="E200">IF(OR(EXACT(A200,'ESO Dungeon constants'!$D$3:$D$987)),"X","")</f>
        <v/>
      </c>
      <c r="F200" s="3" t="str">
        <f>IF(EXACT(A200,C200),"X","")</f>
        <v/>
      </c>
      <c r="G200" s="3" t="str">
        <f>IF(A200&lt;&gt;C200,VLOOKUP(C200,$A$3:$D$9952,4,FALSE),"")</f>
        <v>The Rift</v>
      </c>
      <c r="H200" s="17">
        <f>A200</f>
        <v>402</v>
      </c>
      <c r="I200" s="17">
        <f>C200</f>
        <v>103</v>
      </c>
      <c r="J200">
        <v>0</v>
      </c>
      <c r="K200" s="3" t="str">
        <f>VLOOKUP(J200,'LibSets constants'!$A$4:$B$1002,2,FALSE)</f>
        <v>DLC_BASE_GAME</v>
      </c>
      <c r="L200" s="3" t="str">
        <f>VLOOKUP(J200,'LibSets constants'!$A$4:$C$1002,3,FALSE)</f>
        <v>Included in base game</v>
      </c>
    </row>
    <row r="201" spans="1:12" x14ac:dyDescent="0.25">
      <c r="A201" s="12">
        <v>403</v>
      </c>
      <c r="B201" s="5">
        <v>198</v>
      </c>
      <c r="C201" s="5">
        <v>103</v>
      </c>
      <c r="D201" s="3" t="s">
        <v>290</v>
      </c>
      <c r="E201" s="3" t="str">
        <f t="array" ref="E201">IF(OR(EXACT(A201,'ESO Dungeon constants'!$D$3:$D$987)),"X","")</f>
        <v/>
      </c>
      <c r="F201" s="3" t="str">
        <f>IF(EXACT(A201,C201),"X","")</f>
        <v/>
      </c>
      <c r="G201" s="3" t="str">
        <f>IF(A201&lt;&gt;C201,VLOOKUP(C201,$A$3:$D$9952,4,FALSE),"")</f>
        <v>The Rift</v>
      </c>
      <c r="H201" s="17">
        <f>A201</f>
        <v>403</v>
      </c>
      <c r="I201" s="17">
        <f>C201</f>
        <v>103</v>
      </c>
      <c r="J201">
        <v>0</v>
      </c>
      <c r="K201" s="3" t="str">
        <f>VLOOKUP(J201,'LibSets constants'!$A$4:$B$1002,2,FALSE)</f>
        <v>DLC_BASE_GAME</v>
      </c>
      <c r="L201" s="3" t="str">
        <f>VLOOKUP(J201,'LibSets constants'!$A$4:$C$1002,3,FALSE)</f>
        <v>Included in base game</v>
      </c>
    </row>
    <row r="202" spans="1:12" x14ac:dyDescent="0.25">
      <c r="A202" s="12">
        <v>404</v>
      </c>
      <c r="B202" s="5">
        <v>199</v>
      </c>
      <c r="C202" s="5">
        <v>103</v>
      </c>
      <c r="D202" s="3" t="s">
        <v>291</v>
      </c>
      <c r="E202" s="3" t="str">
        <f t="array" ref="E202">IF(OR(EXACT(A202,'ESO Dungeon constants'!$D$3:$D$987)),"X","")</f>
        <v/>
      </c>
      <c r="F202" s="3" t="str">
        <f>IF(EXACT(A202,C202),"X","")</f>
        <v/>
      </c>
      <c r="G202" s="3" t="str">
        <f>IF(A202&lt;&gt;C202,VLOOKUP(C202,$A$3:$D$9952,4,FALSE),"")</f>
        <v>The Rift</v>
      </c>
      <c r="H202" s="17">
        <f>A202</f>
        <v>404</v>
      </c>
      <c r="I202" s="17">
        <f>C202</f>
        <v>103</v>
      </c>
      <c r="J202">
        <v>0</v>
      </c>
      <c r="K202" s="3" t="str">
        <f>VLOOKUP(J202,'LibSets constants'!$A$4:$B$1002,2,FALSE)</f>
        <v>DLC_BASE_GAME</v>
      </c>
      <c r="L202" s="3" t="str">
        <f>VLOOKUP(J202,'LibSets constants'!$A$4:$C$1002,3,FALSE)</f>
        <v>Included in base game</v>
      </c>
    </row>
    <row r="203" spans="1:12" x14ac:dyDescent="0.25">
      <c r="A203" s="12">
        <v>405</v>
      </c>
      <c r="B203" s="5">
        <v>200</v>
      </c>
      <c r="C203" s="5">
        <v>57</v>
      </c>
      <c r="D203" s="3" t="s">
        <v>292</v>
      </c>
      <c r="E203" s="3" t="str">
        <f t="array" ref="E203">IF(OR(EXACT(A203,'ESO Dungeon constants'!$D$3:$D$987)),"X","")</f>
        <v/>
      </c>
      <c r="F203" s="3" t="str">
        <f>IF(EXACT(A203,C203),"X","")</f>
        <v/>
      </c>
      <c r="G203" s="3" t="str">
        <f>IF(A203&lt;&gt;C203,VLOOKUP(C203,$A$3:$D$9952,4,FALSE),"")</f>
        <v>Deshaan</v>
      </c>
      <c r="H203" s="17">
        <f>A203</f>
        <v>405</v>
      </c>
      <c r="I203" s="17">
        <f>C203</f>
        <v>57</v>
      </c>
      <c r="J203">
        <v>0</v>
      </c>
      <c r="K203" s="3" t="str">
        <f>VLOOKUP(J203,'LibSets constants'!$A$4:$B$1002,2,FALSE)</f>
        <v>DLC_BASE_GAME</v>
      </c>
      <c r="L203" s="3" t="str">
        <f>VLOOKUP(J203,'LibSets constants'!$A$4:$C$1002,3,FALSE)</f>
        <v>Included in base game</v>
      </c>
    </row>
    <row r="204" spans="1:12" x14ac:dyDescent="0.25">
      <c r="A204" s="12">
        <v>406</v>
      </c>
      <c r="B204" s="5">
        <v>201</v>
      </c>
      <c r="C204" s="5">
        <v>57</v>
      </c>
      <c r="D204" s="3" t="s">
        <v>293</v>
      </c>
      <c r="E204" s="3" t="str">
        <f t="array" ref="E204">IF(OR(EXACT(A204,'ESO Dungeon constants'!$D$3:$D$987)),"X","")</f>
        <v/>
      </c>
      <c r="F204" s="3" t="str">
        <f>IF(EXACT(A204,C204),"X","")</f>
        <v/>
      </c>
      <c r="G204" s="3" t="str">
        <f>IF(A204&lt;&gt;C204,VLOOKUP(C204,$A$3:$D$9952,4,FALSE),"")</f>
        <v>Deshaan</v>
      </c>
      <c r="H204" s="17">
        <f>A204</f>
        <v>406</v>
      </c>
      <c r="I204" s="17">
        <f>C204</f>
        <v>57</v>
      </c>
      <c r="J204">
        <v>0</v>
      </c>
      <c r="K204" s="3" t="str">
        <f>VLOOKUP(J204,'LibSets constants'!$A$4:$B$1002,2,FALSE)</f>
        <v>DLC_BASE_GAME</v>
      </c>
      <c r="L204" s="3" t="str">
        <f>VLOOKUP(J204,'LibSets constants'!$A$4:$C$1002,3,FALSE)</f>
        <v>Included in base game</v>
      </c>
    </row>
    <row r="205" spans="1:12" x14ac:dyDescent="0.25">
      <c r="A205" s="12">
        <v>407</v>
      </c>
      <c r="B205" s="5">
        <v>202</v>
      </c>
      <c r="C205" s="5">
        <v>57</v>
      </c>
      <c r="D205" s="3" t="s">
        <v>294</v>
      </c>
      <c r="E205" s="3" t="str">
        <f t="array" ref="E205">IF(OR(EXACT(A205,'ESO Dungeon constants'!$D$3:$D$987)),"X","")</f>
        <v/>
      </c>
      <c r="F205" s="3" t="str">
        <f>IF(EXACT(A205,C205),"X","")</f>
        <v/>
      </c>
      <c r="G205" s="3" t="str">
        <f>IF(A205&lt;&gt;C205,VLOOKUP(C205,$A$3:$D$9952,4,FALSE),"")</f>
        <v>Deshaan</v>
      </c>
      <c r="H205" s="17">
        <f>A205</f>
        <v>407</v>
      </c>
      <c r="I205" s="17">
        <f>C205</f>
        <v>57</v>
      </c>
      <c r="J205">
        <v>0</v>
      </c>
      <c r="K205" s="3" t="str">
        <f>VLOOKUP(J205,'LibSets constants'!$A$4:$B$1002,2,FALSE)</f>
        <v>DLC_BASE_GAME</v>
      </c>
      <c r="L205" s="3" t="str">
        <f>VLOOKUP(J205,'LibSets constants'!$A$4:$C$1002,3,FALSE)</f>
        <v>Included in base game</v>
      </c>
    </row>
    <row r="206" spans="1:12" x14ac:dyDescent="0.25">
      <c r="A206" s="12">
        <v>408</v>
      </c>
      <c r="B206" s="5">
        <v>203</v>
      </c>
      <c r="C206" s="5">
        <v>57</v>
      </c>
      <c r="D206" s="3" t="s">
        <v>295</v>
      </c>
      <c r="E206" s="3" t="str">
        <f t="array" ref="E206">IF(OR(EXACT(A206,'ESO Dungeon constants'!$D$3:$D$987)),"X","")</f>
        <v/>
      </c>
      <c r="F206" s="3" t="str">
        <f>IF(EXACT(A206,C206),"X","")</f>
        <v/>
      </c>
      <c r="G206" s="3" t="str">
        <f>IF(A206&lt;&gt;C206,VLOOKUP(C206,$A$3:$D$9952,4,FALSE),"")</f>
        <v>Deshaan</v>
      </c>
      <c r="H206" s="17">
        <f>A206</f>
        <v>408</v>
      </c>
      <c r="I206" s="17">
        <f>C206</f>
        <v>57</v>
      </c>
      <c r="J206">
        <v>0</v>
      </c>
      <c r="K206" s="3" t="str">
        <f>VLOOKUP(J206,'LibSets constants'!$A$4:$B$1002,2,FALSE)</f>
        <v>DLC_BASE_GAME</v>
      </c>
      <c r="L206" s="3" t="str">
        <f>VLOOKUP(J206,'LibSets constants'!$A$4:$C$1002,3,FALSE)</f>
        <v>Included in base game</v>
      </c>
    </row>
    <row r="207" spans="1:12" x14ac:dyDescent="0.25">
      <c r="A207" s="12">
        <v>409</v>
      </c>
      <c r="B207" s="5">
        <v>204</v>
      </c>
      <c r="C207" s="5">
        <v>57</v>
      </c>
      <c r="D207" s="3" t="s">
        <v>296</v>
      </c>
      <c r="E207" s="3" t="str">
        <f t="array" ref="E207">IF(OR(EXACT(A207,'ESO Dungeon constants'!$D$3:$D$987)),"X","")</f>
        <v/>
      </c>
      <c r="F207" s="3" t="str">
        <f>IF(EXACT(A207,C207),"X","")</f>
        <v/>
      </c>
      <c r="G207" s="3" t="str">
        <f>IF(A207&lt;&gt;C207,VLOOKUP(C207,$A$3:$D$9952,4,FALSE),"")</f>
        <v>Deshaan</v>
      </c>
      <c r="H207" s="17">
        <f>A207</f>
        <v>409</v>
      </c>
      <c r="I207" s="17">
        <f>C207</f>
        <v>57</v>
      </c>
      <c r="J207">
        <v>0</v>
      </c>
      <c r="K207" s="3" t="str">
        <f>VLOOKUP(J207,'LibSets constants'!$A$4:$B$1002,2,FALSE)</f>
        <v>DLC_BASE_GAME</v>
      </c>
      <c r="L207" s="3" t="str">
        <f>VLOOKUP(J207,'LibSets constants'!$A$4:$C$1002,3,FALSE)</f>
        <v>Included in base game</v>
      </c>
    </row>
    <row r="208" spans="1:12" x14ac:dyDescent="0.25">
      <c r="A208" s="12">
        <v>410</v>
      </c>
      <c r="B208" s="5">
        <v>205</v>
      </c>
      <c r="C208" s="5">
        <v>57</v>
      </c>
      <c r="D208" s="3" t="s">
        <v>297</v>
      </c>
      <c r="E208" s="3" t="str">
        <f t="array" ref="E208">IF(OR(EXACT(A208,'ESO Dungeon constants'!$D$3:$D$987)),"X","")</f>
        <v/>
      </c>
      <c r="F208" s="3" t="str">
        <f>IF(EXACT(A208,C208),"X","")</f>
        <v/>
      </c>
      <c r="G208" s="3" t="str">
        <f>IF(A208&lt;&gt;C208,VLOOKUP(C208,$A$3:$D$9952,4,FALSE),"")</f>
        <v>Deshaan</v>
      </c>
      <c r="H208" s="17">
        <f>A208</f>
        <v>410</v>
      </c>
      <c r="I208" s="17">
        <f>C208</f>
        <v>57</v>
      </c>
      <c r="J208">
        <v>0</v>
      </c>
      <c r="K208" s="3" t="str">
        <f>VLOOKUP(J208,'LibSets constants'!$A$4:$B$1002,2,FALSE)</f>
        <v>DLC_BASE_GAME</v>
      </c>
      <c r="L208" s="3" t="str">
        <f>VLOOKUP(J208,'LibSets constants'!$A$4:$C$1002,3,FALSE)</f>
        <v>Included in base game</v>
      </c>
    </row>
    <row r="209" spans="1:12" x14ac:dyDescent="0.25">
      <c r="A209" s="12">
        <v>411</v>
      </c>
      <c r="B209" s="5">
        <v>206</v>
      </c>
      <c r="C209" s="5">
        <v>58</v>
      </c>
      <c r="D209" s="3" t="s">
        <v>298</v>
      </c>
      <c r="E209" s="3" t="str">
        <f t="array" ref="E209">IF(OR(EXACT(A209,'ESO Dungeon constants'!$D$3:$D$987)),"X","")</f>
        <v/>
      </c>
      <c r="F209" s="3" t="str">
        <f>IF(EXACT(A209,C209),"X","")</f>
        <v/>
      </c>
      <c r="G209" s="3" t="str">
        <f>IF(A209&lt;&gt;C209,VLOOKUP(C209,$A$3:$D$9952,4,FALSE),"")</f>
        <v>Malabal Tor</v>
      </c>
      <c r="H209" s="17">
        <f>A209</f>
        <v>411</v>
      </c>
      <c r="I209" s="17">
        <f>C209</f>
        <v>58</v>
      </c>
      <c r="J209">
        <v>0</v>
      </c>
      <c r="K209" s="3" t="str">
        <f>VLOOKUP(J209,'LibSets constants'!$A$4:$B$1002,2,FALSE)</f>
        <v>DLC_BASE_GAME</v>
      </c>
      <c r="L209" s="3" t="str">
        <f>VLOOKUP(J209,'LibSets constants'!$A$4:$C$1002,3,FALSE)</f>
        <v>Included in base game</v>
      </c>
    </row>
    <row r="210" spans="1:12" x14ac:dyDescent="0.25">
      <c r="A210" s="12">
        <v>412</v>
      </c>
      <c r="B210" s="5">
        <v>207</v>
      </c>
      <c r="C210" s="5">
        <v>103</v>
      </c>
      <c r="D210" s="3" t="s">
        <v>299</v>
      </c>
      <c r="E210" s="3" t="str">
        <f t="array" ref="E210">IF(OR(EXACT(A210,'ESO Dungeon constants'!$D$3:$D$987)),"X","")</f>
        <v/>
      </c>
      <c r="F210" s="3" t="str">
        <f>IF(EXACT(A210,C210),"X","")</f>
        <v/>
      </c>
      <c r="G210" s="3" t="str">
        <f>IF(A210&lt;&gt;C210,VLOOKUP(C210,$A$3:$D$9952,4,FALSE),"")</f>
        <v>The Rift</v>
      </c>
      <c r="H210" s="17">
        <f>A210</f>
        <v>412</v>
      </c>
      <c r="I210" s="17">
        <f>C210</f>
        <v>103</v>
      </c>
      <c r="J210">
        <v>0</v>
      </c>
      <c r="K210" s="3" t="str">
        <f>VLOOKUP(J210,'LibSets constants'!$A$4:$B$1002,2,FALSE)</f>
        <v>DLC_BASE_GAME</v>
      </c>
      <c r="L210" s="3" t="str">
        <f>VLOOKUP(J210,'LibSets constants'!$A$4:$C$1002,3,FALSE)</f>
        <v>Included in base game</v>
      </c>
    </row>
    <row r="211" spans="1:12" x14ac:dyDescent="0.25">
      <c r="A211" s="12">
        <v>413</v>
      </c>
      <c r="B211" s="5">
        <v>208</v>
      </c>
      <c r="C211" s="5">
        <v>103</v>
      </c>
      <c r="D211" s="3" t="s">
        <v>300</v>
      </c>
      <c r="E211" s="3" t="str">
        <f t="array" ref="E211">IF(OR(EXACT(A211,'ESO Dungeon constants'!$D$3:$D$987)),"X","")</f>
        <v/>
      </c>
      <c r="F211" s="3" t="str">
        <f>IF(EXACT(A211,C211),"X","")</f>
        <v/>
      </c>
      <c r="G211" s="3" t="str">
        <f>IF(A211&lt;&gt;C211,VLOOKUP(C211,$A$3:$D$9952,4,FALSE),"")</f>
        <v>The Rift</v>
      </c>
      <c r="H211" s="17">
        <f>A211</f>
        <v>413</v>
      </c>
      <c r="I211" s="17">
        <f>C211</f>
        <v>103</v>
      </c>
      <c r="J211">
        <v>0</v>
      </c>
      <c r="K211" s="3" t="str">
        <f>VLOOKUP(J211,'LibSets constants'!$A$4:$B$1002,2,FALSE)</f>
        <v>DLC_BASE_GAME</v>
      </c>
      <c r="L211" s="3" t="str">
        <f>VLOOKUP(J211,'LibSets constants'!$A$4:$C$1002,3,FALSE)</f>
        <v>Included in base game</v>
      </c>
    </row>
    <row r="212" spans="1:12" x14ac:dyDescent="0.25">
      <c r="A212" s="12">
        <v>414</v>
      </c>
      <c r="B212" s="5">
        <v>209</v>
      </c>
      <c r="C212" s="5">
        <v>103</v>
      </c>
      <c r="D212" s="3" t="s">
        <v>301</v>
      </c>
      <c r="E212" s="3" t="str">
        <f t="array" ref="E212">IF(OR(EXACT(A212,'ESO Dungeon constants'!$D$3:$D$987)),"X","")</f>
        <v/>
      </c>
      <c r="F212" s="3" t="str">
        <f>IF(EXACT(A212,C212),"X","")</f>
        <v/>
      </c>
      <c r="G212" s="3" t="str">
        <f>IF(A212&lt;&gt;C212,VLOOKUP(C212,$A$3:$D$9952,4,FALSE),"")</f>
        <v>The Rift</v>
      </c>
      <c r="H212" s="17">
        <f>A212</f>
        <v>414</v>
      </c>
      <c r="I212" s="17">
        <f>C212</f>
        <v>103</v>
      </c>
      <c r="J212">
        <v>0</v>
      </c>
      <c r="K212" s="3" t="str">
        <f>VLOOKUP(J212,'LibSets constants'!$A$4:$B$1002,2,FALSE)</f>
        <v>DLC_BASE_GAME</v>
      </c>
      <c r="L212" s="3" t="str">
        <f>VLOOKUP(J212,'LibSets constants'!$A$4:$C$1002,3,FALSE)</f>
        <v>Included in base game</v>
      </c>
    </row>
    <row r="213" spans="1:12" x14ac:dyDescent="0.25">
      <c r="A213" s="12">
        <v>415</v>
      </c>
      <c r="B213" s="5">
        <v>210</v>
      </c>
      <c r="C213" s="5">
        <v>103</v>
      </c>
      <c r="D213" s="3" t="s">
        <v>302</v>
      </c>
      <c r="E213" s="3" t="str">
        <f t="array" ref="E213">IF(OR(EXACT(A213,'ESO Dungeon constants'!$D$3:$D$987)),"X","")</f>
        <v/>
      </c>
      <c r="F213" s="3" t="str">
        <f>IF(EXACT(A213,C213),"X","")</f>
        <v/>
      </c>
      <c r="G213" s="3" t="str">
        <f>IF(A213&lt;&gt;C213,VLOOKUP(C213,$A$3:$D$9952,4,FALSE),"")</f>
        <v>The Rift</v>
      </c>
      <c r="H213" s="17">
        <f>A213</f>
        <v>415</v>
      </c>
      <c r="I213" s="17">
        <f>C213</f>
        <v>103</v>
      </c>
      <c r="J213">
        <v>0</v>
      </c>
      <c r="K213" s="3" t="str">
        <f>VLOOKUP(J213,'LibSets constants'!$A$4:$B$1002,2,FALSE)</f>
        <v>DLC_BASE_GAME</v>
      </c>
      <c r="L213" s="3" t="str">
        <f>VLOOKUP(J213,'LibSets constants'!$A$4:$C$1002,3,FALSE)</f>
        <v>Included in base game</v>
      </c>
    </row>
    <row r="214" spans="1:12" x14ac:dyDescent="0.25">
      <c r="A214" s="12">
        <v>416</v>
      </c>
      <c r="B214" s="5">
        <v>211</v>
      </c>
      <c r="C214" s="5">
        <v>381</v>
      </c>
      <c r="D214" s="3" t="s">
        <v>303</v>
      </c>
      <c r="E214" s="3" t="str">
        <f t="array" ref="E214">IF(OR(EXACT(A214,'ESO Dungeon constants'!$D$3:$D$987)),"X","")</f>
        <v/>
      </c>
      <c r="F214" s="3" t="str">
        <f>IF(EXACT(A214,C214),"X","")</f>
        <v/>
      </c>
      <c r="G214" s="3" t="str">
        <f>IF(A214&lt;&gt;C214,VLOOKUP(C214,$A$3:$D$9952,4,FALSE),"")</f>
        <v>Auridon</v>
      </c>
      <c r="H214" s="17">
        <f>A214</f>
        <v>416</v>
      </c>
      <c r="I214" s="17">
        <f>C214</f>
        <v>381</v>
      </c>
      <c r="J214">
        <v>0</v>
      </c>
      <c r="K214" s="3" t="str">
        <f>VLOOKUP(J214,'LibSets constants'!$A$4:$B$1002,2,FALSE)</f>
        <v>DLC_BASE_GAME</v>
      </c>
      <c r="L214" s="3" t="str">
        <f>VLOOKUP(J214,'LibSets constants'!$A$4:$C$1002,3,FALSE)</f>
        <v>Included in base game</v>
      </c>
    </row>
    <row r="215" spans="1:12" x14ac:dyDescent="0.25">
      <c r="A215" s="12">
        <v>417</v>
      </c>
      <c r="B215" s="5">
        <v>212</v>
      </c>
      <c r="C215" s="5">
        <v>347</v>
      </c>
      <c r="D215" s="3" t="s">
        <v>304</v>
      </c>
      <c r="E215" s="3" t="str">
        <f t="array" ref="E215">IF(OR(EXACT(A215,'ESO Dungeon constants'!$D$3:$D$987)),"X","")</f>
        <v/>
      </c>
      <c r="F215" s="3" t="str">
        <f>IF(EXACT(A215,C215),"X","")</f>
        <v/>
      </c>
      <c r="G215" s="3" t="str">
        <f>IF(A215&lt;&gt;C215,VLOOKUP(C215,$A$3:$D$9952,4,FALSE),"")</f>
        <v>Coldharbour</v>
      </c>
      <c r="H215" s="17">
        <f>A215</f>
        <v>417</v>
      </c>
      <c r="I215" s="17">
        <f>C215</f>
        <v>347</v>
      </c>
      <c r="J215">
        <v>0</v>
      </c>
      <c r="K215" s="3" t="str">
        <f>VLOOKUP(J215,'LibSets constants'!$A$4:$B$1002,2,FALSE)</f>
        <v>DLC_BASE_GAME</v>
      </c>
      <c r="L215" s="3" t="str">
        <f>VLOOKUP(J215,'LibSets constants'!$A$4:$C$1002,3,FALSE)</f>
        <v>Included in base game</v>
      </c>
    </row>
    <row r="216" spans="1:12" x14ac:dyDescent="0.25">
      <c r="A216" s="12">
        <v>418</v>
      </c>
      <c r="B216" s="5">
        <v>213</v>
      </c>
      <c r="C216" s="5">
        <v>347</v>
      </c>
      <c r="D216" s="3" t="s">
        <v>305</v>
      </c>
      <c r="E216" s="3" t="str">
        <f t="array" ref="E216">IF(OR(EXACT(A216,'ESO Dungeon constants'!$D$3:$D$987)),"X","")</f>
        <v/>
      </c>
      <c r="F216" s="3" t="str">
        <f>IF(EXACT(A216,C216),"X","")</f>
        <v/>
      </c>
      <c r="G216" s="3" t="str">
        <f>IF(A216&lt;&gt;C216,VLOOKUP(C216,$A$3:$D$9952,4,FALSE),"")</f>
        <v>Coldharbour</v>
      </c>
      <c r="H216" s="17">
        <f>A216</f>
        <v>418</v>
      </c>
      <c r="I216" s="17">
        <f>C216</f>
        <v>347</v>
      </c>
      <c r="J216">
        <v>0</v>
      </c>
      <c r="K216" s="3" t="str">
        <f>VLOOKUP(J216,'LibSets constants'!$A$4:$B$1002,2,FALSE)</f>
        <v>DLC_BASE_GAME</v>
      </c>
      <c r="L216" s="3" t="str">
        <f>VLOOKUP(J216,'LibSets constants'!$A$4:$C$1002,3,FALSE)</f>
        <v>Included in base game</v>
      </c>
    </row>
    <row r="217" spans="1:12" x14ac:dyDescent="0.25">
      <c r="A217" s="12">
        <v>419</v>
      </c>
      <c r="B217" s="5">
        <v>214</v>
      </c>
      <c r="C217" s="5">
        <v>347</v>
      </c>
      <c r="D217" s="3" t="s">
        <v>306</v>
      </c>
      <c r="E217" s="3" t="str">
        <f t="array" ref="E217">IF(OR(EXACT(A217,'ESO Dungeon constants'!$D$3:$D$987)),"X","")</f>
        <v/>
      </c>
      <c r="F217" s="3" t="str">
        <f>IF(EXACT(A217,C217),"X","")</f>
        <v/>
      </c>
      <c r="G217" s="3" t="str">
        <f>IF(A217&lt;&gt;C217,VLOOKUP(C217,$A$3:$D$9952,4,FALSE),"")</f>
        <v>Coldharbour</v>
      </c>
      <c r="H217" s="17">
        <f>A217</f>
        <v>419</v>
      </c>
      <c r="I217" s="17">
        <f>C217</f>
        <v>347</v>
      </c>
      <c r="J217">
        <v>0</v>
      </c>
      <c r="K217" s="3" t="str">
        <f>VLOOKUP(J217,'LibSets constants'!$A$4:$B$1002,2,FALSE)</f>
        <v>DLC_BASE_GAME</v>
      </c>
      <c r="L217" s="3" t="str">
        <f>VLOOKUP(J217,'LibSets constants'!$A$4:$C$1002,3,FALSE)</f>
        <v>Included in base game</v>
      </c>
    </row>
    <row r="218" spans="1:12" x14ac:dyDescent="0.25">
      <c r="A218" s="12">
        <v>420</v>
      </c>
      <c r="B218" s="5">
        <v>215</v>
      </c>
      <c r="C218" s="5">
        <v>347</v>
      </c>
      <c r="D218" s="3" t="s">
        <v>307</v>
      </c>
      <c r="E218" s="3" t="str">
        <f t="array" ref="E218">IF(OR(EXACT(A218,'ESO Dungeon constants'!$D$3:$D$987)),"X","")</f>
        <v/>
      </c>
      <c r="F218" s="3" t="str">
        <f>IF(EXACT(A218,C218),"X","")</f>
        <v/>
      </c>
      <c r="G218" s="3" t="str">
        <f>IF(A218&lt;&gt;C218,VLOOKUP(C218,$A$3:$D$9952,4,FALSE),"")</f>
        <v>Coldharbour</v>
      </c>
      <c r="H218" s="17">
        <f>A218</f>
        <v>420</v>
      </c>
      <c r="I218" s="17">
        <f>C218</f>
        <v>347</v>
      </c>
      <c r="J218">
        <v>0</v>
      </c>
      <c r="K218" s="3" t="str">
        <f>VLOOKUP(J218,'LibSets constants'!$A$4:$B$1002,2,FALSE)</f>
        <v>DLC_BASE_GAME</v>
      </c>
      <c r="L218" s="3" t="str">
        <f>VLOOKUP(J218,'LibSets constants'!$A$4:$C$1002,3,FALSE)</f>
        <v>Included in base game</v>
      </c>
    </row>
    <row r="219" spans="1:12" x14ac:dyDescent="0.25">
      <c r="A219" s="12">
        <v>421</v>
      </c>
      <c r="B219" s="5">
        <v>216</v>
      </c>
      <c r="C219" s="5">
        <v>347</v>
      </c>
      <c r="D219" s="43" t="s">
        <v>308</v>
      </c>
      <c r="E219" s="3" t="str">
        <f t="array" ref="E219">IF(OR(EXACT(A219,'ESO Dungeon constants'!$D$3:$D$987)),"X","")</f>
        <v/>
      </c>
      <c r="F219" s="3" t="str">
        <f>IF(EXACT(A219,C219),"X","")</f>
        <v/>
      </c>
      <c r="G219" s="3" t="str">
        <f>IF(A219&lt;&gt;C219,VLOOKUP(C219,$A$3:$D$9952,4,FALSE),"")</f>
        <v>Coldharbour</v>
      </c>
      <c r="H219" s="17">
        <f>A219</f>
        <v>421</v>
      </c>
      <c r="I219" s="17">
        <f>C219</f>
        <v>347</v>
      </c>
      <c r="J219">
        <v>0</v>
      </c>
      <c r="K219" s="3" t="str">
        <f>VLOOKUP(J219,'LibSets constants'!$A$4:$B$1002,2,FALSE)</f>
        <v>DLC_BASE_GAME</v>
      </c>
      <c r="L219" s="3" t="str">
        <f>VLOOKUP(J219,'LibSets constants'!$A$4:$C$1002,3,FALSE)</f>
        <v>Included in base game</v>
      </c>
    </row>
    <row r="220" spans="1:12" x14ac:dyDescent="0.25">
      <c r="A220" s="12">
        <v>422</v>
      </c>
      <c r="B220" s="5">
        <v>217</v>
      </c>
      <c r="C220" s="5">
        <v>347</v>
      </c>
      <c r="D220" s="3" t="s">
        <v>309</v>
      </c>
      <c r="E220" s="3" t="str">
        <f t="array" ref="E220">IF(OR(EXACT(A220,'ESO Dungeon constants'!$D$3:$D$987)),"X","")</f>
        <v/>
      </c>
      <c r="F220" s="3" t="str">
        <f>IF(EXACT(A220,C220),"X","")</f>
        <v/>
      </c>
      <c r="G220" s="3" t="str">
        <f>IF(A220&lt;&gt;C220,VLOOKUP(C220,$A$3:$D$9952,4,FALSE),"")</f>
        <v>Coldharbour</v>
      </c>
      <c r="H220" s="17">
        <f>A220</f>
        <v>422</v>
      </c>
      <c r="I220" s="17">
        <f>C220</f>
        <v>347</v>
      </c>
      <c r="J220">
        <v>0</v>
      </c>
      <c r="K220" s="3" t="str">
        <f>VLOOKUP(J220,'LibSets constants'!$A$4:$B$1002,2,FALSE)</f>
        <v>DLC_BASE_GAME</v>
      </c>
      <c r="L220" s="3" t="str">
        <f>VLOOKUP(J220,'LibSets constants'!$A$4:$C$1002,3,FALSE)</f>
        <v>Included in base game</v>
      </c>
    </row>
    <row r="221" spans="1:12" x14ac:dyDescent="0.25">
      <c r="A221" s="12">
        <v>424</v>
      </c>
      <c r="B221" s="5">
        <v>218</v>
      </c>
      <c r="C221" s="5">
        <v>3</v>
      </c>
      <c r="D221" s="3" t="s">
        <v>310</v>
      </c>
      <c r="E221" s="3" t="str">
        <f t="array" ref="E221">IF(OR(EXACT(A221,'ESO Dungeon constants'!$D$3:$D$987)),"X","")</f>
        <v/>
      </c>
      <c r="F221" s="3" t="str">
        <f>IF(EXACT(A221,C221),"X","")</f>
        <v/>
      </c>
      <c r="G221" s="3" t="str">
        <f>IF(A221&lt;&gt;C221,VLOOKUP(C221,$A$3:$D$9952,4,FALSE),"")</f>
        <v>Glenumbra</v>
      </c>
      <c r="H221" s="17">
        <f>A221</f>
        <v>424</v>
      </c>
      <c r="I221" s="17">
        <f>C221</f>
        <v>3</v>
      </c>
      <c r="J221">
        <v>0</v>
      </c>
      <c r="K221" s="3" t="str">
        <f>VLOOKUP(J221,'LibSets constants'!$A$4:$B$1002,2,FALSE)</f>
        <v>DLC_BASE_GAME</v>
      </c>
      <c r="L221" s="3" t="str">
        <f>VLOOKUP(J221,'LibSets constants'!$A$4:$C$1002,3,FALSE)</f>
        <v>Included in base game</v>
      </c>
    </row>
    <row r="222" spans="1:12" x14ac:dyDescent="0.25">
      <c r="A222" s="12">
        <v>425</v>
      </c>
      <c r="B222" s="5">
        <v>219</v>
      </c>
      <c r="C222" s="5">
        <v>3</v>
      </c>
      <c r="D222" s="3" t="s">
        <v>311</v>
      </c>
      <c r="E222" s="3" t="str">
        <f t="array" ref="E222">IF(OR(EXACT(A222,'ESO Dungeon constants'!$D$3:$D$987)),"X","")</f>
        <v/>
      </c>
      <c r="F222" s="3" t="str">
        <f>IF(EXACT(A222,C222),"X","")</f>
        <v/>
      </c>
      <c r="G222" s="3" t="str">
        <f>IF(A222&lt;&gt;C222,VLOOKUP(C222,$A$3:$D$9952,4,FALSE),"")</f>
        <v>Glenumbra</v>
      </c>
      <c r="H222" s="17">
        <f>A222</f>
        <v>425</v>
      </c>
      <c r="I222" s="17">
        <f>C222</f>
        <v>3</v>
      </c>
      <c r="J222">
        <v>0</v>
      </c>
      <c r="K222" s="3" t="str">
        <f>VLOOKUP(J222,'LibSets constants'!$A$4:$B$1002,2,FALSE)</f>
        <v>DLC_BASE_GAME</v>
      </c>
      <c r="L222" s="3" t="str">
        <f>VLOOKUP(J222,'LibSets constants'!$A$4:$C$1002,3,FALSE)</f>
        <v>Included in base game</v>
      </c>
    </row>
    <row r="223" spans="1:12" x14ac:dyDescent="0.25">
      <c r="A223" s="12">
        <v>426</v>
      </c>
      <c r="B223" s="5">
        <v>220</v>
      </c>
      <c r="C223" s="5">
        <v>3</v>
      </c>
      <c r="D223" s="3" t="s">
        <v>312</v>
      </c>
      <c r="E223" s="3" t="str">
        <f t="array" ref="E223">IF(OR(EXACT(A223,'ESO Dungeon constants'!$D$3:$D$987)),"X","")</f>
        <v/>
      </c>
      <c r="F223" s="3" t="str">
        <f>IF(EXACT(A223,C223),"X","")</f>
        <v/>
      </c>
      <c r="G223" s="3" t="str">
        <f>IF(A223&lt;&gt;C223,VLOOKUP(C223,$A$3:$D$9952,4,FALSE),"")</f>
        <v>Glenumbra</v>
      </c>
      <c r="H223" s="17">
        <f>A223</f>
        <v>426</v>
      </c>
      <c r="I223" s="17">
        <f>C223</f>
        <v>3</v>
      </c>
      <c r="J223">
        <v>0</v>
      </c>
      <c r="K223" s="3" t="str">
        <f>VLOOKUP(J223,'LibSets constants'!$A$4:$B$1002,2,FALSE)</f>
        <v>DLC_BASE_GAME</v>
      </c>
      <c r="L223" s="3" t="str">
        <f>VLOOKUP(J223,'LibSets constants'!$A$4:$C$1002,3,FALSE)</f>
        <v>Included in base game</v>
      </c>
    </row>
    <row r="224" spans="1:12" x14ac:dyDescent="0.25">
      <c r="A224" s="12">
        <v>429</v>
      </c>
      <c r="B224" s="5">
        <v>221</v>
      </c>
      <c r="C224" s="5">
        <v>3</v>
      </c>
      <c r="D224" s="3" t="s">
        <v>313</v>
      </c>
      <c r="E224" s="3" t="str">
        <f t="array" ref="E224">IF(OR(EXACT(A224,'ESO Dungeon constants'!$D$3:$D$987)),"X","")</f>
        <v/>
      </c>
      <c r="F224" s="3" t="str">
        <f>IF(EXACT(A224,C224),"X","")</f>
        <v/>
      </c>
      <c r="G224" s="3" t="str">
        <f>IF(A224&lt;&gt;C224,VLOOKUP(C224,$A$3:$D$9952,4,FALSE),"")</f>
        <v>Glenumbra</v>
      </c>
      <c r="H224" s="17">
        <f>A224</f>
        <v>429</v>
      </c>
      <c r="I224" s="17">
        <f>C224</f>
        <v>3</v>
      </c>
      <c r="J224">
        <v>0</v>
      </c>
      <c r="K224" s="3" t="str">
        <f>VLOOKUP(J224,'LibSets constants'!$A$4:$B$1002,2,FALSE)</f>
        <v>DLC_BASE_GAME</v>
      </c>
      <c r="L224" s="3" t="str">
        <f>VLOOKUP(J224,'LibSets constants'!$A$4:$C$1002,3,FALSE)</f>
        <v>Included in base game</v>
      </c>
    </row>
    <row r="225" spans="1:12" x14ac:dyDescent="0.25">
      <c r="A225" s="12">
        <v>430</v>
      </c>
      <c r="B225" s="5">
        <v>222</v>
      </c>
      <c r="C225" s="5">
        <v>19</v>
      </c>
      <c r="D225" s="3" t="s">
        <v>314</v>
      </c>
      <c r="E225" s="3" t="str">
        <f t="array" ref="E225">IF(OR(EXACT(A225,'ESO Dungeon constants'!$D$3:$D$987)),"X","")</f>
        <v/>
      </c>
      <c r="F225" s="3" t="str">
        <f>IF(EXACT(A225,C225),"X","")</f>
        <v/>
      </c>
      <c r="G225" s="3" t="str">
        <f>IF(A225&lt;&gt;C225,VLOOKUP(C225,$A$3:$D$9952,4,FALSE),"")</f>
        <v>Stormhaven</v>
      </c>
      <c r="H225" s="17">
        <f>A225</f>
        <v>430</v>
      </c>
      <c r="I225" s="17">
        <f>C225</f>
        <v>19</v>
      </c>
      <c r="J225">
        <v>0</v>
      </c>
      <c r="K225" s="3" t="str">
        <f>VLOOKUP(J225,'LibSets constants'!$A$4:$B$1002,2,FALSE)</f>
        <v>DLC_BASE_GAME</v>
      </c>
      <c r="L225" s="3" t="str">
        <f>VLOOKUP(J225,'LibSets constants'!$A$4:$C$1002,3,FALSE)</f>
        <v>Included in base game</v>
      </c>
    </row>
    <row r="226" spans="1:12" x14ac:dyDescent="0.25">
      <c r="A226" s="12">
        <v>431</v>
      </c>
      <c r="B226" s="5">
        <v>223</v>
      </c>
      <c r="C226" s="5">
        <v>103</v>
      </c>
      <c r="D226" s="3" t="s">
        <v>315</v>
      </c>
      <c r="E226" s="3" t="str">
        <f t="array" ref="E226">IF(OR(EXACT(A226,'ESO Dungeon constants'!$D$3:$D$987)),"X","")</f>
        <v/>
      </c>
      <c r="F226" s="3" t="str">
        <f>IF(EXACT(A226,C226),"X","")</f>
        <v/>
      </c>
      <c r="G226" s="3" t="str">
        <f>IF(A226&lt;&gt;C226,VLOOKUP(C226,$A$3:$D$9952,4,FALSE),"")</f>
        <v>The Rift</v>
      </c>
      <c r="H226" s="17">
        <f>A226</f>
        <v>431</v>
      </c>
      <c r="I226" s="17">
        <f>C226</f>
        <v>103</v>
      </c>
      <c r="J226">
        <v>0</v>
      </c>
      <c r="K226" s="3" t="str">
        <f>VLOOKUP(J226,'LibSets constants'!$A$4:$B$1002,2,FALSE)</f>
        <v>DLC_BASE_GAME</v>
      </c>
      <c r="L226" s="3" t="str">
        <f>VLOOKUP(J226,'LibSets constants'!$A$4:$C$1002,3,FALSE)</f>
        <v>Included in base game</v>
      </c>
    </row>
    <row r="227" spans="1:12" x14ac:dyDescent="0.25">
      <c r="A227" s="12">
        <v>433</v>
      </c>
      <c r="B227" s="5">
        <v>224</v>
      </c>
      <c r="C227" s="5">
        <v>383</v>
      </c>
      <c r="D227" s="3" t="s">
        <v>316</v>
      </c>
      <c r="E227" s="3" t="str">
        <f t="array" ref="E227">IF(OR(EXACT(A227,'ESO Dungeon constants'!$D$3:$D$987)),"X","")</f>
        <v/>
      </c>
      <c r="F227" s="3" t="str">
        <f>IF(EXACT(A227,C227),"X","")</f>
        <v/>
      </c>
      <c r="G227" s="3" t="str">
        <f>IF(A227&lt;&gt;C227,VLOOKUP(C227,$A$3:$D$9952,4,FALSE),"")</f>
        <v>Grahtwood</v>
      </c>
      <c r="H227" s="17">
        <f>A227</f>
        <v>433</v>
      </c>
      <c r="I227" s="17">
        <f>C227</f>
        <v>383</v>
      </c>
      <c r="J227">
        <v>0</v>
      </c>
      <c r="K227" s="3" t="str">
        <f>VLOOKUP(J227,'LibSets constants'!$A$4:$B$1002,2,FALSE)</f>
        <v>DLC_BASE_GAME</v>
      </c>
      <c r="L227" s="3" t="str">
        <f>VLOOKUP(J227,'LibSets constants'!$A$4:$C$1002,3,FALSE)</f>
        <v>Included in base game</v>
      </c>
    </row>
    <row r="228" spans="1:12" x14ac:dyDescent="0.25">
      <c r="A228" s="12">
        <v>434</v>
      </c>
      <c r="B228" s="5">
        <v>225</v>
      </c>
      <c r="C228" s="5">
        <v>383</v>
      </c>
      <c r="D228" s="3" t="s">
        <v>317</v>
      </c>
      <c r="E228" s="3" t="str">
        <f t="array" ref="E228">IF(OR(EXACT(A228,'ESO Dungeon constants'!$D$3:$D$987)),"X","")</f>
        <v/>
      </c>
      <c r="F228" s="3" t="str">
        <f>IF(EXACT(A228,C228),"X","")</f>
        <v/>
      </c>
      <c r="G228" s="3" t="str">
        <f>IF(A228&lt;&gt;C228,VLOOKUP(C228,$A$3:$D$9952,4,FALSE),"")</f>
        <v>Grahtwood</v>
      </c>
      <c r="H228" s="17">
        <f>A228</f>
        <v>434</v>
      </c>
      <c r="I228" s="17">
        <f>C228</f>
        <v>383</v>
      </c>
      <c r="J228">
        <v>0</v>
      </c>
      <c r="K228" s="3" t="str">
        <f>VLOOKUP(J228,'LibSets constants'!$A$4:$B$1002,2,FALSE)</f>
        <v>DLC_BASE_GAME</v>
      </c>
      <c r="L228" s="3" t="str">
        <f>VLOOKUP(J228,'LibSets constants'!$A$4:$C$1002,3,FALSE)</f>
        <v>Included in base game</v>
      </c>
    </row>
    <row r="229" spans="1:12" x14ac:dyDescent="0.25">
      <c r="A229" s="12">
        <v>435</v>
      </c>
      <c r="B229" s="5">
        <v>226</v>
      </c>
      <c r="C229" s="5">
        <v>383</v>
      </c>
      <c r="D229" s="3" t="s">
        <v>318</v>
      </c>
      <c r="E229" s="3" t="str">
        <f t="array" ref="E229">IF(OR(EXACT(A229,'ESO Dungeon constants'!$D$3:$D$987)),"X","")</f>
        <v/>
      </c>
      <c r="F229" s="3" t="str">
        <f>IF(EXACT(A229,C229),"X","")</f>
        <v/>
      </c>
      <c r="G229" s="3" t="str">
        <f>IF(A229&lt;&gt;C229,VLOOKUP(C229,$A$3:$D$9952,4,FALSE),"")</f>
        <v>Grahtwood</v>
      </c>
      <c r="H229" s="17">
        <f>A229</f>
        <v>435</v>
      </c>
      <c r="I229" s="17">
        <f>C229</f>
        <v>383</v>
      </c>
      <c r="J229">
        <v>0</v>
      </c>
      <c r="K229" s="3" t="str">
        <f>VLOOKUP(J229,'LibSets constants'!$A$4:$B$1002,2,FALSE)</f>
        <v>DLC_BASE_GAME</v>
      </c>
      <c r="L229" s="3" t="str">
        <f>VLOOKUP(J229,'LibSets constants'!$A$4:$C$1002,3,FALSE)</f>
        <v>Included in base game</v>
      </c>
    </row>
    <row r="230" spans="1:12" x14ac:dyDescent="0.25">
      <c r="A230" s="12">
        <v>436</v>
      </c>
      <c r="B230" s="5">
        <v>227</v>
      </c>
      <c r="C230" s="5">
        <v>383</v>
      </c>
      <c r="D230" s="3" t="s">
        <v>319</v>
      </c>
      <c r="E230" s="3" t="str">
        <f t="array" ref="E230">IF(OR(EXACT(A230,'ESO Dungeon constants'!$D$3:$D$987)),"X","")</f>
        <v/>
      </c>
      <c r="F230" s="3" t="str">
        <f>IF(EXACT(A230,C230),"X","")</f>
        <v/>
      </c>
      <c r="G230" s="3" t="str">
        <f>IF(A230&lt;&gt;C230,VLOOKUP(C230,$A$3:$D$9952,4,FALSE),"")</f>
        <v>Grahtwood</v>
      </c>
      <c r="H230" s="17">
        <f>A230</f>
        <v>436</v>
      </c>
      <c r="I230" s="17">
        <f>C230</f>
        <v>383</v>
      </c>
      <c r="J230">
        <v>0</v>
      </c>
      <c r="K230" s="3" t="str">
        <f>VLOOKUP(J230,'LibSets constants'!$A$4:$B$1002,2,FALSE)</f>
        <v>DLC_BASE_GAME</v>
      </c>
      <c r="L230" s="3" t="str">
        <f>VLOOKUP(J230,'LibSets constants'!$A$4:$C$1002,3,FALSE)</f>
        <v>Included in base game</v>
      </c>
    </row>
    <row r="231" spans="1:12" x14ac:dyDescent="0.25">
      <c r="A231" s="12">
        <v>437</v>
      </c>
      <c r="B231" s="5">
        <v>228</v>
      </c>
      <c r="C231" s="5">
        <v>383</v>
      </c>
      <c r="D231" s="3" t="s">
        <v>320</v>
      </c>
      <c r="E231" s="3" t="str">
        <f t="array" ref="E231">IF(OR(EXACT(A231,'ESO Dungeon constants'!$D$3:$D$987)),"X","")</f>
        <v/>
      </c>
      <c r="F231" s="3" t="str">
        <f>IF(EXACT(A231,C231),"X","")</f>
        <v/>
      </c>
      <c r="G231" s="3" t="str">
        <f>IF(A231&lt;&gt;C231,VLOOKUP(C231,$A$3:$D$9952,4,FALSE),"")</f>
        <v>Grahtwood</v>
      </c>
      <c r="H231" s="17">
        <f>A231</f>
        <v>437</v>
      </c>
      <c r="I231" s="17">
        <f>C231</f>
        <v>383</v>
      </c>
      <c r="J231">
        <v>0</v>
      </c>
      <c r="K231" s="3" t="str">
        <f>VLOOKUP(J231,'LibSets constants'!$A$4:$B$1002,2,FALSE)</f>
        <v>DLC_BASE_GAME</v>
      </c>
      <c r="L231" s="3" t="str">
        <f>VLOOKUP(J231,'LibSets constants'!$A$4:$C$1002,3,FALSE)</f>
        <v>Included in base game</v>
      </c>
    </row>
    <row r="232" spans="1:12" x14ac:dyDescent="0.25">
      <c r="A232" s="12">
        <v>438</v>
      </c>
      <c r="B232" s="5">
        <v>229</v>
      </c>
      <c r="C232" s="5">
        <v>383</v>
      </c>
      <c r="D232" s="3" t="s">
        <v>321</v>
      </c>
      <c r="E232" s="3" t="str">
        <f t="array" ref="E232">IF(OR(EXACT(A232,'ESO Dungeon constants'!$D$3:$D$987)),"X","")</f>
        <v/>
      </c>
      <c r="F232" s="3" t="str">
        <f>IF(EXACT(A232,C232),"X","")</f>
        <v/>
      </c>
      <c r="G232" s="3" t="str">
        <f>IF(A232&lt;&gt;C232,VLOOKUP(C232,$A$3:$D$9952,4,FALSE),"")</f>
        <v>Grahtwood</v>
      </c>
      <c r="H232" s="17">
        <f>A232</f>
        <v>438</v>
      </c>
      <c r="I232" s="17">
        <f>C232</f>
        <v>383</v>
      </c>
      <c r="J232">
        <v>0</v>
      </c>
      <c r="K232" s="3" t="str">
        <f>VLOOKUP(J232,'LibSets constants'!$A$4:$B$1002,2,FALSE)</f>
        <v>DLC_BASE_GAME</v>
      </c>
      <c r="L232" s="3" t="str">
        <f>VLOOKUP(J232,'LibSets constants'!$A$4:$C$1002,3,FALSE)</f>
        <v>Included in base game</v>
      </c>
    </row>
    <row r="233" spans="1:12" x14ac:dyDescent="0.25">
      <c r="A233" s="12">
        <v>439</v>
      </c>
      <c r="B233" s="5">
        <v>230</v>
      </c>
      <c r="C233" s="5">
        <v>383</v>
      </c>
      <c r="D233" s="3" t="s">
        <v>322</v>
      </c>
      <c r="E233" s="3" t="str">
        <f t="array" ref="E233">IF(OR(EXACT(A233,'ESO Dungeon constants'!$D$3:$D$987)),"X","")</f>
        <v/>
      </c>
      <c r="F233" s="3" t="str">
        <f>IF(EXACT(A233,C233),"X","")</f>
        <v/>
      </c>
      <c r="G233" s="3" t="str">
        <f>IF(A233&lt;&gt;C233,VLOOKUP(C233,$A$3:$D$9952,4,FALSE),"")</f>
        <v>Grahtwood</v>
      </c>
      <c r="H233" s="17">
        <f>A233</f>
        <v>439</v>
      </c>
      <c r="I233" s="17">
        <f>C233</f>
        <v>383</v>
      </c>
      <c r="J233">
        <v>0</v>
      </c>
      <c r="K233" s="3" t="str">
        <f>VLOOKUP(J233,'LibSets constants'!$A$4:$B$1002,2,FALSE)</f>
        <v>DLC_BASE_GAME</v>
      </c>
      <c r="L233" s="3" t="str">
        <f>VLOOKUP(J233,'LibSets constants'!$A$4:$C$1002,3,FALSE)</f>
        <v>Included in base game</v>
      </c>
    </row>
    <row r="234" spans="1:12" x14ac:dyDescent="0.25">
      <c r="A234" s="12">
        <v>440</v>
      </c>
      <c r="B234" s="5">
        <v>231</v>
      </c>
      <c r="C234" s="5">
        <v>383</v>
      </c>
      <c r="D234" s="3" t="s">
        <v>323</v>
      </c>
      <c r="E234" s="3" t="str">
        <f t="array" ref="E234">IF(OR(EXACT(A234,'ESO Dungeon constants'!$D$3:$D$987)),"X","")</f>
        <v/>
      </c>
      <c r="F234" s="3" t="str">
        <f>IF(EXACT(A234,C234),"X","")</f>
        <v/>
      </c>
      <c r="G234" s="3" t="str">
        <f>IF(A234&lt;&gt;C234,VLOOKUP(C234,$A$3:$D$9952,4,FALSE),"")</f>
        <v>Grahtwood</v>
      </c>
      <c r="H234" s="17">
        <f>A234</f>
        <v>440</v>
      </c>
      <c r="I234" s="17">
        <f>C234</f>
        <v>383</v>
      </c>
      <c r="J234">
        <v>0</v>
      </c>
      <c r="K234" s="3" t="str">
        <f>VLOOKUP(J234,'LibSets constants'!$A$4:$B$1002,2,FALSE)</f>
        <v>DLC_BASE_GAME</v>
      </c>
      <c r="L234" s="3" t="str">
        <f>VLOOKUP(J234,'LibSets constants'!$A$4:$C$1002,3,FALSE)</f>
        <v>Included in base game</v>
      </c>
    </row>
    <row r="235" spans="1:12" x14ac:dyDescent="0.25">
      <c r="A235" s="12">
        <v>442</v>
      </c>
      <c r="B235" s="5">
        <v>232</v>
      </c>
      <c r="C235" s="5">
        <v>383</v>
      </c>
      <c r="D235" s="3" t="s">
        <v>324</v>
      </c>
      <c r="E235" s="3" t="str">
        <f t="array" ref="E235">IF(OR(EXACT(A235,'ESO Dungeon constants'!$D$3:$D$987)),"X","")</f>
        <v/>
      </c>
      <c r="F235" s="3" t="str">
        <f>IF(EXACT(A235,C235),"X","")</f>
        <v/>
      </c>
      <c r="G235" s="3" t="str">
        <f>IF(A235&lt;&gt;C235,VLOOKUP(C235,$A$3:$D$9952,4,FALSE),"")</f>
        <v>Grahtwood</v>
      </c>
      <c r="H235" s="17">
        <f>A235</f>
        <v>442</v>
      </c>
      <c r="I235" s="17">
        <f>C235</f>
        <v>383</v>
      </c>
      <c r="J235">
        <v>0</v>
      </c>
      <c r="K235" s="3" t="str">
        <f>VLOOKUP(J235,'LibSets constants'!$A$4:$B$1002,2,FALSE)</f>
        <v>DLC_BASE_GAME</v>
      </c>
      <c r="L235" s="3" t="str">
        <f>VLOOKUP(J235,'LibSets constants'!$A$4:$C$1002,3,FALSE)</f>
        <v>Included in base game</v>
      </c>
    </row>
    <row r="236" spans="1:12" x14ac:dyDescent="0.25">
      <c r="A236" s="12">
        <v>444</v>
      </c>
      <c r="B236" s="5">
        <v>233</v>
      </c>
      <c r="C236" s="5">
        <v>383</v>
      </c>
      <c r="D236" s="43" t="s">
        <v>325</v>
      </c>
      <c r="E236" s="3" t="str">
        <f t="array" ref="E236">IF(OR(EXACT(A236,'ESO Dungeon constants'!$D$3:$D$987)),"X","")</f>
        <v/>
      </c>
      <c r="F236" s="3" t="str">
        <f>IF(EXACT(A236,C236),"X","")</f>
        <v/>
      </c>
      <c r="G236" s="3" t="str">
        <f>IF(A236&lt;&gt;C236,VLOOKUP(C236,$A$3:$D$9952,4,FALSE),"")</f>
        <v>Grahtwood</v>
      </c>
      <c r="H236" s="17">
        <f>A236</f>
        <v>444</v>
      </c>
      <c r="I236" s="17">
        <f>C236</f>
        <v>383</v>
      </c>
      <c r="J236">
        <v>0</v>
      </c>
      <c r="K236" s="3" t="str">
        <f>VLOOKUP(J236,'LibSets constants'!$A$4:$B$1002,2,FALSE)</f>
        <v>DLC_BASE_GAME</v>
      </c>
      <c r="L236" s="3" t="str">
        <f>VLOOKUP(J236,'LibSets constants'!$A$4:$C$1002,3,FALSE)</f>
        <v>Included in base game</v>
      </c>
    </row>
    <row r="237" spans="1:12" x14ac:dyDescent="0.25">
      <c r="A237" s="12">
        <v>447</v>
      </c>
      <c r="B237" s="5">
        <v>234</v>
      </c>
      <c r="C237" s="5">
        <v>383</v>
      </c>
      <c r="D237" s="43" t="s">
        <v>326</v>
      </c>
      <c r="E237" s="3" t="str">
        <f t="array" ref="E237">IF(OR(EXACT(A237,'ESO Dungeon constants'!$D$3:$D$987)),"X","")</f>
        <v/>
      </c>
      <c r="F237" s="3" t="str">
        <f>IF(EXACT(A237,C237),"X","")</f>
        <v/>
      </c>
      <c r="G237" s="3" t="str">
        <f>IF(A237&lt;&gt;C237,VLOOKUP(C237,$A$3:$D$9952,4,FALSE),"")</f>
        <v>Grahtwood</v>
      </c>
      <c r="H237" s="17">
        <f>A237</f>
        <v>447</v>
      </c>
      <c r="I237" s="17">
        <f>C237</f>
        <v>383</v>
      </c>
      <c r="J237">
        <v>0</v>
      </c>
      <c r="K237" s="3" t="str">
        <f>VLOOKUP(J237,'LibSets constants'!$A$4:$B$1002,2,FALSE)</f>
        <v>DLC_BASE_GAME</v>
      </c>
      <c r="L237" s="3" t="str">
        <f>VLOOKUP(J237,'LibSets constants'!$A$4:$C$1002,3,FALSE)</f>
        <v>Included in base game</v>
      </c>
    </row>
    <row r="238" spans="1:12" x14ac:dyDescent="0.25">
      <c r="A238" s="12">
        <v>449</v>
      </c>
      <c r="B238" s="5">
        <v>235</v>
      </c>
      <c r="C238" s="5">
        <v>101</v>
      </c>
      <c r="D238" s="3" t="s">
        <v>48</v>
      </c>
      <c r="E238" s="3" t="str">
        <f t="array" ref="E238">IF(OR(EXACT(A238,'ESO Dungeon constants'!$D$3:$D$987)),"X","")</f>
        <v>X</v>
      </c>
      <c r="F238" s="3" t="str">
        <f>IF(EXACT(A238,C238),"X","")</f>
        <v/>
      </c>
      <c r="G238" s="3" t="str">
        <f>IF(A238&lt;&gt;C238,VLOOKUP(C238,$A$3:$D$9952,4,FALSE),"")</f>
        <v>Eastmarch</v>
      </c>
      <c r="H238" s="17">
        <f>A238</f>
        <v>449</v>
      </c>
      <c r="I238" s="17">
        <f>C238</f>
        <v>101</v>
      </c>
      <c r="J238">
        <v>0</v>
      </c>
      <c r="K238" s="3" t="str">
        <f>VLOOKUP(J238,'LibSets constants'!$A$4:$B$1002,2,FALSE)</f>
        <v>DLC_BASE_GAME</v>
      </c>
      <c r="L238" s="3" t="str">
        <f>VLOOKUP(J238,'LibSets constants'!$A$4:$C$1002,3,FALSE)</f>
        <v>Included in base game</v>
      </c>
    </row>
    <row r="239" spans="1:12" x14ac:dyDescent="0.25">
      <c r="A239" s="12">
        <v>451</v>
      </c>
      <c r="B239" s="5">
        <v>236</v>
      </c>
      <c r="C239" s="5">
        <v>382</v>
      </c>
      <c r="D239" s="3" t="s">
        <v>327</v>
      </c>
      <c r="E239" s="3" t="str">
        <f t="array" ref="E239">IF(OR(EXACT(A239,'ESO Dungeon constants'!$D$3:$D$987)),"X","")</f>
        <v/>
      </c>
      <c r="F239" s="3" t="str">
        <f>IF(EXACT(A239,C239),"X","")</f>
        <v/>
      </c>
      <c r="G239" s="3" t="str">
        <f>IF(A239&lt;&gt;C239,VLOOKUP(C239,$A$3:$D$9952,4,FALSE),"")</f>
        <v>Reaper's March</v>
      </c>
      <c r="H239" s="17">
        <f>A239</f>
        <v>451</v>
      </c>
      <c r="I239" s="17">
        <f>C239</f>
        <v>382</v>
      </c>
      <c r="J239">
        <v>0</v>
      </c>
      <c r="K239" s="3" t="str">
        <f>VLOOKUP(J239,'LibSets constants'!$A$4:$B$1002,2,FALSE)</f>
        <v>DLC_BASE_GAME</v>
      </c>
      <c r="L239" s="3" t="str">
        <f>VLOOKUP(J239,'LibSets constants'!$A$4:$C$1002,3,FALSE)</f>
        <v>Included in base game</v>
      </c>
    </row>
    <row r="240" spans="1:12" x14ac:dyDescent="0.25">
      <c r="A240" s="12">
        <v>452</v>
      </c>
      <c r="B240" s="5">
        <v>237</v>
      </c>
      <c r="C240" s="5">
        <v>382</v>
      </c>
      <c r="D240" s="43" t="s">
        <v>328</v>
      </c>
      <c r="E240" s="3" t="str">
        <f t="array" ref="E240">IF(OR(EXACT(A240,'ESO Dungeon constants'!$D$3:$D$987)),"X","")</f>
        <v/>
      </c>
      <c r="F240" s="3" t="str">
        <f>IF(EXACT(A240,C240),"X","")</f>
        <v/>
      </c>
      <c r="G240" s="3" t="str">
        <f>IF(A240&lt;&gt;C240,VLOOKUP(C240,$A$3:$D$9952,4,FALSE),"")</f>
        <v>Reaper's March</v>
      </c>
      <c r="H240" s="17">
        <f>A240</f>
        <v>452</v>
      </c>
      <c r="I240" s="17">
        <f>C240</f>
        <v>382</v>
      </c>
      <c r="J240">
        <v>0</v>
      </c>
      <c r="K240" s="3" t="str">
        <f>VLOOKUP(J240,'LibSets constants'!$A$4:$B$1002,2,FALSE)</f>
        <v>DLC_BASE_GAME</v>
      </c>
      <c r="L240" s="3" t="str">
        <f>VLOOKUP(J240,'LibSets constants'!$A$4:$C$1002,3,FALSE)</f>
        <v>Included in base game</v>
      </c>
    </row>
    <row r="241" spans="1:12" x14ac:dyDescent="0.25">
      <c r="A241" s="12">
        <v>453</v>
      </c>
      <c r="B241" s="5">
        <v>238</v>
      </c>
      <c r="C241" s="5">
        <v>382</v>
      </c>
      <c r="D241" s="3" t="s">
        <v>329</v>
      </c>
      <c r="E241" s="3" t="str">
        <f t="array" ref="E241">IF(OR(EXACT(A241,'ESO Dungeon constants'!$D$3:$D$987)),"X","")</f>
        <v/>
      </c>
      <c r="F241" s="3" t="str">
        <f>IF(EXACT(A241,C241),"X","")</f>
        <v/>
      </c>
      <c r="G241" s="3" t="str">
        <f>IF(A241&lt;&gt;C241,VLOOKUP(C241,$A$3:$D$9952,4,FALSE),"")</f>
        <v>Reaper's March</v>
      </c>
      <c r="H241" s="17">
        <f>A241</f>
        <v>453</v>
      </c>
      <c r="I241" s="17">
        <f>C241</f>
        <v>382</v>
      </c>
      <c r="J241">
        <v>0</v>
      </c>
      <c r="K241" s="3" t="str">
        <f>VLOOKUP(J241,'LibSets constants'!$A$4:$B$1002,2,FALSE)</f>
        <v>DLC_BASE_GAME</v>
      </c>
      <c r="L241" s="3" t="str">
        <f>VLOOKUP(J241,'LibSets constants'!$A$4:$C$1002,3,FALSE)</f>
        <v>Included in base game</v>
      </c>
    </row>
    <row r="242" spans="1:12" x14ac:dyDescent="0.25">
      <c r="A242" s="12">
        <v>454</v>
      </c>
      <c r="B242" s="5">
        <v>239</v>
      </c>
      <c r="C242" s="5">
        <v>382</v>
      </c>
      <c r="D242" s="3" t="s">
        <v>330</v>
      </c>
      <c r="E242" s="3" t="str">
        <f t="array" ref="E242">IF(OR(EXACT(A242,'ESO Dungeon constants'!$D$3:$D$987)),"X","")</f>
        <v/>
      </c>
      <c r="F242" s="3" t="str">
        <f>IF(EXACT(A242,C242),"X","")</f>
        <v/>
      </c>
      <c r="G242" s="3" t="str">
        <f>IF(A242&lt;&gt;C242,VLOOKUP(C242,$A$3:$D$9952,4,FALSE),"")</f>
        <v>Reaper's March</v>
      </c>
      <c r="H242" s="17">
        <f>A242</f>
        <v>454</v>
      </c>
      <c r="I242" s="17">
        <f>C242</f>
        <v>382</v>
      </c>
      <c r="J242">
        <v>0</v>
      </c>
      <c r="K242" s="3" t="str">
        <f>VLOOKUP(J242,'LibSets constants'!$A$4:$B$1002,2,FALSE)</f>
        <v>DLC_BASE_GAME</v>
      </c>
      <c r="L242" s="3" t="str">
        <f>VLOOKUP(J242,'LibSets constants'!$A$4:$C$1002,3,FALSE)</f>
        <v>Included in base game</v>
      </c>
    </row>
    <row r="243" spans="1:12" x14ac:dyDescent="0.25">
      <c r="A243" s="12">
        <v>455</v>
      </c>
      <c r="B243" s="5">
        <v>240</v>
      </c>
      <c r="C243" s="5">
        <v>382</v>
      </c>
      <c r="D243" s="3" t="s">
        <v>331</v>
      </c>
      <c r="E243" s="3" t="str">
        <f t="array" ref="E243">IF(OR(EXACT(A243,'ESO Dungeon constants'!$D$3:$D$987)),"X","")</f>
        <v/>
      </c>
      <c r="F243" s="3" t="str">
        <f>IF(EXACT(A243,C243),"X","")</f>
        <v/>
      </c>
      <c r="G243" s="3" t="str">
        <f>IF(A243&lt;&gt;C243,VLOOKUP(C243,$A$3:$D$9952,4,FALSE),"")</f>
        <v>Reaper's March</v>
      </c>
      <c r="H243" s="17">
        <f>A243</f>
        <v>455</v>
      </c>
      <c r="I243" s="17">
        <f>C243</f>
        <v>382</v>
      </c>
      <c r="J243">
        <v>0</v>
      </c>
      <c r="K243" s="3" t="str">
        <f>VLOOKUP(J243,'LibSets constants'!$A$4:$B$1002,2,FALSE)</f>
        <v>DLC_BASE_GAME</v>
      </c>
      <c r="L243" s="3" t="str">
        <f>VLOOKUP(J243,'LibSets constants'!$A$4:$C$1002,3,FALSE)</f>
        <v>Included in base game</v>
      </c>
    </row>
    <row r="244" spans="1:12" x14ac:dyDescent="0.25">
      <c r="A244" s="12">
        <v>456</v>
      </c>
      <c r="B244" s="5">
        <v>241</v>
      </c>
      <c r="C244" s="5">
        <v>382</v>
      </c>
      <c r="D244" s="43" t="s">
        <v>332</v>
      </c>
      <c r="E244" s="3" t="str">
        <f t="array" ref="E244">IF(OR(EXACT(A244,'ESO Dungeon constants'!$D$3:$D$987)),"X","")</f>
        <v/>
      </c>
      <c r="F244" s="3" t="str">
        <f>IF(EXACT(A244,C244),"X","")</f>
        <v/>
      </c>
      <c r="G244" s="3" t="str">
        <f>IF(A244&lt;&gt;C244,VLOOKUP(C244,$A$3:$D$9952,4,FALSE),"")</f>
        <v>Reaper's March</v>
      </c>
      <c r="H244" s="17">
        <f>A244</f>
        <v>456</v>
      </c>
      <c r="I244" s="17">
        <f>C244</f>
        <v>382</v>
      </c>
      <c r="J244">
        <v>0</v>
      </c>
      <c r="K244" s="3" t="str">
        <f>VLOOKUP(J244,'LibSets constants'!$A$4:$B$1002,2,FALSE)</f>
        <v>DLC_BASE_GAME</v>
      </c>
      <c r="L244" s="3" t="str">
        <f>VLOOKUP(J244,'LibSets constants'!$A$4:$C$1002,3,FALSE)</f>
        <v>Included in base game</v>
      </c>
    </row>
    <row r="245" spans="1:12" x14ac:dyDescent="0.25">
      <c r="A245" s="12">
        <v>457</v>
      </c>
      <c r="B245" s="5">
        <v>242</v>
      </c>
      <c r="C245" s="5">
        <v>382</v>
      </c>
      <c r="D245" s="3" t="s">
        <v>333</v>
      </c>
      <c r="E245" s="3" t="str">
        <f t="array" ref="E245">IF(OR(EXACT(A245,'ESO Dungeon constants'!$D$3:$D$987)),"X","")</f>
        <v/>
      </c>
      <c r="F245" s="3" t="str">
        <f>IF(EXACT(A245,C245),"X","")</f>
        <v/>
      </c>
      <c r="G245" s="3" t="str">
        <f>IF(A245&lt;&gt;C245,VLOOKUP(C245,$A$3:$D$9952,4,FALSE),"")</f>
        <v>Reaper's March</v>
      </c>
      <c r="H245" s="17">
        <f>A245</f>
        <v>457</v>
      </c>
      <c r="I245" s="17">
        <f>C245</f>
        <v>382</v>
      </c>
      <c r="J245">
        <v>0</v>
      </c>
      <c r="K245" s="3" t="str">
        <f>VLOOKUP(J245,'LibSets constants'!$A$4:$B$1002,2,FALSE)</f>
        <v>DLC_BASE_GAME</v>
      </c>
      <c r="L245" s="3" t="str">
        <f>VLOOKUP(J245,'LibSets constants'!$A$4:$C$1002,3,FALSE)</f>
        <v>Included in base game</v>
      </c>
    </row>
    <row r="246" spans="1:12" x14ac:dyDescent="0.25">
      <c r="A246" s="12">
        <v>458</v>
      </c>
      <c r="B246" s="5">
        <v>243</v>
      </c>
      <c r="C246" s="5">
        <v>382</v>
      </c>
      <c r="D246" s="3" t="s">
        <v>334</v>
      </c>
      <c r="E246" s="3" t="str">
        <f t="array" ref="E246">IF(OR(EXACT(A246,'ESO Dungeon constants'!$D$3:$D$987)),"X","")</f>
        <v/>
      </c>
      <c r="F246" s="3" t="str">
        <f>IF(EXACT(A246,C246),"X","")</f>
        <v/>
      </c>
      <c r="G246" s="3" t="str">
        <f>IF(A246&lt;&gt;C246,VLOOKUP(C246,$A$3:$D$9952,4,FALSE),"")</f>
        <v>Reaper's March</v>
      </c>
      <c r="H246" s="17">
        <f>A246</f>
        <v>458</v>
      </c>
      <c r="I246" s="17">
        <f>C246</f>
        <v>382</v>
      </c>
      <c r="J246">
        <v>0</v>
      </c>
      <c r="K246" s="3" t="str">
        <f>VLOOKUP(J246,'LibSets constants'!$A$4:$B$1002,2,FALSE)</f>
        <v>DLC_BASE_GAME</v>
      </c>
      <c r="L246" s="3" t="str">
        <f>VLOOKUP(J246,'LibSets constants'!$A$4:$C$1002,3,FALSE)</f>
        <v>Included in base game</v>
      </c>
    </row>
    <row r="247" spans="1:12" x14ac:dyDescent="0.25">
      <c r="A247" s="12">
        <v>459</v>
      </c>
      <c r="B247" s="5">
        <v>244</v>
      </c>
      <c r="C247" s="5">
        <v>382</v>
      </c>
      <c r="D247" s="3" t="s">
        <v>335</v>
      </c>
      <c r="E247" s="3" t="str">
        <f t="array" ref="E247">IF(OR(EXACT(A247,'ESO Dungeon constants'!$D$3:$D$987)),"X","")</f>
        <v/>
      </c>
      <c r="F247" s="3" t="str">
        <f>IF(EXACT(A247,C247),"X","")</f>
        <v/>
      </c>
      <c r="G247" s="3" t="str">
        <f>IF(A247&lt;&gt;C247,VLOOKUP(C247,$A$3:$D$9952,4,FALSE),"")</f>
        <v>Reaper's March</v>
      </c>
      <c r="H247" s="17">
        <f>A247</f>
        <v>459</v>
      </c>
      <c r="I247" s="17">
        <f>C247</f>
        <v>382</v>
      </c>
      <c r="J247">
        <v>0</v>
      </c>
      <c r="K247" s="3" t="str">
        <f>VLOOKUP(J247,'LibSets constants'!$A$4:$B$1002,2,FALSE)</f>
        <v>DLC_BASE_GAME</v>
      </c>
      <c r="L247" s="3" t="str">
        <f>VLOOKUP(J247,'LibSets constants'!$A$4:$C$1002,3,FALSE)</f>
        <v>Included in base game</v>
      </c>
    </row>
    <row r="248" spans="1:12" x14ac:dyDescent="0.25">
      <c r="A248" s="12">
        <v>460</v>
      </c>
      <c r="B248" s="5">
        <v>245</v>
      </c>
      <c r="C248" s="5">
        <v>382</v>
      </c>
      <c r="D248" s="3" t="s">
        <v>336</v>
      </c>
      <c r="E248" s="3" t="str">
        <f t="array" ref="E248">IF(OR(EXACT(A248,'ESO Dungeon constants'!$D$3:$D$987)),"X","")</f>
        <v/>
      </c>
      <c r="F248" s="3" t="str">
        <f>IF(EXACT(A248,C248),"X","")</f>
        <v/>
      </c>
      <c r="G248" s="3" t="str">
        <f>IF(A248&lt;&gt;C248,VLOOKUP(C248,$A$3:$D$9952,4,FALSE),"")</f>
        <v>Reaper's March</v>
      </c>
      <c r="H248" s="17">
        <f>A248</f>
        <v>460</v>
      </c>
      <c r="I248" s="17">
        <f>C248</f>
        <v>382</v>
      </c>
      <c r="J248">
        <v>0</v>
      </c>
      <c r="K248" s="3" t="str">
        <f>VLOOKUP(J248,'LibSets constants'!$A$4:$B$1002,2,FALSE)</f>
        <v>DLC_BASE_GAME</v>
      </c>
      <c r="L248" s="3" t="str">
        <f>VLOOKUP(J248,'LibSets constants'!$A$4:$C$1002,3,FALSE)</f>
        <v>Included in base game</v>
      </c>
    </row>
    <row r="249" spans="1:12" x14ac:dyDescent="0.25">
      <c r="A249" s="12">
        <v>461</v>
      </c>
      <c r="B249" s="5">
        <v>246</v>
      </c>
      <c r="C249" s="5">
        <v>382</v>
      </c>
      <c r="D249" s="3" t="s">
        <v>337</v>
      </c>
      <c r="E249" s="3" t="str">
        <f t="array" ref="E249">IF(OR(EXACT(A249,'ESO Dungeon constants'!$D$3:$D$987)),"X","")</f>
        <v/>
      </c>
      <c r="F249" s="3" t="str">
        <f>IF(EXACT(A249,C249),"X","")</f>
        <v/>
      </c>
      <c r="G249" s="3" t="str">
        <f>IF(A249&lt;&gt;C249,VLOOKUP(C249,$A$3:$D$9952,4,FALSE),"")</f>
        <v>Reaper's March</v>
      </c>
      <c r="H249" s="17">
        <f>A249</f>
        <v>461</v>
      </c>
      <c r="I249" s="17">
        <f>C249</f>
        <v>382</v>
      </c>
      <c r="J249">
        <v>0</v>
      </c>
      <c r="K249" s="3" t="str">
        <f>VLOOKUP(J249,'LibSets constants'!$A$4:$B$1002,2,FALSE)</f>
        <v>DLC_BASE_GAME</v>
      </c>
      <c r="L249" s="3" t="str">
        <f>VLOOKUP(J249,'LibSets constants'!$A$4:$C$1002,3,FALSE)</f>
        <v>Included in base game</v>
      </c>
    </row>
    <row r="250" spans="1:12" x14ac:dyDescent="0.25">
      <c r="A250" s="12">
        <v>462</v>
      </c>
      <c r="B250" s="5">
        <v>247</v>
      </c>
      <c r="C250" s="5">
        <v>382</v>
      </c>
      <c r="D250" s="3" t="s">
        <v>338</v>
      </c>
      <c r="E250" s="3" t="str">
        <f t="array" ref="E250">IF(OR(EXACT(A250,'ESO Dungeon constants'!$D$3:$D$987)),"X","")</f>
        <v/>
      </c>
      <c r="F250" s="3" t="str">
        <f>IF(EXACT(A250,C250),"X","")</f>
        <v/>
      </c>
      <c r="G250" s="3" t="str">
        <f>IF(A250&lt;&gt;C250,VLOOKUP(C250,$A$3:$D$9952,4,FALSE),"")</f>
        <v>Reaper's March</v>
      </c>
      <c r="H250" s="17">
        <f>A250</f>
        <v>462</v>
      </c>
      <c r="I250" s="17">
        <f>C250</f>
        <v>382</v>
      </c>
      <c r="J250">
        <v>0</v>
      </c>
      <c r="K250" s="3" t="str">
        <f>VLOOKUP(J250,'LibSets constants'!$A$4:$B$1002,2,FALSE)</f>
        <v>DLC_BASE_GAME</v>
      </c>
      <c r="L250" s="3" t="str">
        <f>VLOOKUP(J250,'LibSets constants'!$A$4:$C$1002,3,FALSE)</f>
        <v>Included in base game</v>
      </c>
    </row>
    <row r="251" spans="1:12" x14ac:dyDescent="0.25">
      <c r="A251" s="12">
        <v>463</v>
      </c>
      <c r="B251" s="5">
        <v>248</v>
      </c>
      <c r="C251" s="5">
        <v>382</v>
      </c>
      <c r="D251" s="3" t="s">
        <v>339</v>
      </c>
      <c r="E251" s="3" t="str">
        <f t="array" ref="E251">IF(OR(EXACT(A251,'ESO Dungeon constants'!$D$3:$D$987)),"X","")</f>
        <v/>
      </c>
      <c r="F251" s="3" t="str">
        <f>IF(EXACT(A251,C251),"X","")</f>
        <v/>
      </c>
      <c r="G251" s="3" t="str">
        <f>IF(A251&lt;&gt;C251,VLOOKUP(C251,$A$3:$D$9952,4,FALSE),"")</f>
        <v>Reaper's March</v>
      </c>
      <c r="H251" s="17">
        <f>A251</f>
        <v>463</v>
      </c>
      <c r="I251" s="17">
        <f>C251</f>
        <v>382</v>
      </c>
      <c r="J251">
        <v>0</v>
      </c>
      <c r="K251" s="3" t="str">
        <f>VLOOKUP(J251,'LibSets constants'!$A$4:$B$1002,2,FALSE)</f>
        <v>DLC_BASE_GAME</v>
      </c>
      <c r="L251" s="3" t="str">
        <f>VLOOKUP(J251,'LibSets constants'!$A$4:$C$1002,3,FALSE)</f>
        <v>Included in base game</v>
      </c>
    </row>
    <row r="252" spans="1:12" x14ac:dyDescent="0.25">
      <c r="A252" s="12">
        <v>464</v>
      </c>
      <c r="B252" s="5">
        <v>249</v>
      </c>
      <c r="C252" s="5">
        <v>382</v>
      </c>
      <c r="D252" s="3" t="s">
        <v>340</v>
      </c>
      <c r="E252" s="3" t="str">
        <f t="array" ref="E252">IF(OR(EXACT(A252,'ESO Dungeon constants'!$D$3:$D$987)),"X","")</f>
        <v/>
      </c>
      <c r="F252" s="3" t="str">
        <f>IF(EXACT(A252,C252),"X","")</f>
        <v/>
      </c>
      <c r="G252" s="3" t="str">
        <f>IF(A252&lt;&gt;C252,VLOOKUP(C252,$A$3:$D$9952,4,FALSE),"")</f>
        <v>Reaper's March</v>
      </c>
      <c r="H252" s="17">
        <f>A252</f>
        <v>464</v>
      </c>
      <c r="I252" s="17">
        <f>C252</f>
        <v>382</v>
      </c>
      <c r="J252">
        <v>0</v>
      </c>
      <c r="K252" s="3" t="str">
        <f>VLOOKUP(J252,'LibSets constants'!$A$4:$B$1002,2,FALSE)</f>
        <v>DLC_BASE_GAME</v>
      </c>
      <c r="L252" s="3" t="str">
        <f>VLOOKUP(J252,'LibSets constants'!$A$4:$C$1002,3,FALSE)</f>
        <v>Included in base game</v>
      </c>
    </row>
    <row r="253" spans="1:12" x14ac:dyDescent="0.25">
      <c r="A253" s="12">
        <v>465</v>
      </c>
      <c r="B253" s="5">
        <v>250</v>
      </c>
      <c r="C253" s="5">
        <v>382</v>
      </c>
      <c r="D253" s="3" t="s">
        <v>341</v>
      </c>
      <c r="E253" s="3" t="str">
        <f t="array" ref="E253">IF(OR(EXACT(A253,'ESO Dungeon constants'!$D$3:$D$987)),"X","")</f>
        <v/>
      </c>
      <c r="F253" s="3" t="str">
        <f>IF(EXACT(A253,C253),"X","")</f>
        <v/>
      </c>
      <c r="G253" s="3" t="str">
        <f>IF(A253&lt;&gt;C253,VLOOKUP(C253,$A$3:$D$9952,4,FALSE),"")</f>
        <v>Reaper's March</v>
      </c>
      <c r="H253" s="17">
        <f>A253</f>
        <v>465</v>
      </c>
      <c r="I253" s="17">
        <f>C253</f>
        <v>382</v>
      </c>
      <c r="J253">
        <v>0</v>
      </c>
      <c r="K253" s="3" t="str">
        <f>VLOOKUP(J253,'LibSets constants'!$A$4:$B$1002,2,FALSE)</f>
        <v>DLC_BASE_GAME</v>
      </c>
      <c r="L253" s="3" t="str">
        <f>VLOOKUP(J253,'LibSets constants'!$A$4:$C$1002,3,FALSE)</f>
        <v>Included in base game</v>
      </c>
    </row>
    <row r="254" spans="1:12" x14ac:dyDescent="0.25">
      <c r="A254" s="12">
        <v>466</v>
      </c>
      <c r="B254" s="5">
        <v>251</v>
      </c>
      <c r="C254" s="5">
        <v>382</v>
      </c>
      <c r="D254" s="3" t="s">
        <v>342</v>
      </c>
      <c r="E254" s="3" t="str">
        <f t="array" ref="E254">IF(OR(EXACT(A254,'ESO Dungeon constants'!$D$3:$D$987)),"X","")</f>
        <v/>
      </c>
      <c r="F254" s="3" t="str">
        <f>IF(EXACT(A254,C254),"X","")</f>
        <v/>
      </c>
      <c r="G254" s="3" t="str">
        <f>IF(A254&lt;&gt;C254,VLOOKUP(C254,$A$3:$D$9952,4,FALSE),"")</f>
        <v>Reaper's March</v>
      </c>
      <c r="H254" s="17">
        <f>A254</f>
        <v>466</v>
      </c>
      <c r="I254" s="17">
        <f>C254</f>
        <v>382</v>
      </c>
      <c r="J254">
        <v>0</v>
      </c>
      <c r="K254" s="3" t="str">
        <f>VLOOKUP(J254,'LibSets constants'!$A$4:$B$1002,2,FALSE)</f>
        <v>DLC_BASE_GAME</v>
      </c>
      <c r="L254" s="3" t="str">
        <f>VLOOKUP(J254,'LibSets constants'!$A$4:$C$1002,3,FALSE)</f>
        <v>Included in base game</v>
      </c>
    </row>
    <row r="255" spans="1:12" x14ac:dyDescent="0.25">
      <c r="A255" s="12">
        <v>467</v>
      </c>
      <c r="B255" s="5">
        <v>252</v>
      </c>
      <c r="C255" s="5">
        <v>382</v>
      </c>
      <c r="D255" s="3" t="s">
        <v>343</v>
      </c>
      <c r="E255" s="3" t="str">
        <f t="array" ref="E255">IF(OR(EXACT(A255,'ESO Dungeon constants'!$D$3:$D$987)),"X","")</f>
        <v/>
      </c>
      <c r="F255" s="3" t="str">
        <f>IF(EXACT(A255,C255),"X","")</f>
        <v/>
      </c>
      <c r="G255" s="3" t="str">
        <f>IF(A255&lt;&gt;C255,VLOOKUP(C255,$A$3:$D$9952,4,FALSE),"")</f>
        <v>Reaper's March</v>
      </c>
      <c r="H255" s="17">
        <f>A255</f>
        <v>467</v>
      </c>
      <c r="I255" s="17">
        <f>C255</f>
        <v>382</v>
      </c>
      <c r="J255">
        <v>0</v>
      </c>
      <c r="K255" s="3" t="str">
        <f>VLOOKUP(J255,'LibSets constants'!$A$4:$B$1002,2,FALSE)</f>
        <v>DLC_BASE_GAME</v>
      </c>
      <c r="L255" s="3" t="str">
        <f>VLOOKUP(J255,'LibSets constants'!$A$4:$C$1002,3,FALSE)</f>
        <v>Included in base game</v>
      </c>
    </row>
    <row r="256" spans="1:12" x14ac:dyDescent="0.25">
      <c r="A256" s="12">
        <v>468</v>
      </c>
      <c r="B256" s="5">
        <v>253</v>
      </c>
      <c r="C256" s="5">
        <v>58</v>
      </c>
      <c r="D256" s="3" t="s">
        <v>344</v>
      </c>
      <c r="E256" s="3" t="str">
        <f t="array" ref="E256">IF(OR(EXACT(A256,'ESO Dungeon constants'!$D$3:$D$987)),"X","")</f>
        <v/>
      </c>
      <c r="F256" s="3" t="str">
        <f>IF(EXACT(A256,C256),"X","")</f>
        <v/>
      </c>
      <c r="G256" s="3" t="str">
        <f>IF(A256&lt;&gt;C256,VLOOKUP(C256,$A$3:$D$9952,4,FALSE),"")</f>
        <v>Malabal Tor</v>
      </c>
      <c r="H256" s="17">
        <f>A256</f>
        <v>468</v>
      </c>
      <c r="I256" s="17">
        <f>C256</f>
        <v>58</v>
      </c>
      <c r="J256">
        <v>0</v>
      </c>
      <c r="K256" s="3" t="str">
        <f>VLOOKUP(J256,'LibSets constants'!$A$4:$B$1002,2,FALSE)</f>
        <v>DLC_BASE_GAME</v>
      </c>
      <c r="L256" s="3" t="str">
        <f>VLOOKUP(J256,'LibSets constants'!$A$4:$C$1002,3,FALSE)</f>
        <v>Included in base game</v>
      </c>
    </row>
    <row r="257" spans="1:12" x14ac:dyDescent="0.25">
      <c r="A257" s="12">
        <v>469</v>
      </c>
      <c r="B257" s="5">
        <v>254</v>
      </c>
      <c r="C257" s="5">
        <v>58</v>
      </c>
      <c r="D257" s="3" t="s">
        <v>345</v>
      </c>
      <c r="E257" s="3" t="str">
        <f t="array" ref="E257">IF(OR(EXACT(A257,'ESO Dungeon constants'!$D$3:$D$987)),"X","")</f>
        <v/>
      </c>
      <c r="F257" s="3" t="str">
        <f>IF(EXACT(A257,C257),"X","")</f>
        <v/>
      </c>
      <c r="G257" s="3" t="str">
        <f>IF(A257&lt;&gt;C257,VLOOKUP(C257,$A$3:$D$9952,4,FALSE),"")</f>
        <v>Malabal Tor</v>
      </c>
      <c r="H257" s="17">
        <f>A257</f>
        <v>469</v>
      </c>
      <c r="I257" s="17">
        <f>C257</f>
        <v>58</v>
      </c>
      <c r="J257">
        <v>0</v>
      </c>
      <c r="K257" s="3" t="str">
        <f>VLOOKUP(J257,'LibSets constants'!$A$4:$B$1002,2,FALSE)</f>
        <v>DLC_BASE_GAME</v>
      </c>
      <c r="L257" s="3" t="str">
        <f>VLOOKUP(J257,'LibSets constants'!$A$4:$C$1002,3,FALSE)</f>
        <v>Included in base game</v>
      </c>
    </row>
    <row r="258" spans="1:12" x14ac:dyDescent="0.25">
      <c r="A258" s="12">
        <v>470</v>
      </c>
      <c r="B258" s="5">
        <v>255</v>
      </c>
      <c r="C258" s="5">
        <v>58</v>
      </c>
      <c r="D258" s="3" t="s">
        <v>346</v>
      </c>
      <c r="E258" s="3" t="str">
        <f t="array" ref="E258">IF(OR(EXACT(A258,'ESO Dungeon constants'!$D$3:$D$987)),"X","")</f>
        <v/>
      </c>
      <c r="F258" s="3" t="str">
        <f>IF(EXACT(A258,C258),"X","")</f>
        <v/>
      </c>
      <c r="G258" s="3" t="str">
        <f>IF(A258&lt;&gt;C258,VLOOKUP(C258,$A$3:$D$9952,4,FALSE),"")</f>
        <v>Malabal Tor</v>
      </c>
      <c r="H258" s="17">
        <f>A258</f>
        <v>470</v>
      </c>
      <c r="I258" s="17">
        <f>C258</f>
        <v>58</v>
      </c>
      <c r="J258">
        <v>0</v>
      </c>
      <c r="K258" s="3" t="str">
        <f>VLOOKUP(J258,'LibSets constants'!$A$4:$B$1002,2,FALSE)</f>
        <v>DLC_BASE_GAME</v>
      </c>
      <c r="L258" s="3" t="str">
        <f>VLOOKUP(J258,'LibSets constants'!$A$4:$C$1002,3,FALSE)</f>
        <v>Included in base game</v>
      </c>
    </row>
    <row r="259" spans="1:12" x14ac:dyDescent="0.25">
      <c r="A259" s="12">
        <v>471</v>
      </c>
      <c r="B259" s="5">
        <v>256</v>
      </c>
      <c r="C259" s="5">
        <v>58</v>
      </c>
      <c r="D259" s="3" t="s">
        <v>347</v>
      </c>
      <c r="E259" s="3" t="str">
        <f t="array" ref="E259">IF(OR(EXACT(A259,'ESO Dungeon constants'!$D$3:$D$987)),"X","")</f>
        <v/>
      </c>
      <c r="F259" s="3" t="str">
        <f>IF(EXACT(A259,C259),"X","")</f>
        <v/>
      </c>
      <c r="G259" s="3" t="str">
        <f>IF(A259&lt;&gt;C259,VLOOKUP(C259,$A$3:$D$9952,4,FALSE),"")</f>
        <v>Malabal Tor</v>
      </c>
      <c r="H259" s="17">
        <f>A259</f>
        <v>471</v>
      </c>
      <c r="I259" s="17">
        <f>C259</f>
        <v>58</v>
      </c>
      <c r="J259">
        <v>0</v>
      </c>
      <c r="K259" s="3" t="str">
        <f>VLOOKUP(J259,'LibSets constants'!$A$4:$B$1002,2,FALSE)</f>
        <v>DLC_BASE_GAME</v>
      </c>
      <c r="L259" s="3" t="str">
        <f>VLOOKUP(J259,'LibSets constants'!$A$4:$C$1002,3,FALSE)</f>
        <v>Included in base game</v>
      </c>
    </row>
    <row r="260" spans="1:12" x14ac:dyDescent="0.25">
      <c r="A260" s="12">
        <v>472</v>
      </c>
      <c r="B260" s="5">
        <v>257</v>
      </c>
      <c r="C260" s="5">
        <v>58</v>
      </c>
      <c r="D260" s="3" t="s">
        <v>348</v>
      </c>
      <c r="E260" s="3" t="str">
        <f t="array" ref="E260">IF(OR(EXACT(A260,'ESO Dungeon constants'!$D$3:$D$987)),"X","")</f>
        <v/>
      </c>
      <c r="F260" s="3" t="str">
        <f>IF(EXACT(A260,C260),"X","")</f>
        <v/>
      </c>
      <c r="G260" s="3" t="str">
        <f>IF(A260&lt;&gt;C260,VLOOKUP(C260,$A$3:$D$9952,4,FALSE),"")</f>
        <v>Malabal Tor</v>
      </c>
      <c r="H260" s="17">
        <f>A260</f>
        <v>472</v>
      </c>
      <c r="I260" s="17">
        <f>C260</f>
        <v>58</v>
      </c>
      <c r="J260">
        <v>0</v>
      </c>
      <c r="K260" s="3" t="str">
        <f>VLOOKUP(J260,'LibSets constants'!$A$4:$B$1002,2,FALSE)</f>
        <v>DLC_BASE_GAME</v>
      </c>
      <c r="L260" s="3" t="str">
        <f>VLOOKUP(J260,'LibSets constants'!$A$4:$C$1002,3,FALSE)</f>
        <v>Included in base game</v>
      </c>
    </row>
    <row r="261" spans="1:12" x14ac:dyDescent="0.25">
      <c r="A261" s="12">
        <v>473</v>
      </c>
      <c r="B261" s="5">
        <v>258</v>
      </c>
      <c r="C261" s="5">
        <v>58</v>
      </c>
      <c r="D261" s="3" t="s">
        <v>349</v>
      </c>
      <c r="E261" s="3" t="str">
        <f t="array" ref="E261">IF(OR(EXACT(A261,'ESO Dungeon constants'!$D$3:$D$987)),"X","")</f>
        <v/>
      </c>
      <c r="F261" s="3" t="str">
        <f>IF(EXACT(A261,C261),"X","")</f>
        <v/>
      </c>
      <c r="G261" s="3" t="str">
        <f>IF(A261&lt;&gt;C261,VLOOKUP(C261,$A$3:$D$9952,4,FALSE),"")</f>
        <v>Malabal Tor</v>
      </c>
      <c r="H261" s="17">
        <f>A261</f>
        <v>473</v>
      </c>
      <c r="I261" s="17">
        <f>C261</f>
        <v>58</v>
      </c>
      <c r="J261">
        <v>0</v>
      </c>
      <c r="K261" s="3" t="str">
        <f>VLOOKUP(J261,'LibSets constants'!$A$4:$B$1002,2,FALSE)</f>
        <v>DLC_BASE_GAME</v>
      </c>
      <c r="L261" s="3" t="str">
        <f>VLOOKUP(J261,'LibSets constants'!$A$4:$C$1002,3,FALSE)</f>
        <v>Included in base game</v>
      </c>
    </row>
    <row r="262" spans="1:12" x14ac:dyDescent="0.25">
      <c r="A262" s="12">
        <v>475</v>
      </c>
      <c r="B262" s="5">
        <v>259</v>
      </c>
      <c r="C262" s="5">
        <v>383</v>
      </c>
      <c r="D262" s="3" t="s">
        <v>350</v>
      </c>
      <c r="E262" s="3" t="str">
        <f t="array" ref="E262">IF(OR(EXACT(A262,'ESO Dungeon constants'!$D$3:$D$987)),"X","")</f>
        <v/>
      </c>
      <c r="F262" s="3" t="str">
        <f>IF(EXACT(A262,C262),"X","")</f>
        <v/>
      </c>
      <c r="G262" s="3" t="str">
        <f>IF(A262&lt;&gt;C262,VLOOKUP(C262,$A$3:$D$9952,4,FALSE),"")</f>
        <v>Grahtwood</v>
      </c>
      <c r="H262" s="17">
        <f>A262</f>
        <v>475</v>
      </c>
      <c r="I262" s="17">
        <f>C262</f>
        <v>383</v>
      </c>
      <c r="J262">
        <v>0</v>
      </c>
      <c r="K262" s="3" t="str">
        <f>VLOOKUP(J262,'LibSets constants'!$A$4:$B$1002,2,FALSE)</f>
        <v>DLC_BASE_GAME</v>
      </c>
      <c r="L262" s="3" t="str">
        <f>VLOOKUP(J262,'LibSets constants'!$A$4:$C$1002,3,FALSE)</f>
        <v>Included in base game</v>
      </c>
    </row>
    <row r="263" spans="1:12" x14ac:dyDescent="0.25">
      <c r="A263" s="12">
        <v>477</v>
      </c>
      <c r="B263" s="5">
        <v>260</v>
      </c>
      <c r="C263" s="5">
        <v>383</v>
      </c>
      <c r="D263" s="3" t="s">
        <v>351</v>
      </c>
      <c r="E263" s="3" t="str">
        <f t="array" ref="E263">IF(OR(EXACT(A263,'ESO Dungeon constants'!$D$3:$D$987)),"X","")</f>
        <v/>
      </c>
      <c r="F263" s="3" t="str">
        <f>IF(EXACT(A263,C263),"X","")</f>
        <v/>
      </c>
      <c r="G263" s="3" t="str">
        <f>IF(A263&lt;&gt;C263,VLOOKUP(C263,$A$3:$D$9952,4,FALSE),"")</f>
        <v>Grahtwood</v>
      </c>
      <c r="H263" s="17">
        <f>A263</f>
        <v>477</v>
      </c>
      <c r="I263" s="17">
        <f>C263</f>
        <v>383</v>
      </c>
      <c r="J263">
        <v>0</v>
      </c>
      <c r="K263" s="3" t="str">
        <f>VLOOKUP(J263,'LibSets constants'!$A$4:$B$1002,2,FALSE)</f>
        <v>DLC_BASE_GAME</v>
      </c>
      <c r="L263" s="3" t="str">
        <f>VLOOKUP(J263,'LibSets constants'!$A$4:$C$1002,3,FALSE)</f>
        <v>Included in base game</v>
      </c>
    </row>
    <row r="264" spans="1:12" x14ac:dyDescent="0.25">
      <c r="A264" s="12">
        <v>478</v>
      </c>
      <c r="B264" s="5">
        <v>261</v>
      </c>
      <c r="C264" s="5">
        <v>383</v>
      </c>
      <c r="D264" s="3" t="s">
        <v>352</v>
      </c>
      <c r="E264" s="3" t="str">
        <f t="array" ref="E264">IF(OR(EXACT(A264,'ESO Dungeon constants'!$D$3:$D$987)),"X","")</f>
        <v/>
      </c>
      <c r="F264" s="3" t="str">
        <f>IF(EXACT(A264,C264),"X","")</f>
        <v/>
      </c>
      <c r="G264" s="3" t="str">
        <f>IF(A264&lt;&gt;C264,VLOOKUP(C264,$A$3:$D$9952,4,FALSE),"")</f>
        <v>Grahtwood</v>
      </c>
      <c r="H264" s="17">
        <f>A264</f>
        <v>478</v>
      </c>
      <c r="I264" s="17">
        <f>C264</f>
        <v>383</v>
      </c>
      <c r="J264">
        <v>0</v>
      </c>
      <c r="K264" s="3" t="str">
        <f>VLOOKUP(J264,'LibSets constants'!$A$4:$B$1002,2,FALSE)</f>
        <v>DLC_BASE_GAME</v>
      </c>
      <c r="L264" s="3" t="str">
        <f>VLOOKUP(J264,'LibSets constants'!$A$4:$C$1002,3,FALSE)</f>
        <v>Included in base game</v>
      </c>
    </row>
    <row r="265" spans="1:12" x14ac:dyDescent="0.25">
      <c r="A265" s="12">
        <v>480</v>
      </c>
      <c r="B265" s="5">
        <v>262</v>
      </c>
      <c r="C265" s="5">
        <v>103</v>
      </c>
      <c r="D265" s="3" t="s">
        <v>353</v>
      </c>
      <c r="E265" s="3" t="str">
        <f t="array" ref="E265">IF(OR(EXACT(A265,'ESO Dungeon constants'!$D$3:$D$987)),"X","")</f>
        <v/>
      </c>
      <c r="F265" s="3" t="str">
        <f>IF(EXACT(A265,C265),"X","")</f>
        <v/>
      </c>
      <c r="G265" s="3" t="str">
        <f>IF(A265&lt;&gt;C265,VLOOKUP(C265,$A$3:$D$9952,4,FALSE),"")</f>
        <v>The Rift</v>
      </c>
      <c r="H265" s="17">
        <f>A265</f>
        <v>480</v>
      </c>
      <c r="I265" s="17">
        <f>C265</f>
        <v>103</v>
      </c>
      <c r="J265">
        <v>0</v>
      </c>
      <c r="K265" s="3" t="str">
        <f>VLOOKUP(J265,'LibSets constants'!$A$4:$B$1002,2,FALSE)</f>
        <v>DLC_BASE_GAME</v>
      </c>
      <c r="L265" s="3" t="str">
        <f>VLOOKUP(J265,'LibSets constants'!$A$4:$C$1002,3,FALSE)</f>
        <v>Included in base game</v>
      </c>
    </row>
    <row r="266" spans="1:12" x14ac:dyDescent="0.25">
      <c r="A266" s="12">
        <v>481</v>
      </c>
      <c r="B266" s="5">
        <v>263</v>
      </c>
      <c r="C266" s="5">
        <v>103</v>
      </c>
      <c r="D266" s="43" t="s">
        <v>354</v>
      </c>
      <c r="E266" s="3" t="str">
        <f t="array" ref="E266">IF(OR(EXACT(A266,'ESO Dungeon constants'!$D$3:$D$987)),"X","")</f>
        <v/>
      </c>
      <c r="F266" s="3" t="str">
        <f>IF(EXACT(A266,C266),"X","")</f>
        <v/>
      </c>
      <c r="G266" s="3" t="str">
        <f>IF(A266&lt;&gt;C266,VLOOKUP(C266,$A$3:$D$9952,4,FALSE),"")</f>
        <v>The Rift</v>
      </c>
      <c r="H266" s="17">
        <f>A266</f>
        <v>481</v>
      </c>
      <c r="I266" s="17">
        <f>C266</f>
        <v>103</v>
      </c>
      <c r="J266">
        <v>0</v>
      </c>
      <c r="K266" s="3" t="str">
        <f>VLOOKUP(J266,'LibSets constants'!$A$4:$B$1002,2,FALSE)</f>
        <v>DLC_BASE_GAME</v>
      </c>
      <c r="L266" s="3" t="str">
        <f>VLOOKUP(J266,'LibSets constants'!$A$4:$C$1002,3,FALSE)</f>
        <v>Included in base game</v>
      </c>
    </row>
    <row r="267" spans="1:12" x14ac:dyDescent="0.25">
      <c r="A267" s="12">
        <v>482</v>
      </c>
      <c r="B267" s="5">
        <v>264</v>
      </c>
      <c r="C267" s="5">
        <v>103</v>
      </c>
      <c r="D267" s="3" t="s">
        <v>355</v>
      </c>
      <c r="E267" s="3" t="str">
        <f t="array" ref="E267">IF(OR(EXACT(A267,'ESO Dungeon constants'!$D$3:$D$987)),"X","")</f>
        <v/>
      </c>
      <c r="F267" s="3" t="str">
        <f>IF(EXACT(A267,C267),"X","")</f>
        <v/>
      </c>
      <c r="G267" s="3" t="str">
        <f>IF(A267&lt;&gt;C267,VLOOKUP(C267,$A$3:$D$9952,4,FALSE),"")</f>
        <v>The Rift</v>
      </c>
      <c r="H267" s="17">
        <f>A267</f>
        <v>482</v>
      </c>
      <c r="I267" s="17">
        <f>C267</f>
        <v>103</v>
      </c>
      <c r="J267">
        <v>0</v>
      </c>
      <c r="K267" s="3" t="str">
        <f>VLOOKUP(J267,'LibSets constants'!$A$4:$B$1002,2,FALSE)</f>
        <v>DLC_BASE_GAME</v>
      </c>
      <c r="L267" s="3" t="str">
        <f>VLOOKUP(J267,'LibSets constants'!$A$4:$C$1002,3,FALSE)</f>
        <v>Included in base game</v>
      </c>
    </row>
    <row r="268" spans="1:12" x14ac:dyDescent="0.25">
      <c r="A268" s="12">
        <v>484</v>
      </c>
      <c r="B268" s="5">
        <v>265</v>
      </c>
      <c r="C268" s="5">
        <v>103</v>
      </c>
      <c r="D268" s="3" t="s">
        <v>356</v>
      </c>
      <c r="E268" s="3" t="str">
        <f t="array" ref="E268">IF(OR(EXACT(A268,'ESO Dungeon constants'!$D$3:$D$987)),"X","")</f>
        <v/>
      </c>
      <c r="F268" s="3" t="str">
        <f>IF(EXACT(A268,C268),"X","")</f>
        <v/>
      </c>
      <c r="G268" s="3" t="str">
        <f>IF(A268&lt;&gt;C268,VLOOKUP(C268,$A$3:$D$9952,4,FALSE),"")</f>
        <v>The Rift</v>
      </c>
      <c r="H268" s="17">
        <f>A268</f>
        <v>484</v>
      </c>
      <c r="I268" s="17">
        <f>C268</f>
        <v>103</v>
      </c>
      <c r="J268">
        <v>0</v>
      </c>
      <c r="K268" s="3" t="str">
        <f>VLOOKUP(J268,'LibSets constants'!$A$4:$B$1002,2,FALSE)</f>
        <v>DLC_BASE_GAME</v>
      </c>
      <c r="L268" s="3" t="str">
        <f>VLOOKUP(J268,'LibSets constants'!$A$4:$C$1002,3,FALSE)</f>
        <v>Included in base game</v>
      </c>
    </row>
    <row r="269" spans="1:12" x14ac:dyDescent="0.25">
      <c r="A269" s="12">
        <v>485</v>
      </c>
      <c r="B269" s="5">
        <v>266</v>
      </c>
      <c r="C269" s="5">
        <v>103</v>
      </c>
      <c r="D269" s="3" t="s">
        <v>357</v>
      </c>
      <c r="E269" s="3" t="str">
        <f t="array" ref="E269">IF(OR(EXACT(A269,'ESO Dungeon constants'!$D$3:$D$987)),"X","")</f>
        <v/>
      </c>
      <c r="F269" s="3" t="str">
        <f>IF(EXACT(A269,C269),"X","")</f>
        <v/>
      </c>
      <c r="G269" s="3" t="str">
        <f>IF(A269&lt;&gt;C269,VLOOKUP(C269,$A$3:$D$9952,4,FALSE),"")</f>
        <v>The Rift</v>
      </c>
      <c r="H269" s="17">
        <f>A269</f>
        <v>485</v>
      </c>
      <c r="I269" s="17">
        <f>C269</f>
        <v>103</v>
      </c>
      <c r="J269">
        <v>0</v>
      </c>
      <c r="K269" s="3" t="str">
        <f>VLOOKUP(J269,'LibSets constants'!$A$4:$B$1002,2,FALSE)</f>
        <v>DLC_BASE_GAME</v>
      </c>
      <c r="L269" s="3" t="str">
        <f>VLOOKUP(J269,'LibSets constants'!$A$4:$C$1002,3,FALSE)</f>
        <v>Included in base game</v>
      </c>
    </row>
    <row r="270" spans="1:12" x14ac:dyDescent="0.25">
      <c r="A270" s="12">
        <v>486</v>
      </c>
      <c r="B270" s="5">
        <v>267</v>
      </c>
      <c r="C270" s="5">
        <v>381</v>
      </c>
      <c r="D270" s="3" t="s">
        <v>358</v>
      </c>
      <c r="E270" s="3" t="str">
        <f t="array" ref="E270">IF(OR(EXACT(A270,'ESO Dungeon constants'!$D$3:$D$987)),"X","")</f>
        <v/>
      </c>
      <c r="F270" s="3" t="str">
        <f>IF(EXACT(A270,C270),"X","")</f>
        <v/>
      </c>
      <c r="G270" s="3" t="str">
        <f>IF(A270&lt;&gt;C270,VLOOKUP(C270,$A$3:$D$9952,4,FALSE),"")</f>
        <v>Auridon</v>
      </c>
      <c r="H270" s="17">
        <f>A270</f>
        <v>486</v>
      </c>
      <c r="I270" s="17">
        <f>C270</f>
        <v>381</v>
      </c>
      <c r="J270">
        <v>0</v>
      </c>
      <c r="K270" s="3" t="str">
        <f>VLOOKUP(J270,'LibSets constants'!$A$4:$B$1002,2,FALSE)</f>
        <v>DLC_BASE_GAME</v>
      </c>
      <c r="L270" s="3" t="str">
        <f>VLOOKUP(J270,'LibSets constants'!$A$4:$C$1002,3,FALSE)</f>
        <v>Included in base game</v>
      </c>
    </row>
    <row r="271" spans="1:12" x14ac:dyDescent="0.25">
      <c r="A271" s="12">
        <v>487</v>
      </c>
      <c r="B271" s="5">
        <v>268</v>
      </c>
      <c r="C271" s="5">
        <v>382</v>
      </c>
      <c r="D271" s="3" t="s">
        <v>359</v>
      </c>
      <c r="E271" s="3" t="str">
        <f t="array" ref="E271">IF(OR(EXACT(A271,'ESO Dungeon constants'!$D$3:$D$987)),"X","")</f>
        <v/>
      </c>
      <c r="F271" s="3" t="str">
        <f>IF(EXACT(A271,C271),"X","")</f>
        <v/>
      </c>
      <c r="G271" s="3" t="str">
        <f>IF(A271&lt;&gt;C271,VLOOKUP(C271,$A$3:$D$9952,4,FALSE),"")</f>
        <v>Reaper's March</v>
      </c>
      <c r="H271" s="17">
        <f>A271</f>
        <v>487</v>
      </c>
      <c r="I271" s="17">
        <f>C271</f>
        <v>382</v>
      </c>
      <c r="J271">
        <v>0</v>
      </c>
      <c r="K271" s="3" t="str">
        <f>VLOOKUP(J271,'LibSets constants'!$A$4:$B$1002,2,FALSE)</f>
        <v>DLC_BASE_GAME</v>
      </c>
      <c r="L271" s="3" t="str">
        <f>VLOOKUP(J271,'LibSets constants'!$A$4:$C$1002,3,FALSE)</f>
        <v>Included in base game</v>
      </c>
    </row>
    <row r="272" spans="1:12" x14ac:dyDescent="0.25">
      <c r="A272" s="12">
        <v>492</v>
      </c>
      <c r="B272" s="5">
        <v>269</v>
      </c>
      <c r="C272" s="5">
        <v>41</v>
      </c>
      <c r="D272" s="43" t="s">
        <v>360</v>
      </c>
      <c r="E272" s="3" t="str">
        <f t="array" ref="E272">IF(OR(EXACT(A272,'ESO Dungeon constants'!$D$3:$D$987)),"X","")</f>
        <v/>
      </c>
      <c r="F272" s="3" t="str">
        <f>IF(EXACT(A272,C272),"X","")</f>
        <v/>
      </c>
      <c r="G272" s="3" t="str">
        <f>IF(A272&lt;&gt;C272,VLOOKUP(C272,$A$3:$D$9952,4,FALSE),"")</f>
        <v>Stonefalls</v>
      </c>
      <c r="H272" s="17">
        <f>A272</f>
        <v>492</v>
      </c>
      <c r="I272" s="17">
        <f>C272</f>
        <v>41</v>
      </c>
      <c r="J272">
        <v>0</v>
      </c>
      <c r="K272" s="3" t="str">
        <f>VLOOKUP(J272,'LibSets constants'!$A$4:$B$1002,2,FALSE)</f>
        <v>DLC_BASE_GAME</v>
      </c>
      <c r="L272" s="3" t="str">
        <f>VLOOKUP(J272,'LibSets constants'!$A$4:$C$1002,3,FALSE)</f>
        <v>Included in base game</v>
      </c>
    </row>
    <row r="273" spans="1:12" x14ac:dyDescent="0.25">
      <c r="A273" s="12">
        <v>493</v>
      </c>
      <c r="B273" s="5">
        <v>270</v>
      </c>
      <c r="C273" s="5">
        <v>181</v>
      </c>
      <c r="D273" s="3" t="s">
        <v>361</v>
      </c>
      <c r="E273" s="3" t="str">
        <f t="array" ref="E273">IF(OR(EXACT(A273,'ESO Dungeon constants'!$D$3:$D$987)),"X","")</f>
        <v/>
      </c>
      <c r="F273" s="3" t="str">
        <f>IF(EXACT(A273,C273),"X","")</f>
        <v/>
      </c>
      <c r="G273" s="3" t="str">
        <f>IF(A273&lt;&gt;C273,VLOOKUP(C273,$A$3:$D$9952,4,FALSE),"")</f>
        <v>Cyrodiil</v>
      </c>
      <c r="H273" s="17">
        <f>A273</f>
        <v>493</v>
      </c>
      <c r="I273" s="17">
        <f>C273</f>
        <v>181</v>
      </c>
      <c r="J273">
        <v>0</v>
      </c>
      <c r="K273" s="3" t="str">
        <f>VLOOKUP(J273,'LibSets constants'!$A$4:$B$1002,2,FALSE)</f>
        <v>DLC_BASE_GAME</v>
      </c>
      <c r="L273" s="3" t="str">
        <f>VLOOKUP(J273,'LibSets constants'!$A$4:$C$1002,3,FALSE)</f>
        <v>Included in base game</v>
      </c>
    </row>
    <row r="274" spans="1:12" x14ac:dyDescent="0.25">
      <c r="A274" s="12">
        <v>494</v>
      </c>
      <c r="B274" s="5">
        <v>271</v>
      </c>
      <c r="C274" s="5">
        <v>181</v>
      </c>
      <c r="D274" s="3" t="s">
        <v>362</v>
      </c>
      <c r="E274" s="3" t="str">
        <f t="array" ref="E274">IF(OR(EXACT(A274,'ESO Dungeon constants'!$D$3:$D$987)),"X","")</f>
        <v/>
      </c>
      <c r="F274" s="3" t="str">
        <f>IF(EXACT(A274,C274),"X","")</f>
        <v/>
      </c>
      <c r="G274" s="3" t="str">
        <f>IF(A274&lt;&gt;C274,VLOOKUP(C274,$A$3:$D$9952,4,FALSE),"")</f>
        <v>Cyrodiil</v>
      </c>
      <c r="H274" s="17">
        <f>A274</f>
        <v>494</v>
      </c>
      <c r="I274" s="17">
        <f>C274</f>
        <v>181</v>
      </c>
      <c r="J274">
        <v>0</v>
      </c>
      <c r="K274" s="3" t="str">
        <f>VLOOKUP(J274,'LibSets constants'!$A$4:$B$1002,2,FALSE)</f>
        <v>DLC_BASE_GAME</v>
      </c>
      <c r="L274" s="3" t="str">
        <f>VLOOKUP(J274,'LibSets constants'!$A$4:$C$1002,3,FALSE)</f>
        <v>Included in base game</v>
      </c>
    </row>
    <row r="275" spans="1:12" x14ac:dyDescent="0.25">
      <c r="A275" s="12">
        <v>495</v>
      </c>
      <c r="B275" s="5">
        <v>272</v>
      </c>
      <c r="C275" s="5">
        <v>181</v>
      </c>
      <c r="D275" s="3" t="s">
        <v>363</v>
      </c>
      <c r="E275" s="3" t="str">
        <f t="array" ref="E275">IF(OR(EXACT(A275,'ESO Dungeon constants'!$D$3:$D$987)),"X","")</f>
        <v/>
      </c>
      <c r="F275" s="3" t="str">
        <f>IF(EXACT(A275,C275),"X","")</f>
        <v/>
      </c>
      <c r="G275" s="3" t="str">
        <f>IF(A275&lt;&gt;C275,VLOOKUP(C275,$A$3:$D$9952,4,FALSE),"")</f>
        <v>Cyrodiil</v>
      </c>
      <c r="H275" s="17">
        <f>A275</f>
        <v>495</v>
      </c>
      <c r="I275" s="17">
        <f>C275</f>
        <v>181</v>
      </c>
      <c r="J275">
        <v>0</v>
      </c>
      <c r="K275" s="3" t="str">
        <f>VLOOKUP(J275,'LibSets constants'!$A$4:$B$1002,2,FALSE)</f>
        <v>DLC_BASE_GAME</v>
      </c>
      <c r="L275" s="3" t="str">
        <f>VLOOKUP(J275,'LibSets constants'!$A$4:$C$1002,3,FALSE)</f>
        <v>Included in base game</v>
      </c>
    </row>
    <row r="276" spans="1:12" x14ac:dyDescent="0.25">
      <c r="A276" s="12">
        <v>496</v>
      </c>
      <c r="B276" s="5">
        <v>273</v>
      </c>
      <c r="C276" s="5">
        <v>181</v>
      </c>
      <c r="D276" s="3" t="s">
        <v>364</v>
      </c>
      <c r="E276" s="3" t="str">
        <f t="array" ref="E276">IF(OR(EXACT(A276,'ESO Dungeon constants'!$D$3:$D$987)),"X","")</f>
        <v/>
      </c>
      <c r="F276" s="3" t="str">
        <f>IF(EXACT(A276,C276),"X","")</f>
        <v/>
      </c>
      <c r="G276" s="3" t="str">
        <f>IF(A276&lt;&gt;C276,VLOOKUP(C276,$A$3:$D$9952,4,FALSE),"")</f>
        <v>Cyrodiil</v>
      </c>
      <c r="H276" s="17">
        <f>A276</f>
        <v>496</v>
      </c>
      <c r="I276" s="17">
        <f>C276</f>
        <v>181</v>
      </c>
      <c r="J276">
        <v>0</v>
      </c>
      <c r="K276" s="3" t="str">
        <f>VLOOKUP(J276,'LibSets constants'!$A$4:$B$1002,2,FALSE)</f>
        <v>DLC_BASE_GAME</v>
      </c>
      <c r="L276" s="3" t="str">
        <f>VLOOKUP(J276,'LibSets constants'!$A$4:$C$1002,3,FALSE)</f>
        <v>Included in base game</v>
      </c>
    </row>
    <row r="277" spans="1:12" x14ac:dyDescent="0.25">
      <c r="A277" s="12">
        <v>497</v>
      </c>
      <c r="B277" s="5">
        <v>274</v>
      </c>
      <c r="C277" s="5">
        <v>181</v>
      </c>
      <c r="D277" s="3" t="s">
        <v>365</v>
      </c>
      <c r="E277" s="3" t="str">
        <f t="array" ref="E277">IF(OR(EXACT(A277,'ESO Dungeon constants'!$D$3:$D$987)),"X","")</f>
        <v/>
      </c>
      <c r="F277" s="3" t="str">
        <f>IF(EXACT(A277,C277),"X","")</f>
        <v/>
      </c>
      <c r="G277" s="3" t="str">
        <f>IF(A277&lt;&gt;C277,VLOOKUP(C277,$A$3:$D$9952,4,FALSE),"")</f>
        <v>Cyrodiil</v>
      </c>
      <c r="H277" s="17">
        <f>A277</f>
        <v>497</v>
      </c>
      <c r="I277" s="17">
        <f>C277</f>
        <v>181</v>
      </c>
      <c r="J277">
        <v>0</v>
      </c>
      <c r="K277" s="3" t="str">
        <f>VLOOKUP(J277,'LibSets constants'!$A$4:$B$1002,2,FALSE)</f>
        <v>DLC_BASE_GAME</v>
      </c>
      <c r="L277" s="3" t="str">
        <f>VLOOKUP(J277,'LibSets constants'!$A$4:$C$1002,3,FALSE)</f>
        <v>Included in base game</v>
      </c>
    </row>
    <row r="278" spans="1:12" x14ac:dyDescent="0.25">
      <c r="A278" s="12">
        <v>498</v>
      </c>
      <c r="B278" s="5">
        <v>275</v>
      </c>
      <c r="C278" s="5">
        <v>181</v>
      </c>
      <c r="D278" s="43" t="s">
        <v>366</v>
      </c>
      <c r="E278" s="3" t="str">
        <f t="array" ref="E278">IF(OR(EXACT(A278,'ESO Dungeon constants'!$D$3:$D$987)),"X","")</f>
        <v/>
      </c>
      <c r="F278" s="3" t="str">
        <f>IF(EXACT(A278,C278),"X","")</f>
        <v/>
      </c>
      <c r="G278" s="3" t="str">
        <f>IF(A278&lt;&gt;C278,VLOOKUP(C278,$A$3:$D$9952,4,FALSE),"")</f>
        <v>Cyrodiil</v>
      </c>
      <c r="H278" s="17">
        <f>A278</f>
        <v>498</v>
      </c>
      <c r="I278" s="17">
        <f>C278</f>
        <v>181</v>
      </c>
      <c r="J278">
        <v>0</v>
      </c>
      <c r="K278" s="3" t="str">
        <f>VLOOKUP(J278,'LibSets constants'!$A$4:$B$1002,2,FALSE)</f>
        <v>DLC_BASE_GAME</v>
      </c>
      <c r="L278" s="3" t="str">
        <f>VLOOKUP(J278,'LibSets constants'!$A$4:$C$1002,3,FALSE)</f>
        <v>Included in base game</v>
      </c>
    </row>
    <row r="279" spans="1:12" x14ac:dyDescent="0.25">
      <c r="A279" s="12">
        <v>499</v>
      </c>
      <c r="B279" s="5">
        <v>276</v>
      </c>
      <c r="C279" s="5">
        <v>181</v>
      </c>
      <c r="D279" s="3" t="s">
        <v>367</v>
      </c>
      <c r="E279" s="3" t="str">
        <f t="array" ref="E279">IF(OR(EXACT(A279,'ESO Dungeon constants'!$D$3:$D$987)),"X","")</f>
        <v/>
      </c>
      <c r="F279" s="3" t="str">
        <f>IF(EXACT(A279,C279),"X","")</f>
        <v/>
      </c>
      <c r="G279" s="3" t="str">
        <f>IF(A279&lt;&gt;C279,VLOOKUP(C279,$A$3:$D$9952,4,FALSE),"")</f>
        <v>Cyrodiil</v>
      </c>
      <c r="H279" s="17">
        <f>A279</f>
        <v>499</v>
      </c>
      <c r="I279" s="17">
        <f>C279</f>
        <v>181</v>
      </c>
      <c r="J279">
        <v>0</v>
      </c>
      <c r="K279" s="3" t="str">
        <f>VLOOKUP(J279,'LibSets constants'!$A$4:$B$1002,2,FALSE)</f>
        <v>DLC_BASE_GAME</v>
      </c>
      <c r="L279" s="3" t="str">
        <f>VLOOKUP(J279,'LibSets constants'!$A$4:$C$1002,3,FALSE)</f>
        <v>Included in base game</v>
      </c>
    </row>
    <row r="280" spans="1:12" x14ac:dyDescent="0.25">
      <c r="A280" s="12">
        <v>500</v>
      </c>
      <c r="B280" s="5">
        <v>277</v>
      </c>
      <c r="C280" s="5">
        <v>181</v>
      </c>
      <c r="D280" s="3" t="s">
        <v>368</v>
      </c>
      <c r="E280" s="3" t="str">
        <f t="array" ref="E280">IF(OR(EXACT(A280,'ESO Dungeon constants'!$D$3:$D$987)),"X","")</f>
        <v/>
      </c>
      <c r="F280" s="3" t="str">
        <f>IF(EXACT(A280,C280),"X","")</f>
        <v/>
      </c>
      <c r="G280" s="3" t="str">
        <f>IF(A280&lt;&gt;C280,VLOOKUP(C280,$A$3:$D$9952,4,FALSE),"")</f>
        <v>Cyrodiil</v>
      </c>
      <c r="H280" s="17">
        <f>A280</f>
        <v>500</v>
      </c>
      <c r="I280" s="17">
        <f>C280</f>
        <v>181</v>
      </c>
      <c r="J280">
        <v>0</v>
      </c>
      <c r="K280" s="3" t="str">
        <f>VLOOKUP(J280,'LibSets constants'!$A$4:$B$1002,2,FALSE)</f>
        <v>DLC_BASE_GAME</v>
      </c>
      <c r="L280" s="3" t="str">
        <f>VLOOKUP(J280,'LibSets constants'!$A$4:$C$1002,3,FALSE)</f>
        <v>Included in base game</v>
      </c>
    </row>
    <row r="281" spans="1:12" x14ac:dyDescent="0.25">
      <c r="A281" s="12">
        <v>501</v>
      </c>
      <c r="B281" s="5">
        <v>278</v>
      </c>
      <c r="C281" s="5">
        <v>181</v>
      </c>
      <c r="D281" s="3" t="s">
        <v>369</v>
      </c>
      <c r="E281" s="3" t="str">
        <f t="array" ref="E281">IF(OR(EXACT(A281,'ESO Dungeon constants'!$D$3:$D$987)),"X","")</f>
        <v/>
      </c>
      <c r="F281" s="3" t="str">
        <f>IF(EXACT(A281,C281),"X","")</f>
        <v/>
      </c>
      <c r="G281" s="3" t="str">
        <f>IF(A281&lt;&gt;C281,VLOOKUP(C281,$A$3:$D$9952,4,FALSE),"")</f>
        <v>Cyrodiil</v>
      </c>
      <c r="H281" s="17">
        <f>A281</f>
        <v>501</v>
      </c>
      <c r="I281" s="17">
        <f>C281</f>
        <v>181</v>
      </c>
      <c r="J281">
        <v>0</v>
      </c>
      <c r="K281" s="3" t="str">
        <f>VLOOKUP(J281,'LibSets constants'!$A$4:$B$1002,2,FALSE)</f>
        <v>DLC_BASE_GAME</v>
      </c>
      <c r="L281" s="3" t="str">
        <f>VLOOKUP(J281,'LibSets constants'!$A$4:$C$1002,3,FALSE)</f>
        <v>Included in base game</v>
      </c>
    </row>
    <row r="282" spans="1:12" x14ac:dyDescent="0.25">
      <c r="A282" s="12">
        <v>502</v>
      </c>
      <c r="B282" s="5">
        <v>279</v>
      </c>
      <c r="C282" s="5">
        <v>181</v>
      </c>
      <c r="D282" s="3" t="s">
        <v>370</v>
      </c>
      <c r="E282" s="3" t="str">
        <f t="array" ref="E282">IF(OR(EXACT(A282,'ESO Dungeon constants'!$D$3:$D$987)),"X","")</f>
        <v/>
      </c>
      <c r="F282" s="3" t="str">
        <f>IF(EXACT(A282,C282),"X","")</f>
        <v/>
      </c>
      <c r="G282" s="3" t="str">
        <f>IF(A282&lt;&gt;C282,VLOOKUP(C282,$A$3:$D$9952,4,FALSE),"")</f>
        <v>Cyrodiil</v>
      </c>
      <c r="H282" s="17">
        <f>A282</f>
        <v>502</v>
      </c>
      <c r="I282" s="17">
        <f>C282</f>
        <v>181</v>
      </c>
      <c r="J282">
        <v>0</v>
      </c>
      <c r="K282" s="3" t="str">
        <f>VLOOKUP(J282,'LibSets constants'!$A$4:$B$1002,2,FALSE)</f>
        <v>DLC_BASE_GAME</v>
      </c>
      <c r="L282" s="3" t="str">
        <f>VLOOKUP(J282,'LibSets constants'!$A$4:$C$1002,3,FALSE)</f>
        <v>Included in base game</v>
      </c>
    </row>
    <row r="283" spans="1:12" x14ac:dyDescent="0.25">
      <c r="A283" s="12">
        <v>503</v>
      </c>
      <c r="B283" s="5">
        <v>280</v>
      </c>
      <c r="C283" s="5">
        <v>181</v>
      </c>
      <c r="D283" s="3" t="s">
        <v>371</v>
      </c>
      <c r="E283" s="3" t="str">
        <f t="array" ref="E283">IF(OR(EXACT(A283,'ESO Dungeon constants'!$D$3:$D$987)),"X","")</f>
        <v/>
      </c>
      <c r="F283" s="3" t="str">
        <f>IF(EXACT(A283,C283),"X","")</f>
        <v/>
      </c>
      <c r="G283" s="3" t="str">
        <f>IF(A283&lt;&gt;C283,VLOOKUP(C283,$A$3:$D$9952,4,FALSE),"")</f>
        <v>Cyrodiil</v>
      </c>
      <c r="H283" s="17">
        <f>A283</f>
        <v>503</v>
      </c>
      <c r="I283" s="17">
        <f>C283</f>
        <v>181</v>
      </c>
      <c r="J283">
        <v>0</v>
      </c>
      <c r="K283" s="3" t="str">
        <f>VLOOKUP(J283,'LibSets constants'!$A$4:$B$1002,2,FALSE)</f>
        <v>DLC_BASE_GAME</v>
      </c>
      <c r="L283" s="3" t="str">
        <f>VLOOKUP(J283,'LibSets constants'!$A$4:$C$1002,3,FALSE)</f>
        <v>Included in base game</v>
      </c>
    </row>
    <row r="284" spans="1:12" x14ac:dyDescent="0.25">
      <c r="A284" s="12">
        <v>504</v>
      </c>
      <c r="B284" s="5">
        <v>281</v>
      </c>
      <c r="C284" s="5">
        <v>181</v>
      </c>
      <c r="D284" s="3" t="s">
        <v>372</v>
      </c>
      <c r="E284" s="3" t="str">
        <f t="array" ref="E284">IF(OR(EXACT(A284,'ESO Dungeon constants'!$D$3:$D$987)),"X","")</f>
        <v/>
      </c>
      <c r="F284" s="3" t="str">
        <f>IF(EXACT(A284,C284),"X","")</f>
        <v/>
      </c>
      <c r="G284" s="3" t="str">
        <f>IF(A284&lt;&gt;C284,VLOOKUP(C284,$A$3:$D$9952,4,FALSE),"")</f>
        <v>Cyrodiil</v>
      </c>
      <c r="H284" s="17">
        <f>A284</f>
        <v>504</v>
      </c>
      <c r="I284" s="17">
        <f>C284</f>
        <v>181</v>
      </c>
      <c r="J284">
        <v>0</v>
      </c>
      <c r="K284" s="3" t="str">
        <f>VLOOKUP(J284,'LibSets constants'!$A$4:$B$1002,2,FALSE)</f>
        <v>DLC_BASE_GAME</v>
      </c>
      <c r="L284" s="3" t="str">
        <f>VLOOKUP(J284,'LibSets constants'!$A$4:$C$1002,3,FALSE)</f>
        <v>Included in base game</v>
      </c>
    </row>
    <row r="285" spans="1:12" x14ac:dyDescent="0.25">
      <c r="A285" s="12">
        <v>505</v>
      </c>
      <c r="B285" s="5">
        <v>282</v>
      </c>
      <c r="C285" s="5">
        <v>181</v>
      </c>
      <c r="D285" s="3" t="s">
        <v>373</v>
      </c>
      <c r="E285" s="3" t="str">
        <f t="array" ref="E285">IF(OR(EXACT(A285,'ESO Dungeon constants'!$D$3:$D$987)),"X","")</f>
        <v/>
      </c>
      <c r="F285" s="3" t="str">
        <f>IF(EXACT(A285,C285),"X","")</f>
        <v/>
      </c>
      <c r="G285" s="3" t="str">
        <f>IF(A285&lt;&gt;C285,VLOOKUP(C285,$A$3:$D$9952,4,FALSE),"")</f>
        <v>Cyrodiil</v>
      </c>
      <c r="H285" s="17">
        <f>A285</f>
        <v>505</v>
      </c>
      <c r="I285" s="17">
        <f>C285</f>
        <v>181</v>
      </c>
      <c r="J285">
        <v>0</v>
      </c>
      <c r="K285" s="3" t="str">
        <f>VLOOKUP(J285,'LibSets constants'!$A$4:$B$1002,2,FALSE)</f>
        <v>DLC_BASE_GAME</v>
      </c>
      <c r="L285" s="3" t="str">
        <f>VLOOKUP(J285,'LibSets constants'!$A$4:$C$1002,3,FALSE)</f>
        <v>Included in base game</v>
      </c>
    </row>
    <row r="286" spans="1:12" x14ac:dyDescent="0.25">
      <c r="A286" s="12">
        <v>506</v>
      </c>
      <c r="B286" s="5">
        <v>283</v>
      </c>
      <c r="C286" s="5">
        <v>181</v>
      </c>
      <c r="D286" s="3" t="s">
        <v>374</v>
      </c>
      <c r="E286" s="3" t="str">
        <f t="array" ref="E286">IF(OR(EXACT(A286,'ESO Dungeon constants'!$D$3:$D$987)),"X","")</f>
        <v/>
      </c>
      <c r="F286" s="3" t="str">
        <f>IF(EXACT(A286,C286),"X","")</f>
        <v/>
      </c>
      <c r="G286" s="3" t="str">
        <f>IF(A286&lt;&gt;C286,VLOOKUP(C286,$A$3:$D$9952,4,FALSE),"")</f>
        <v>Cyrodiil</v>
      </c>
      <c r="H286" s="17">
        <f>A286</f>
        <v>506</v>
      </c>
      <c r="I286" s="17">
        <f>C286</f>
        <v>181</v>
      </c>
      <c r="J286">
        <v>0</v>
      </c>
      <c r="K286" s="3" t="str">
        <f>VLOOKUP(J286,'LibSets constants'!$A$4:$B$1002,2,FALSE)</f>
        <v>DLC_BASE_GAME</v>
      </c>
      <c r="L286" s="3" t="str">
        <f>VLOOKUP(J286,'LibSets constants'!$A$4:$C$1002,3,FALSE)</f>
        <v>Included in base game</v>
      </c>
    </row>
    <row r="287" spans="1:12" x14ac:dyDescent="0.25">
      <c r="A287" s="12">
        <v>507</v>
      </c>
      <c r="B287" s="5">
        <v>284</v>
      </c>
      <c r="C287" s="5">
        <v>181</v>
      </c>
      <c r="D287" s="3" t="s">
        <v>375</v>
      </c>
      <c r="E287" s="3" t="str">
        <f t="array" ref="E287">IF(OR(EXACT(A287,'ESO Dungeon constants'!$D$3:$D$987)),"X","")</f>
        <v/>
      </c>
      <c r="F287" s="3" t="str">
        <f>IF(EXACT(A287,C287),"X","")</f>
        <v/>
      </c>
      <c r="G287" s="3" t="str">
        <f>IF(A287&lt;&gt;C287,VLOOKUP(C287,$A$3:$D$9952,4,FALSE),"")</f>
        <v>Cyrodiil</v>
      </c>
      <c r="H287" s="17">
        <f>A287</f>
        <v>507</v>
      </c>
      <c r="I287" s="17">
        <f>C287</f>
        <v>181</v>
      </c>
      <c r="J287">
        <v>0</v>
      </c>
      <c r="K287" s="3" t="str">
        <f>VLOOKUP(J287,'LibSets constants'!$A$4:$B$1002,2,FALSE)</f>
        <v>DLC_BASE_GAME</v>
      </c>
      <c r="L287" s="3" t="str">
        <f>VLOOKUP(J287,'LibSets constants'!$A$4:$C$1002,3,FALSE)</f>
        <v>Included in base game</v>
      </c>
    </row>
    <row r="288" spans="1:12" x14ac:dyDescent="0.25">
      <c r="A288" s="12">
        <v>508</v>
      </c>
      <c r="B288" s="5">
        <v>285</v>
      </c>
      <c r="C288" s="5">
        <v>849</v>
      </c>
      <c r="D288" s="3" t="s">
        <v>376</v>
      </c>
      <c r="E288" s="3" t="str">
        <f t="array" ref="E288">IF(OR(EXACT(A288,'ESO Dungeon constants'!$D$3:$D$987)),"X","")</f>
        <v/>
      </c>
      <c r="F288" s="3" t="str">
        <f>IF(EXACT(A288,C288),"X","")</f>
        <v/>
      </c>
      <c r="G288" s="3" t="str">
        <f>IF(A288&lt;&gt;C288,VLOOKUP(C288,$A$3:$D$9952,4,FALSE),"")</f>
        <v>Vvardenfell</v>
      </c>
      <c r="H288" s="17">
        <f>A288</f>
        <v>508</v>
      </c>
      <c r="I288" s="17">
        <f>C288</f>
        <v>849</v>
      </c>
      <c r="J288">
        <v>6</v>
      </c>
      <c r="K288" s="3" t="str">
        <f>VLOOKUP(J288,'LibSets constants'!$A$4:$B$1002,2,FALSE)</f>
        <v>DLC_MORROWIND</v>
      </c>
      <c r="L288" s="3" t="str">
        <f>VLOOKUP(J288,'LibSets constants'!$A$4:$C$1002,3,FALSE)</f>
        <v>Morrowind</v>
      </c>
    </row>
    <row r="289" spans="1:12" x14ac:dyDescent="0.25">
      <c r="A289" s="12">
        <v>509</v>
      </c>
      <c r="B289" s="5">
        <v>286</v>
      </c>
      <c r="C289" s="5">
        <v>849</v>
      </c>
      <c r="D289" s="3" t="s">
        <v>377</v>
      </c>
      <c r="E289" s="3" t="str">
        <f t="array" ref="E289">IF(OR(EXACT(A289,'ESO Dungeon constants'!$D$3:$D$987)),"X","")</f>
        <v/>
      </c>
      <c r="F289" s="3" t="str">
        <f>IF(EXACT(A289,C289),"X","")</f>
        <v/>
      </c>
      <c r="G289" s="3" t="str">
        <f>IF(A289&lt;&gt;C289,VLOOKUP(C289,$A$3:$D$9952,4,FALSE),"")</f>
        <v>Vvardenfell</v>
      </c>
      <c r="H289" s="17">
        <f>A289</f>
        <v>509</v>
      </c>
      <c r="I289" s="17">
        <f>C289</f>
        <v>849</v>
      </c>
      <c r="J289">
        <v>6</v>
      </c>
      <c r="K289" s="3" t="str">
        <f>VLOOKUP(J289,'LibSets constants'!$A$4:$B$1002,2,FALSE)</f>
        <v>DLC_MORROWIND</v>
      </c>
      <c r="L289" s="3" t="str">
        <f>VLOOKUP(J289,'LibSets constants'!$A$4:$C$1002,3,FALSE)</f>
        <v>Morrowind</v>
      </c>
    </row>
    <row r="290" spans="1:12" x14ac:dyDescent="0.25">
      <c r="A290" s="12">
        <v>510</v>
      </c>
      <c r="B290" s="5">
        <v>287</v>
      </c>
      <c r="C290" s="5">
        <v>849</v>
      </c>
      <c r="D290" s="3" t="s">
        <v>378</v>
      </c>
      <c r="E290" s="3" t="str">
        <f t="array" ref="E290">IF(OR(EXACT(A290,'ESO Dungeon constants'!$D$3:$D$987)),"X","")</f>
        <v/>
      </c>
      <c r="F290" s="3" t="str">
        <f>IF(EXACT(A290,C290),"X","")</f>
        <v/>
      </c>
      <c r="G290" s="3" t="str">
        <f>IF(A290&lt;&gt;C290,VLOOKUP(C290,$A$3:$D$9952,4,FALSE),"")</f>
        <v>Vvardenfell</v>
      </c>
      <c r="H290" s="17">
        <f>A290</f>
        <v>510</v>
      </c>
      <c r="I290" s="17">
        <f>C290</f>
        <v>849</v>
      </c>
      <c r="J290">
        <v>6</v>
      </c>
      <c r="K290" s="3" t="str">
        <f>VLOOKUP(J290,'LibSets constants'!$A$4:$B$1002,2,FALSE)</f>
        <v>DLC_MORROWIND</v>
      </c>
      <c r="L290" s="3" t="str">
        <f>VLOOKUP(J290,'LibSets constants'!$A$4:$C$1002,3,FALSE)</f>
        <v>Morrowind</v>
      </c>
    </row>
    <row r="291" spans="1:12" x14ac:dyDescent="0.25">
      <c r="A291" s="12">
        <v>511</v>
      </c>
      <c r="B291" s="5">
        <v>288</v>
      </c>
      <c r="C291" s="5">
        <v>511</v>
      </c>
      <c r="D291" s="3" t="s">
        <v>379</v>
      </c>
      <c r="E291" s="3" t="str">
        <f t="array" ref="E291">IF(OR(EXACT(A291,'ESO Dungeon constants'!$D$3:$D$987)),"X","")</f>
        <v/>
      </c>
      <c r="F291" s="3" t="str">
        <f>IF(EXACT(A291,C291),"X","")</f>
        <v>X</v>
      </c>
      <c r="G291" s="3" t="str">
        <f>IF(A291&lt;&gt;C291,VLOOKUP(C291,$A$3:$D$9952,4,FALSE),"")</f>
        <v/>
      </c>
      <c r="H291" s="17">
        <f>A291</f>
        <v>511</v>
      </c>
      <c r="I291" s="17">
        <f>C291</f>
        <v>511</v>
      </c>
      <c r="J291">
        <v>2</v>
      </c>
      <c r="K291" s="3" t="str">
        <f>VLOOKUP(J291,'LibSets constants'!$A$4:$B$1002,2,FALSE)</f>
        <v>DLC_ORSINIUM</v>
      </c>
      <c r="L291" s="3" t="str">
        <f>VLOOKUP(J291,'LibSets constants'!$A$4:$C$1002,3,FALSE)</f>
        <v>Orsinium</v>
      </c>
    </row>
    <row r="292" spans="1:12" x14ac:dyDescent="0.25">
      <c r="A292" s="12">
        <v>512</v>
      </c>
      <c r="B292" s="5">
        <v>289</v>
      </c>
      <c r="C292" s="5">
        <v>512</v>
      </c>
      <c r="D292" s="3" t="s">
        <v>380</v>
      </c>
      <c r="E292" s="3" t="str">
        <f t="array" ref="E292">IF(OR(EXACT(A292,'ESO Dungeon constants'!$D$3:$D$987)),"X","")</f>
        <v/>
      </c>
      <c r="F292" s="3" t="str">
        <f>IF(EXACT(A292,C292),"X","")</f>
        <v>X</v>
      </c>
      <c r="G292" s="3" t="str">
        <f>IF(A292&lt;&gt;C292,VLOOKUP(C292,$A$3:$D$9952,4,FALSE),"")</f>
        <v/>
      </c>
      <c r="H292" s="17">
        <f>A292</f>
        <v>512</v>
      </c>
      <c r="I292" s="17">
        <f>C292</f>
        <v>512</v>
      </c>
      <c r="J292">
        <v>2</v>
      </c>
      <c r="K292" s="3" t="str">
        <f>VLOOKUP(J292,'LibSets constants'!$A$4:$B$1002,2,FALSE)</f>
        <v>DLC_ORSINIUM</v>
      </c>
      <c r="L292" s="3" t="str">
        <f>VLOOKUP(J292,'LibSets constants'!$A$4:$C$1002,3,FALSE)</f>
        <v>Orsinium</v>
      </c>
    </row>
    <row r="293" spans="1:12" x14ac:dyDescent="0.25">
      <c r="A293" s="46">
        <v>513</v>
      </c>
      <c r="B293" s="45">
        <v>290</v>
      </c>
      <c r="C293" s="45">
        <v>513</v>
      </c>
      <c r="D293" s="43" t="s">
        <v>381</v>
      </c>
      <c r="E293" s="3" t="str">
        <f t="array" ref="E293">IF(OR(EXACT(A293,'ESO Dungeon constants'!$D$3:$D$987)),"X","")</f>
        <v/>
      </c>
      <c r="F293" s="3" t="str">
        <f>IF(EXACT(A293,C293),"X","")</f>
        <v>X</v>
      </c>
      <c r="G293" s="3" t="str">
        <f>IF(A293&lt;&gt;C293,VLOOKUP(C293,$A$3:$D$9952,4,FALSE),"")</f>
        <v/>
      </c>
      <c r="H293" s="17">
        <f>A293</f>
        <v>513</v>
      </c>
      <c r="I293" s="17">
        <f>C293</f>
        <v>513</v>
      </c>
      <c r="J293">
        <v>18</v>
      </c>
      <c r="K293" s="3" t="str">
        <f>VLOOKUP(J293,'LibSets constants'!$A$4:$B$1002,2,FALSE)</f>
        <v>DLC_GREYMOOR</v>
      </c>
      <c r="L293" s="3" t="str">
        <f>VLOOKUP(J293,'LibSets constants'!$A$4:$C$1002,3,FALSE)</f>
        <v>Greymoor</v>
      </c>
    </row>
    <row r="294" spans="1:12" x14ac:dyDescent="0.25">
      <c r="A294" s="12">
        <v>514</v>
      </c>
      <c r="B294" s="5">
        <v>291</v>
      </c>
      <c r="C294" s="5">
        <v>514</v>
      </c>
      <c r="D294" s="3" t="s">
        <v>382</v>
      </c>
      <c r="E294" s="3" t="str">
        <f t="array" ref="E294">IF(OR(EXACT(A294,'ESO Dungeon constants'!$D$3:$D$987)),"X","")</f>
        <v/>
      </c>
      <c r="F294" s="3" t="str">
        <f>IF(EXACT(A294,C294),"X","")</f>
        <v>X</v>
      </c>
      <c r="G294" s="3" t="str">
        <f>IF(A294&lt;&gt;C294,VLOOKUP(C294,$A$3:$D$9952,4,FALSE),"")</f>
        <v/>
      </c>
      <c r="H294" s="17">
        <f>A294</f>
        <v>514</v>
      </c>
      <c r="I294" s="17">
        <f>C294</f>
        <v>514</v>
      </c>
      <c r="J294">
        <v>11</v>
      </c>
      <c r="K294" s="3" t="str">
        <f>VLOOKUP(J294,'LibSets constants'!$A$4:$B$1002,2,FALSE)</f>
        <v>DLC_WOLFHUNTER</v>
      </c>
      <c r="L294" s="3" t="str">
        <f>VLOOKUP(J294,'LibSets constants'!$A$4:$C$1002,3,FALSE)</f>
        <v>Wolfhunter</v>
      </c>
    </row>
    <row r="295" spans="1:12" x14ac:dyDescent="0.25">
      <c r="A295" s="12">
        <v>515</v>
      </c>
      <c r="B295" s="5">
        <v>292</v>
      </c>
      <c r="C295" s="5">
        <v>515</v>
      </c>
      <c r="D295" s="3" t="s">
        <v>1615</v>
      </c>
      <c r="E295" s="3" t="str">
        <f t="array" ref="E295">IF(OR(EXACT(A295,'ESO Dungeon constants'!$D$3:$D$987)),"X","")</f>
        <v/>
      </c>
      <c r="F295" s="3" t="str">
        <f>IF(EXACT(A295,C295),"X","")</f>
        <v>X</v>
      </c>
      <c r="G295" s="3" t="str">
        <f>IF(A295&lt;&gt;C295,VLOOKUP(C295,$A$3:$D$9952,4,FALSE),"")</f>
        <v/>
      </c>
      <c r="H295" s="17">
        <f>A295</f>
        <v>515</v>
      </c>
      <c r="I295" s="17">
        <f>C295</f>
        <v>515</v>
      </c>
      <c r="J295">
        <v>11</v>
      </c>
      <c r="K295" s="3" t="str">
        <f>VLOOKUP(J295,'LibSets constants'!$A$4:$B$1002,2,FALSE)</f>
        <v>DLC_WOLFHUNTER</v>
      </c>
      <c r="L295" s="3" t="str">
        <f>VLOOKUP(J295,'LibSets constants'!$A$4:$C$1002,3,FALSE)</f>
        <v>Wolfhunter</v>
      </c>
    </row>
    <row r="296" spans="1:12" x14ac:dyDescent="0.25">
      <c r="A296" s="12">
        <v>516</v>
      </c>
      <c r="B296" s="5">
        <v>293</v>
      </c>
      <c r="C296" s="5">
        <v>516</v>
      </c>
      <c r="D296" s="3" t="s">
        <v>377</v>
      </c>
      <c r="E296" s="3" t="str">
        <f t="array" ref="E296">IF(OR(EXACT(A296,'ESO Dungeon constants'!$D$3:$D$987)),"X","")</f>
        <v/>
      </c>
      <c r="F296" s="3" t="str">
        <f>IF(EXACT(A296,C296),"X","")</f>
        <v>X</v>
      </c>
      <c r="G296" s="3" t="str">
        <f>IF(A296&lt;&gt;C296,VLOOKUP(C296,$A$3:$D$9952,4,FALSE),"")</f>
        <v/>
      </c>
      <c r="H296" s="17">
        <f>A296</f>
        <v>516</v>
      </c>
      <c r="I296" s="17">
        <f>C296</f>
        <v>516</v>
      </c>
      <c r="J296">
        <v>6</v>
      </c>
      <c r="K296" s="3" t="str">
        <f>VLOOKUP(J296,'LibSets constants'!$A$4:$B$1002,2,FALSE)</f>
        <v>DLC_MORROWIND</v>
      </c>
      <c r="L296" s="3" t="str">
        <f>VLOOKUP(J296,'LibSets constants'!$A$4:$C$1002,3,FALSE)</f>
        <v>Morrowind</v>
      </c>
    </row>
    <row r="297" spans="1:12" x14ac:dyDescent="0.25">
      <c r="A297" s="12">
        <v>517</v>
      </c>
      <c r="B297" s="5">
        <v>294</v>
      </c>
      <c r="C297" s="5">
        <v>517</v>
      </c>
      <c r="D297" s="3" t="s">
        <v>383</v>
      </c>
      <c r="E297" s="3" t="str">
        <f t="array" ref="E297">IF(OR(EXACT(A297,'ESO Dungeon constants'!$D$3:$D$987)),"X","")</f>
        <v/>
      </c>
      <c r="F297" s="3" t="str">
        <f>IF(EXACT(A297,C297),"X","")</f>
        <v>X</v>
      </c>
      <c r="G297" s="3" t="str">
        <f>IF(A297&lt;&gt;C297,VLOOKUP(C297,$A$3:$D$9952,4,FALSE),"")</f>
        <v/>
      </c>
      <c r="H297" s="17">
        <f>A297</f>
        <v>517</v>
      </c>
      <c r="I297" s="17">
        <f>C297</f>
        <v>517</v>
      </c>
      <c r="J297">
        <v>13</v>
      </c>
      <c r="K297" s="3" t="str">
        <f>VLOOKUP(J297,'LibSets constants'!$A$4:$B$1002,2,FALSE)</f>
        <v>DLC_WRATHSTONE</v>
      </c>
      <c r="L297" s="3" t="str">
        <f>VLOOKUP(J297,'LibSets constants'!$A$4:$C$1002,3,FALSE)</f>
        <v>Wrathstone</v>
      </c>
    </row>
    <row r="298" spans="1:12" x14ac:dyDescent="0.25">
      <c r="A298" s="12">
        <v>518</v>
      </c>
      <c r="B298" s="5">
        <v>295</v>
      </c>
      <c r="C298" s="5">
        <v>518</v>
      </c>
      <c r="D298" s="3" t="s">
        <v>383</v>
      </c>
      <c r="E298" s="3" t="str">
        <f t="array" ref="E298">IF(OR(EXACT(A298,'ESO Dungeon constants'!$D$3:$D$987)),"X","")</f>
        <v/>
      </c>
      <c r="F298" s="3" t="str">
        <f>IF(EXACT(A298,C298),"X","")</f>
        <v>X</v>
      </c>
      <c r="G298" s="3" t="str">
        <f>IF(A298&lt;&gt;C298,VLOOKUP(C298,$A$3:$D$9952,4,FALSE),"")</f>
        <v/>
      </c>
      <c r="H298" s="17">
        <f>A298</f>
        <v>518</v>
      </c>
      <c r="I298" s="17">
        <f>C298</f>
        <v>518</v>
      </c>
      <c r="J298">
        <v>13</v>
      </c>
      <c r="K298" s="3" t="str">
        <f>VLOOKUP(J298,'LibSets constants'!$A$4:$B$1002,2,FALSE)</f>
        <v>DLC_WRATHSTONE</v>
      </c>
      <c r="L298" s="3" t="str">
        <f>VLOOKUP(J298,'LibSets constants'!$A$4:$C$1002,3,FALSE)</f>
        <v>Wrathstone</v>
      </c>
    </row>
    <row r="299" spans="1:12" x14ac:dyDescent="0.25">
      <c r="A299" s="12">
        <v>525</v>
      </c>
      <c r="B299" s="5">
        <v>296</v>
      </c>
      <c r="C299" s="5">
        <v>181</v>
      </c>
      <c r="D299" s="3" t="s">
        <v>1528</v>
      </c>
      <c r="E299" s="3" t="str">
        <f t="array" ref="E299">IF(OR(EXACT(A299,'ESO Dungeon constants'!$D$3:$D$987)),"X","")</f>
        <v/>
      </c>
      <c r="F299" s="3" t="str">
        <f>IF(EXACT(A299,C299),"X","")</f>
        <v/>
      </c>
      <c r="G299" s="3" t="str">
        <f>IF(A299&lt;&gt;C299,VLOOKUP(C299,$A$3:$D$9952,4,FALSE),"")</f>
        <v>Cyrodiil</v>
      </c>
      <c r="H299" s="17">
        <f>A299</f>
        <v>525</v>
      </c>
      <c r="I299" s="17">
        <f>C299</f>
        <v>181</v>
      </c>
      <c r="J299">
        <v>0</v>
      </c>
      <c r="K299" s="3" t="str">
        <f>VLOOKUP(J299,'LibSets constants'!$A$4:$B$1002,2,FALSE)</f>
        <v>DLC_BASE_GAME</v>
      </c>
      <c r="L299" s="3" t="str">
        <f>VLOOKUP(J299,'LibSets constants'!$A$4:$C$1002,3,FALSE)</f>
        <v>Included in base game</v>
      </c>
    </row>
    <row r="300" spans="1:12" x14ac:dyDescent="0.25">
      <c r="A300" s="12">
        <v>526</v>
      </c>
      <c r="B300" s="5">
        <v>297</v>
      </c>
      <c r="C300" s="5">
        <v>382</v>
      </c>
      <c r="D300" s="3" t="s">
        <v>384</v>
      </c>
      <c r="E300" s="3" t="str">
        <f t="array" ref="E300">IF(OR(EXACT(A300,'ESO Dungeon constants'!$D$3:$D$987)),"X","")</f>
        <v/>
      </c>
      <c r="F300" s="3" t="str">
        <f>IF(EXACT(A300,C300),"X","")</f>
        <v/>
      </c>
      <c r="G300" s="3" t="str">
        <f>IF(A300&lt;&gt;C300,VLOOKUP(C300,$A$3:$D$9952,4,FALSE),"")</f>
        <v>Reaper's March</v>
      </c>
      <c r="H300" s="17">
        <f>A300</f>
        <v>526</v>
      </c>
      <c r="I300" s="17">
        <f>C300</f>
        <v>382</v>
      </c>
      <c r="J300">
        <v>0</v>
      </c>
      <c r="K300" s="3" t="str">
        <f>VLOOKUP(J300,'LibSets constants'!$A$4:$B$1002,2,FALSE)</f>
        <v>DLC_BASE_GAME</v>
      </c>
      <c r="L300" s="3" t="str">
        <f>VLOOKUP(J300,'LibSets constants'!$A$4:$C$1002,3,FALSE)</f>
        <v>Included in base game</v>
      </c>
    </row>
    <row r="301" spans="1:12" x14ac:dyDescent="0.25">
      <c r="A301" s="12">
        <v>527</v>
      </c>
      <c r="B301" s="5">
        <v>298</v>
      </c>
      <c r="C301" s="5">
        <v>199</v>
      </c>
      <c r="D301" s="3" t="s">
        <v>385</v>
      </c>
      <c r="E301" s="3" t="str">
        <f t="array" ref="E301">IF(OR(EXACT(A301,'ESO Dungeon constants'!$D$3:$D$987)),"X","")</f>
        <v/>
      </c>
      <c r="F301" s="3" t="str">
        <f>IF(EXACT(A301,C301),"X","")</f>
        <v/>
      </c>
      <c r="G301" s="3" t="str">
        <f>IF(A301&lt;&gt;C301,VLOOKUP(C301,$A$3:$D$9952,4,FALSE),"")</f>
        <v>The Harborage</v>
      </c>
      <c r="H301" s="17">
        <f>A301</f>
        <v>527</v>
      </c>
      <c r="I301" s="17">
        <f>C301</f>
        <v>199</v>
      </c>
      <c r="J301">
        <v>0</v>
      </c>
      <c r="K301" s="3" t="str">
        <f>VLOOKUP(J301,'LibSets constants'!$A$4:$B$1002,2,FALSE)</f>
        <v>DLC_BASE_GAME</v>
      </c>
      <c r="L301" s="3" t="str">
        <f>VLOOKUP(J301,'LibSets constants'!$A$4:$C$1002,3,FALSE)</f>
        <v>Included in base game</v>
      </c>
    </row>
    <row r="302" spans="1:12" x14ac:dyDescent="0.25">
      <c r="A302" s="12">
        <v>529</v>
      </c>
      <c r="B302" s="5">
        <v>299</v>
      </c>
      <c r="C302" s="5">
        <v>267</v>
      </c>
      <c r="D302" s="3" t="s">
        <v>386</v>
      </c>
      <c r="E302" s="3" t="str">
        <f t="array" ref="E302">IF(OR(EXACT(A302,'ESO Dungeon constants'!$D$3:$D$987)),"X","")</f>
        <v/>
      </c>
      <c r="F302" s="3" t="str">
        <f>IF(EXACT(A302,C302),"X","")</f>
        <v/>
      </c>
      <c r="G302" s="3" t="str">
        <f>IF(A302&lt;&gt;C302,VLOOKUP(C302,$A$3:$D$9952,4,FALSE),"")</f>
        <v>Eyevea</v>
      </c>
      <c r="H302" s="17">
        <f>A302</f>
        <v>529</v>
      </c>
      <c r="I302" s="17">
        <f>C302</f>
        <v>267</v>
      </c>
      <c r="J302">
        <v>0</v>
      </c>
      <c r="K302" s="3" t="str">
        <f>VLOOKUP(J302,'LibSets constants'!$A$4:$B$1002,2,FALSE)</f>
        <v>DLC_BASE_GAME</v>
      </c>
      <c r="L302" s="3" t="str">
        <f>VLOOKUP(J302,'LibSets constants'!$A$4:$C$1002,3,FALSE)</f>
        <v>Included in base game</v>
      </c>
    </row>
    <row r="303" spans="1:12" x14ac:dyDescent="0.25">
      <c r="A303" s="12">
        <v>530</v>
      </c>
      <c r="B303" s="5">
        <v>300</v>
      </c>
      <c r="C303" s="5">
        <v>347</v>
      </c>
      <c r="D303" s="3" t="s">
        <v>387</v>
      </c>
      <c r="E303" s="3" t="str">
        <f t="array" ref="E303">IF(OR(EXACT(A303,'ESO Dungeon constants'!$D$3:$D$987)),"X","")</f>
        <v/>
      </c>
      <c r="F303" s="3" t="str">
        <f>IF(EXACT(A303,C303),"X","")</f>
        <v/>
      </c>
      <c r="G303" s="3" t="str">
        <f>IF(A303&lt;&gt;C303,VLOOKUP(C303,$A$3:$D$9952,4,FALSE),"")</f>
        <v>Coldharbour</v>
      </c>
      <c r="H303" s="17">
        <f>A303</f>
        <v>530</v>
      </c>
      <c r="I303" s="17">
        <f>C303</f>
        <v>347</v>
      </c>
      <c r="J303">
        <v>0</v>
      </c>
      <c r="K303" s="3" t="str">
        <f>VLOOKUP(J303,'LibSets constants'!$A$4:$B$1002,2,FALSE)</f>
        <v>DLC_BASE_GAME</v>
      </c>
      <c r="L303" s="3" t="str">
        <f>VLOOKUP(J303,'LibSets constants'!$A$4:$C$1002,3,FALSE)</f>
        <v>Included in base game</v>
      </c>
    </row>
    <row r="304" spans="1:12" x14ac:dyDescent="0.25">
      <c r="A304" s="12">
        <v>531</v>
      </c>
      <c r="B304" s="5">
        <v>301</v>
      </c>
      <c r="C304" s="5">
        <v>181</v>
      </c>
      <c r="D304" s="3" t="s">
        <v>388</v>
      </c>
      <c r="E304" s="3" t="str">
        <f t="array" ref="E304">IF(OR(EXACT(A304,'ESO Dungeon constants'!$D$3:$D$987)),"X","")</f>
        <v/>
      </c>
      <c r="F304" s="3" t="str">
        <f>IF(EXACT(A304,C304),"X","")</f>
        <v/>
      </c>
      <c r="G304" s="3" t="str">
        <f>IF(A304&lt;&gt;C304,VLOOKUP(C304,$A$3:$D$9952,4,FALSE),"")</f>
        <v>Cyrodiil</v>
      </c>
      <c r="H304" s="17">
        <f>A304</f>
        <v>531</v>
      </c>
      <c r="I304" s="17">
        <f>C304</f>
        <v>181</v>
      </c>
      <c r="J304">
        <v>0</v>
      </c>
      <c r="K304" s="3" t="str">
        <f>VLOOKUP(J304,'LibSets constants'!$A$4:$B$1002,2,FALSE)</f>
        <v>DLC_BASE_GAME</v>
      </c>
      <c r="L304" s="3" t="str">
        <f>VLOOKUP(J304,'LibSets constants'!$A$4:$C$1002,3,FALSE)</f>
        <v>Included in base game</v>
      </c>
    </row>
    <row r="305" spans="1:12" x14ac:dyDescent="0.25">
      <c r="A305" s="12">
        <v>532</v>
      </c>
      <c r="B305" s="5">
        <v>302</v>
      </c>
      <c r="C305" s="5">
        <v>181</v>
      </c>
      <c r="D305" s="3" t="s">
        <v>389</v>
      </c>
      <c r="E305" s="3" t="str">
        <f t="array" ref="E305">IF(OR(EXACT(A305,'ESO Dungeon constants'!$D$3:$D$987)),"X","")</f>
        <v/>
      </c>
      <c r="F305" s="3" t="str">
        <f>IF(EXACT(A305,C305),"X","")</f>
        <v/>
      </c>
      <c r="G305" s="3" t="str">
        <f>IF(A305&lt;&gt;C305,VLOOKUP(C305,$A$3:$D$9952,4,FALSE),"")</f>
        <v>Cyrodiil</v>
      </c>
      <c r="H305" s="17">
        <f>A305</f>
        <v>532</v>
      </c>
      <c r="I305" s="17">
        <f>C305</f>
        <v>181</v>
      </c>
      <c r="J305">
        <v>0</v>
      </c>
      <c r="K305" s="3" t="str">
        <f>VLOOKUP(J305,'LibSets constants'!$A$4:$B$1002,2,FALSE)</f>
        <v>DLC_BASE_GAME</v>
      </c>
      <c r="L305" s="3" t="str">
        <f>VLOOKUP(J305,'LibSets constants'!$A$4:$C$1002,3,FALSE)</f>
        <v>Included in base game</v>
      </c>
    </row>
    <row r="306" spans="1:12" x14ac:dyDescent="0.25">
      <c r="A306" s="12">
        <v>533</v>
      </c>
      <c r="B306" s="5">
        <v>303</v>
      </c>
      <c r="C306" s="5">
        <v>181</v>
      </c>
      <c r="D306" s="3" t="s">
        <v>390</v>
      </c>
      <c r="E306" s="3" t="str">
        <f t="array" ref="E306">IF(OR(EXACT(A306,'ESO Dungeon constants'!$D$3:$D$987)),"X","")</f>
        <v/>
      </c>
      <c r="F306" s="3" t="str">
        <f>IF(EXACT(A306,C306),"X","")</f>
        <v/>
      </c>
      <c r="G306" s="3" t="str">
        <f>IF(A306&lt;&gt;C306,VLOOKUP(C306,$A$3:$D$9952,4,FALSE),"")</f>
        <v>Cyrodiil</v>
      </c>
      <c r="H306" s="17">
        <f>A306</f>
        <v>533</v>
      </c>
      <c r="I306" s="17">
        <f>C306</f>
        <v>181</v>
      </c>
      <c r="J306">
        <v>0</v>
      </c>
      <c r="K306" s="3" t="str">
        <f>VLOOKUP(J306,'LibSets constants'!$A$4:$B$1002,2,FALSE)</f>
        <v>DLC_BASE_GAME</v>
      </c>
      <c r="L306" s="3" t="str">
        <f>VLOOKUP(J306,'LibSets constants'!$A$4:$C$1002,3,FALSE)</f>
        <v>Included in base game</v>
      </c>
    </row>
    <row r="307" spans="1:12" x14ac:dyDescent="0.25">
      <c r="A307" s="12">
        <v>534</v>
      </c>
      <c r="B307" s="5">
        <v>304</v>
      </c>
      <c r="C307" s="5">
        <v>534</v>
      </c>
      <c r="D307" s="3" t="s">
        <v>391</v>
      </c>
      <c r="E307" s="3" t="str">
        <f t="array" ref="E307">IF(OR(EXACT(A307,'ESO Dungeon constants'!$D$3:$D$987)),"X","")</f>
        <v/>
      </c>
      <c r="F307" s="3" t="str">
        <f>IF(EXACT(A307,C307),"X","")</f>
        <v>X</v>
      </c>
      <c r="G307" s="3" t="str">
        <f>IF(A307&lt;&gt;C307,VLOOKUP(C307,$A$3:$D$9952,4,FALSE),"")</f>
        <v/>
      </c>
      <c r="H307" s="17">
        <f>A307</f>
        <v>534</v>
      </c>
      <c r="I307" s="17">
        <f>C307</f>
        <v>534</v>
      </c>
      <c r="J307">
        <v>0</v>
      </c>
      <c r="K307" s="3" t="str">
        <f>VLOOKUP(J307,'LibSets constants'!$A$4:$B$1002,2,FALSE)</f>
        <v>DLC_BASE_GAME</v>
      </c>
      <c r="L307" s="3" t="str">
        <f>VLOOKUP(J307,'LibSets constants'!$A$4:$C$1002,3,FALSE)</f>
        <v>Included in base game</v>
      </c>
    </row>
    <row r="308" spans="1:12" x14ac:dyDescent="0.25">
      <c r="A308" s="12">
        <v>535</v>
      </c>
      <c r="B308" s="5">
        <v>305</v>
      </c>
      <c r="C308" s="5">
        <v>535</v>
      </c>
      <c r="D308" s="3" t="s">
        <v>392</v>
      </c>
      <c r="E308" s="3" t="str">
        <f t="array" ref="E308">IF(OR(EXACT(A308,'ESO Dungeon constants'!$D$3:$D$987)),"X","")</f>
        <v/>
      </c>
      <c r="F308" s="3" t="str">
        <f>IF(EXACT(A308,C308),"X","")</f>
        <v>X</v>
      </c>
      <c r="G308" s="3" t="str">
        <f>IF(A308&lt;&gt;C308,VLOOKUP(C308,$A$3:$D$9952,4,FALSE),"")</f>
        <v/>
      </c>
      <c r="H308" s="17">
        <f>A308</f>
        <v>535</v>
      </c>
      <c r="I308" s="17">
        <f>C308</f>
        <v>535</v>
      </c>
      <c r="J308">
        <v>0</v>
      </c>
      <c r="K308" s="3" t="str">
        <f>VLOOKUP(J308,'LibSets constants'!$A$4:$B$1002,2,FALSE)</f>
        <v>DLC_BASE_GAME</v>
      </c>
      <c r="L308" s="3" t="str">
        <f>VLOOKUP(J308,'LibSets constants'!$A$4:$C$1002,3,FALSE)</f>
        <v>Included in base game</v>
      </c>
    </row>
    <row r="309" spans="1:12" x14ac:dyDescent="0.25">
      <c r="A309" s="12">
        <v>537</v>
      </c>
      <c r="B309" s="5">
        <v>306</v>
      </c>
      <c r="C309" s="5">
        <v>537</v>
      </c>
      <c r="D309" s="3" t="s">
        <v>393</v>
      </c>
      <c r="E309" s="3" t="str">
        <f t="array" ref="E309">IF(OR(EXACT(A309,'ESO Dungeon constants'!$D$3:$D$987)),"X","")</f>
        <v/>
      </c>
      <c r="F309" s="3" t="str">
        <f>IF(EXACT(A309,C309),"X","")</f>
        <v>X</v>
      </c>
      <c r="G309" s="3" t="str">
        <f>IF(A309&lt;&gt;C309,VLOOKUP(C309,$A$3:$D$9952,4,FALSE),"")</f>
        <v/>
      </c>
      <c r="H309" s="17">
        <f>A309</f>
        <v>537</v>
      </c>
      <c r="I309" s="17">
        <f>C309</f>
        <v>537</v>
      </c>
      <c r="J309">
        <v>0</v>
      </c>
      <c r="K309" s="3" t="str">
        <f>VLOOKUP(J309,'LibSets constants'!$A$4:$B$1002,2,FALSE)</f>
        <v>DLC_BASE_GAME</v>
      </c>
      <c r="L309" s="3" t="str">
        <f>VLOOKUP(J309,'LibSets constants'!$A$4:$C$1002,3,FALSE)</f>
        <v>Included in base game</v>
      </c>
    </row>
    <row r="310" spans="1:12" x14ac:dyDescent="0.25">
      <c r="A310" s="12">
        <v>539</v>
      </c>
      <c r="B310" s="5">
        <v>307</v>
      </c>
      <c r="C310" s="5">
        <v>535</v>
      </c>
      <c r="D310" s="3" t="s">
        <v>394</v>
      </c>
      <c r="E310" s="3" t="str">
        <f t="array" ref="E310">IF(OR(EXACT(A310,'ESO Dungeon constants'!$D$3:$D$987)),"X","")</f>
        <v/>
      </c>
      <c r="F310" s="3" t="str">
        <f>IF(EXACT(A310,C310),"X","")</f>
        <v/>
      </c>
      <c r="G310" s="3" t="str">
        <f>IF(A310&lt;&gt;C310,VLOOKUP(C310,$A$3:$D$9952,4,FALSE),"")</f>
        <v>Betnikh</v>
      </c>
      <c r="H310" s="17">
        <f>A310</f>
        <v>539</v>
      </c>
      <c r="I310" s="17">
        <f>C310</f>
        <v>535</v>
      </c>
      <c r="J310">
        <v>0</v>
      </c>
      <c r="K310" s="3" t="str">
        <f>VLOOKUP(J310,'LibSets constants'!$A$4:$B$1002,2,FALSE)</f>
        <v>DLC_BASE_GAME</v>
      </c>
      <c r="L310" s="3" t="str">
        <f>VLOOKUP(J310,'LibSets constants'!$A$4:$C$1002,3,FALSE)</f>
        <v>Included in base game</v>
      </c>
    </row>
    <row r="311" spans="1:12" x14ac:dyDescent="0.25">
      <c r="A311" s="12">
        <v>541</v>
      </c>
      <c r="B311" s="5">
        <v>308</v>
      </c>
      <c r="C311" s="5">
        <v>267</v>
      </c>
      <c r="D311" s="3" t="s">
        <v>395</v>
      </c>
      <c r="E311" s="3" t="str">
        <f t="array" ref="E311">IF(OR(EXACT(A311,'ESO Dungeon constants'!$D$3:$D$987)),"X","")</f>
        <v/>
      </c>
      <c r="F311" s="3" t="str">
        <f>IF(EXACT(A311,C311),"X","")</f>
        <v/>
      </c>
      <c r="G311" s="3" t="str">
        <f>IF(A311&lt;&gt;C311,VLOOKUP(C311,$A$3:$D$9952,4,FALSE),"")</f>
        <v>Eyevea</v>
      </c>
      <c r="H311" s="17">
        <f>A311</f>
        <v>541</v>
      </c>
      <c r="I311" s="17">
        <f>C311</f>
        <v>267</v>
      </c>
      <c r="J311">
        <v>0</v>
      </c>
      <c r="K311" s="3" t="str">
        <f>VLOOKUP(J311,'LibSets constants'!$A$4:$B$1002,2,FALSE)</f>
        <v>DLC_BASE_GAME</v>
      </c>
      <c r="L311" s="3" t="str">
        <f>VLOOKUP(J311,'LibSets constants'!$A$4:$C$1002,3,FALSE)</f>
        <v>Included in base game</v>
      </c>
    </row>
    <row r="312" spans="1:12" x14ac:dyDescent="0.25">
      <c r="A312" s="12">
        <v>542</v>
      </c>
      <c r="B312" s="5">
        <v>309</v>
      </c>
      <c r="C312" s="5">
        <v>208</v>
      </c>
      <c r="D312" s="3" t="s">
        <v>396</v>
      </c>
      <c r="E312" s="3" t="str">
        <f t="array" ref="E312">IF(OR(EXACT(A312,'ESO Dungeon constants'!$D$3:$D$987)),"X","")</f>
        <v/>
      </c>
      <c r="F312" s="3" t="str">
        <f>IF(EXACT(A312,C312),"X","")</f>
        <v/>
      </c>
      <c r="G312" s="3" t="str">
        <f>IF(A312&lt;&gt;C312,VLOOKUP(C312,$A$3:$D$9952,4,FALSE),"")</f>
        <v>The Earth Forge</v>
      </c>
      <c r="H312" s="17">
        <f>A312</f>
        <v>542</v>
      </c>
      <c r="I312" s="17">
        <f>C312</f>
        <v>208</v>
      </c>
      <c r="J312">
        <v>0</v>
      </c>
      <c r="K312" s="3" t="str">
        <f>VLOOKUP(J312,'LibSets constants'!$A$4:$B$1002,2,FALSE)</f>
        <v>DLC_BASE_GAME</v>
      </c>
      <c r="L312" s="3" t="str">
        <f>VLOOKUP(J312,'LibSets constants'!$A$4:$C$1002,3,FALSE)</f>
        <v>Included in base game</v>
      </c>
    </row>
    <row r="313" spans="1:12" x14ac:dyDescent="0.25">
      <c r="A313" s="12">
        <v>543</v>
      </c>
      <c r="B313" s="5">
        <v>310</v>
      </c>
      <c r="C313" s="5">
        <v>208</v>
      </c>
      <c r="D313" s="3" t="s">
        <v>397</v>
      </c>
      <c r="E313" s="3" t="str">
        <f t="array" ref="E313">IF(OR(EXACT(A313,'ESO Dungeon constants'!$D$3:$D$987)),"X","")</f>
        <v/>
      </c>
      <c r="F313" s="3" t="str">
        <f>IF(EXACT(A313,C313),"X","")</f>
        <v/>
      </c>
      <c r="G313" s="3" t="str">
        <f>IF(A313&lt;&gt;C313,VLOOKUP(C313,$A$3:$D$9952,4,FALSE),"")</f>
        <v>The Earth Forge</v>
      </c>
      <c r="H313" s="17">
        <f>A313</f>
        <v>543</v>
      </c>
      <c r="I313" s="17">
        <f>C313</f>
        <v>208</v>
      </c>
      <c r="J313">
        <v>0</v>
      </c>
      <c r="K313" s="3" t="str">
        <f>VLOOKUP(J313,'LibSets constants'!$A$4:$B$1002,2,FALSE)</f>
        <v>DLC_BASE_GAME</v>
      </c>
      <c r="L313" s="3" t="str">
        <f>VLOOKUP(J313,'LibSets constants'!$A$4:$C$1002,3,FALSE)</f>
        <v>Included in base game</v>
      </c>
    </row>
    <row r="314" spans="1:12" x14ac:dyDescent="0.25">
      <c r="A314" s="12">
        <v>544</v>
      </c>
      <c r="B314" s="5">
        <v>311</v>
      </c>
      <c r="C314" s="5">
        <v>208</v>
      </c>
      <c r="D314" s="3" t="s">
        <v>398</v>
      </c>
      <c r="E314" s="3" t="str">
        <f t="array" ref="E314">IF(OR(EXACT(A314,'ESO Dungeon constants'!$D$3:$D$987)),"X","")</f>
        <v/>
      </c>
      <c r="F314" s="3" t="str">
        <f>IF(EXACT(A314,C314),"X","")</f>
        <v/>
      </c>
      <c r="G314" s="3" t="str">
        <f>IF(A314&lt;&gt;C314,VLOOKUP(C314,$A$3:$D$9952,4,FALSE),"")</f>
        <v>The Earth Forge</v>
      </c>
      <c r="H314" s="17">
        <f>A314</f>
        <v>544</v>
      </c>
      <c r="I314" s="17">
        <f>C314</f>
        <v>208</v>
      </c>
      <c r="J314">
        <v>0</v>
      </c>
      <c r="K314" s="3" t="str">
        <f>VLOOKUP(J314,'LibSets constants'!$A$4:$B$1002,2,FALSE)</f>
        <v>DLC_BASE_GAME</v>
      </c>
      <c r="L314" s="3" t="str">
        <f>VLOOKUP(J314,'LibSets constants'!$A$4:$C$1002,3,FALSE)</f>
        <v>Included in base game</v>
      </c>
    </row>
    <row r="315" spans="1:12" x14ac:dyDescent="0.25">
      <c r="A315" s="12">
        <v>545</v>
      </c>
      <c r="B315" s="5">
        <v>312</v>
      </c>
      <c r="C315" s="5">
        <v>19</v>
      </c>
      <c r="D315" s="3" t="s">
        <v>399</v>
      </c>
      <c r="E315" s="3" t="str">
        <f t="array" ref="E315">IF(OR(EXACT(A315,'ESO Dungeon constants'!$D$3:$D$987)),"X","")</f>
        <v/>
      </c>
      <c r="F315" s="3" t="str">
        <f>IF(EXACT(A315,C315),"X","")</f>
        <v/>
      </c>
      <c r="G315" s="3" t="str">
        <f>IF(A315&lt;&gt;C315,VLOOKUP(C315,$A$3:$D$9952,4,FALSE),"")</f>
        <v>Stormhaven</v>
      </c>
      <c r="H315" s="17">
        <f>A315</f>
        <v>545</v>
      </c>
      <c r="I315" s="17">
        <f>C315</f>
        <v>19</v>
      </c>
      <c r="J315">
        <v>0</v>
      </c>
      <c r="K315" s="3" t="str">
        <f>VLOOKUP(J315,'LibSets constants'!$A$4:$B$1002,2,FALSE)</f>
        <v>DLC_BASE_GAME</v>
      </c>
      <c r="L315" s="3" t="str">
        <f>VLOOKUP(J315,'LibSets constants'!$A$4:$C$1002,3,FALSE)</f>
        <v>Included in base game</v>
      </c>
    </row>
    <row r="316" spans="1:12" x14ac:dyDescent="0.25">
      <c r="A316" s="12">
        <v>546</v>
      </c>
      <c r="B316" s="5">
        <v>313</v>
      </c>
      <c r="C316" s="5">
        <v>19</v>
      </c>
      <c r="D316" s="3" t="s">
        <v>400</v>
      </c>
      <c r="E316" s="3" t="str">
        <f t="array" ref="E316">IF(OR(EXACT(A316,'ESO Dungeon constants'!$D$3:$D$987)),"X","")</f>
        <v/>
      </c>
      <c r="F316" s="3" t="str">
        <f>IF(EXACT(A316,C316),"X","")</f>
        <v/>
      </c>
      <c r="G316" s="3" t="str">
        <f>IF(A316&lt;&gt;C316,VLOOKUP(C316,$A$3:$D$9952,4,FALSE),"")</f>
        <v>Stormhaven</v>
      </c>
      <c r="H316" s="17">
        <f>A316</f>
        <v>546</v>
      </c>
      <c r="I316" s="17">
        <f>C316</f>
        <v>19</v>
      </c>
      <c r="J316">
        <v>0</v>
      </c>
      <c r="K316" s="3" t="str">
        <f>VLOOKUP(J316,'LibSets constants'!$A$4:$B$1002,2,FALSE)</f>
        <v>DLC_BASE_GAME</v>
      </c>
      <c r="L316" s="3" t="str">
        <f>VLOOKUP(J316,'LibSets constants'!$A$4:$C$1002,3,FALSE)</f>
        <v>Included in base game</v>
      </c>
    </row>
    <row r="317" spans="1:12" x14ac:dyDescent="0.25">
      <c r="A317" s="12">
        <v>547</v>
      </c>
      <c r="B317" s="5">
        <v>314</v>
      </c>
      <c r="C317" s="5">
        <v>108</v>
      </c>
      <c r="D317" s="3" t="s">
        <v>401</v>
      </c>
      <c r="E317" s="3" t="str">
        <f t="array" ref="E317">IF(OR(EXACT(A317,'ESO Dungeon constants'!$D$3:$D$987)),"X","")</f>
        <v/>
      </c>
      <c r="F317" s="3" t="str">
        <f>IF(EXACT(A317,C317),"X","")</f>
        <v/>
      </c>
      <c r="G317" s="3" t="str">
        <f>IF(A317&lt;&gt;C317,VLOOKUP(C317,$A$3:$D$9952,4,FALSE),"")</f>
        <v>Greenshade</v>
      </c>
      <c r="H317" s="17">
        <f>A317</f>
        <v>547</v>
      </c>
      <c r="I317" s="17">
        <f>C317</f>
        <v>108</v>
      </c>
      <c r="J317">
        <v>0</v>
      </c>
      <c r="K317" s="3" t="str">
        <f>VLOOKUP(J317,'LibSets constants'!$A$4:$B$1002,2,FALSE)</f>
        <v>DLC_BASE_GAME</v>
      </c>
      <c r="L317" s="3" t="str">
        <f>VLOOKUP(J317,'LibSets constants'!$A$4:$C$1002,3,FALSE)</f>
        <v>Included in base game</v>
      </c>
    </row>
    <row r="318" spans="1:12" x14ac:dyDescent="0.25">
      <c r="A318" s="12">
        <v>548</v>
      </c>
      <c r="B318" s="5">
        <v>315</v>
      </c>
      <c r="C318" s="5">
        <v>108</v>
      </c>
      <c r="D318" s="3" t="s">
        <v>402</v>
      </c>
      <c r="E318" s="3" t="str">
        <f t="array" ref="E318">IF(OR(EXACT(A318,'ESO Dungeon constants'!$D$3:$D$987)),"X","")</f>
        <v/>
      </c>
      <c r="F318" s="3" t="str">
        <f>IF(EXACT(A318,C318),"X","")</f>
        <v/>
      </c>
      <c r="G318" s="3" t="str">
        <f>IF(A318&lt;&gt;C318,VLOOKUP(C318,$A$3:$D$9952,4,FALSE),"")</f>
        <v>Greenshade</v>
      </c>
      <c r="H318" s="17">
        <f>A318</f>
        <v>548</v>
      </c>
      <c r="I318" s="17">
        <f>C318</f>
        <v>108</v>
      </c>
      <c r="J318">
        <v>0</v>
      </c>
      <c r="K318" s="3" t="str">
        <f>VLOOKUP(J318,'LibSets constants'!$A$4:$B$1002,2,FALSE)</f>
        <v>DLC_BASE_GAME</v>
      </c>
      <c r="L318" s="3" t="str">
        <f>VLOOKUP(J318,'LibSets constants'!$A$4:$C$1002,3,FALSE)</f>
        <v>Included in base game</v>
      </c>
    </row>
    <row r="319" spans="1:12" x14ac:dyDescent="0.25">
      <c r="A319" s="12">
        <v>549</v>
      </c>
      <c r="B319" s="5">
        <v>316</v>
      </c>
      <c r="C319" s="5">
        <v>383</v>
      </c>
      <c r="D319" s="3" t="s">
        <v>403</v>
      </c>
      <c r="E319" s="3" t="str">
        <f t="array" ref="E319">IF(OR(EXACT(A319,'ESO Dungeon constants'!$D$3:$D$987)),"X","")</f>
        <v/>
      </c>
      <c r="F319" s="3" t="str">
        <f>IF(EXACT(A319,C319),"X","")</f>
        <v/>
      </c>
      <c r="G319" s="3" t="str">
        <f>IF(A319&lt;&gt;C319,VLOOKUP(C319,$A$3:$D$9952,4,FALSE),"")</f>
        <v>Grahtwood</v>
      </c>
      <c r="H319" s="17">
        <f>A319</f>
        <v>549</v>
      </c>
      <c r="I319" s="17">
        <f>C319</f>
        <v>383</v>
      </c>
      <c r="J319">
        <v>0</v>
      </c>
      <c r="K319" s="3" t="str">
        <f>VLOOKUP(J319,'LibSets constants'!$A$4:$B$1002,2,FALSE)</f>
        <v>DLC_BASE_GAME</v>
      </c>
      <c r="L319" s="3" t="str">
        <f>VLOOKUP(J319,'LibSets constants'!$A$4:$C$1002,3,FALSE)</f>
        <v>Included in base game</v>
      </c>
    </row>
    <row r="320" spans="1:12" x14ac:dyDescent="0.25">
      <c r="A320" s="12">
        <v>551</v>
      </c>
      <c r="B320" s="5">
        <v>317</v>
      </c>
      <c r="C320" s="5">
        <v>108</v>
      </c>
      <c r="D320" s="3" t="s">
        <v>404</v>
      </c>
      <c r="E320" s="3" t="str">
        <f t="array" ref="E320">IF(OR(EXACT(A320,'ESO Dungeon constants'!$D$3:$D$987)),"X","")</f>
        <v/>
      </c>
      <c r="F320" s="3" t="str">
        <f>IF(EXACT(A320,C320),"X","")</f>
        <v/>
      </c>
      <c r="G320" s="3" t="str">
        <f>IF(A320&lt;&gt;C320,VLOOKUP(C320,$A$3:$D$9952,4,FALSE),"")</f>
        <v>Greenshade</v>
      </c>
      <c r="H320" s="17">
        <f>A320</f>
        <v>551</v>
      </c>
      <c r="I320" s="17">
        <f>C320</f>
        <v>108</v>
      </c>
      <c r="J320">
        <v>0</v>
      </c>
      <c r="K320" s="3" t="str">
        <f>VLOOKUP(J320,'LibSets constants'!$A$4:$B$1002,2,FALSE)</f>
        <v>DLC_BASE_GAME</v>
      </c>
      <c r="L320" s="3" t="str">
        <f>VLOOKUP(J320,'LibSets constants'!$A$4:$C$1002,3,FALSE)</f>
        <v>Included in base game</v>
      </c>
    </row>
    <row r="321" spans="1:12" x14ac:dyDescent="0.25">
      <c r="A321" s="12">
        <v>552</v>
      </c>
      <c r="B321" s="5">
        <v>318</v>
      </c>
      <c r="C321" s="5">
        <v>108</v>
      </c>
      <c r="D321" s="3" t="s">
        <v>405</v>
      </c>
      <c r="E321" s="3" t="str">
        <f t="array" ref="E321">IF(OR(EXACT(A321,'ESO Dungeon constants'!$D$3:$D$987)),"X","")</f>
        <v/>
      </c>
      <c r="F321" s="3" t="str">
        <f>IF(EXACT(A321,C321),"X","")</f>
        <v/>
      </c>
      <c r="G321" s="3" t="str">
        <f>IF(A321&lt;&gt;C321,VLOOKUP(C321,$A$3:$D$9952,4,FALSE),"")</f>
        <v>Greenshade</v>
      </c>
      <c r="H321" s="17">
        <f>A321</f>
        <v>552</v>
      </c>
      <c r="I321" s="17">
        <f>C321</f>
        <v>108</v>
      </c>
      <c r="J321">
        <v>0</v>
      </c>
      <c r="K321" s="3" t="str">
        <f>VLOOKUP(J321,'LibSets constants'!$A$4:$B$1002,2,FALSE)</f>
        <v>DLC_BASE_GAME</v>
      </c>
      <c r="L321" s="3" t="str">
        <f>VLOOKUP(J321,'LibSets constants'!$A$4:$C$1002,3,FALSE)</f>
        <v>Included in base game</v>
      </c>
    </row>
    <row r="322" spans="1:12" x14ac:dyDescent="0.25">
      <c r="A322" s="12">
        <v>553</v>
      </c>
      <c r="B322" s="5">
        <v>319</v>
      </c>
      <c r="C322" s="5">
        <v>108</v>
      </c>
      <c r="D322" s="3" t="s">
        <v>406</v>
      </c>
      <c r="E322" s="3" t="str">
        <f t="array" ref="E322">IF(OR(EXACT(A322,'ESO Dungeon constants'!$D$3:$D$987)),"X","")</f>
        <v/>
      </c>
      <c r="F322" s="3" t="str">
        <f>IF(EXACT(A322,C322),"X","")</f>
        <v/>
      </c>
      <c r="G322" s="3" t="str">
        <f>IF(A322&lt;&gt;C322,VLOOKUP(C322,$A$3:$D$9952,4,FALSE),"")</f>
        <v>Greenshade</v>
      </c>
      <c r="H322" s="17">
        <f>A322</f>
        <v>553</v>
      </c>
      <c r="I322" s="17">
        <f>C322</f>
        <v>108</v>
      </c>
      <c r="J322">
        <v>0</v>
      </c>
      <c r="K322" s="3" t="str">
        <f>VLOOKUP(J322,'LibSets constants'!$A$4:$B$1002,2,FALSE)</f>
        <v>DLC_BASE_GAME</v>
      </c>
      <c r="L322" s="3" t="str">
        <f>VLOOKUP(J322,'LibSets constants'!$A$4:$C$1002,3,FALSE)</f>
        <v>Included in base game</v>
      </c>
    </row>
    <row r="323" spans="1:12" x14ac:dyDescent="0.25">
      <c r="A323" s="12">
        <v>554</v>
      </c>
      <c r="B323" s="5">
        <v>320</v>
      </c>
      <c r="C323" s="5">
        <v>108</v>
      </c>
      <c r="D323" s="3" t="s">
        <v>407</v>
      </c>
      <c r="E323" s="3" t="str">
        <f t="array" ref="E323">IF(OR(EXACT(A323,'ESO Dungeon constants'!$D$3:$D$987)),"X","")</f>
        <v/>
      </c>
      <c r="F323" s="3" t="str">
        <f>IF(EXACT(A323,C323),"X","")</f>
        <v/>
      </c>
      <c r="G323" s="3" t="str">
        <f>IF(A323&lt;&gt;C323,VLOOKUP(C323,$A$3:$D$9952,4,FALSE),"")</f>
        <v>Greenshade</v>
      </c>
      <c r="H323" s="17">
        <f>A323</f>
        <v>554</v>
      </c>
      <c r="I323" s="17">
        <f>C323</f>
        <v>108</v>
      </c>
      <c r="J323">
        <v>0</v>
      </c>
      <c r="K323" s="3" t="str">
        <f>VLOOKUP(J323,'LibSets constants'!$A$4:$B$1002,2,FALSE)</f>
        <v>DLC_BASE_GAME</v>
      </c>
      <c r="L323" s="3" t="str">
        <f>VLOOKUP(J323,'LibSets constants'!$A$4:$C$1002,3,FALSE)</f>
        <v>Included in base game</v>
      </c>
    </row>
    <row r="324" spans="1:12" x14ac:dyDescent="0.25">
      <c r="A324" s="12">
        <v>555</v>
      </c>
      <c r="B324" s="5">
        <v>321</v>
      </c>
      <c r="C324" s="5">
        <v>108</v>
      </c>
      <c r="D324" s="43" t="s">
        <v>408</v>
      </c>
      <c r="E324" s="3" t="str">
        <f t="array" ref="E324">IF(OR(EXACT(A324,'ESO Dungeon constants'!$D$3:$D$987)),"X","")</f>
        <v/>
      </c>
      <c r="F324" s="3" t="str">
        <f>IF(EXACT(A324,C324),"X","")</f>
        <v/>
      </c>
      <c r="G324" s="3" t="str">
        <f>IF(A324&lt;&gt;C324,VLOOKUP(C324,$A$3:$D$9952,4,FALSE),"")</f>
        <v>Greenshade</v>
      </c>
      <c r="H324" s="17">
        <f>A324</f>
        <v>555</v>
      </c>
      <c r="I324" s="17">
        <f>C324</f>
        <v>108</v>
      </c>
      <c r="J324">
        <v>0</v>
      </c>
      <c r="K324" s="3" t="str">
        <f>VLOOKUP(J324,'LibSets constants'!$A$4:$B$1002,2,FALSE)</f>
        <v>DLC_BASE_GAME</v>
      </c>
      <c r="L324" s="3" t="str">
        <f>VLOOKUP(J324,'LibSets constants'!$A$4:$C$1002,3,FALSE)</f>
        <v>Included in base game</v>
      </c>
    </row>
    <row r="325" spans="1:12" x14ac:dyDescent="0.25">
      <c r="A325" s="12">
        <v>556</v>
      </c>
      <c r="B325" s="5">
        <v>322</v>
      </c>
      <c r="C325" s="5">
        <v>108</v>
      </c>
      <c r="D325" s="3" t="s">
        <v>409</v>
      </c>
      <c r="E325" s="3" t="str">
        <f t="array" ref="E325">IF(OR(EXACT(A325,'ESO Dungeon constants'!$D$3:$D$987)),"X","")</f>
        <v/>
      </c>
      <c r="F325" s="3" t="str">
        <f>IF(EXACT(A325,C325),"X","")</f>
        <v/>
      </c>
      <c r="G325" s="3" t="str">
        <f>IF(A325&lt;&gt;C325,VLOOKUP(C325,$A$3:$D$9952,4,FALSE),"")</f>
        <v>Greenshade</v>
      </c>
      <c r="H325" s="17">
        <f>A325</f>
        <v>556</v>
      </c>
      <c r="I325" s="17">
        <f>C325</f>
        <v>108</v>
      </c>
      <c r="J325">
        <v>0</v>
      </c>
      <c r="K325" s="3" t="str">
        <f>VLOOKUP(J325,'LibSets constants'!$A$4:$B$1002,2,FALSE)</f>
        <v>DLC_BASE_GAME</v>
      </c>
      <c r="L325" s="3" t="str">
        <f>VLOOKUP(J325,'LibSets constants'!$A$4:$C$1002,3,FALSE)</f>
        <v>Included in base game</v>
      </c>
    </row>
    <row r="326" spans="1:12" x14ac:dyDescent="0.25">
      <c r="A326" s="12">
        <v>557</v>
      </c>
      <c r="B326" s="5">
        <v>323</v>
      </c>
      <c r="C326" s="5">
        <v>347</v>
      </c>
      <c r="D326" s="3" t="s">
        <v>410</v>
      </c>
      <c r="E326" s="3" t="str">
        <f t="array" ref="E326">IF(OR(EXACT(A326,'ESO Dungeon constants'!$D$3:$D$987)),"X","")</f>
        <v/>
      </c>
      <c r="F326" s="3" t="str">
        <f>IF(EXACT(A326,C326),"X","")</f>
        <v/>
      </c>
      <c r="G326" s="3" t="str">
        <f>IF(A326&lt;&gt;C326,VLOOKUP(C326,$A$3:$D$9952,4,FALSE),"")</f>
        <v>Coldharbour</v>
      </c>
      <c r="H326" s="17">
        <f>A326</f>
        <v>557</v>
      </c>
      <c r="I326" s="17">
        <f>C326</f>
        <v>347</v>
      </c>
      <c r="J326">
        <v>0</v>
      </c>
      <c r="K326" s="3" t="str">
        <f>VLOOKUP(J326,'LibSets constants'!$A$4:$B$1002,2,FALSE)</f>
        <v>DLC_BASE_GAME</v>
      </c>
      <c r="L326" s="3" t="str">
        <f>VLOOKUP(J326,'LibSets constants'!$A$4:$C$1002,3,FALSE)</f>
        <v>Included in base game</v>
      </c>
    </row>
    <row r="327" spans="1:12" x14ac:dyDescent="0.25">
      <c r="A327" s="12">
        <v>558</v>
      </c>
      <c r="B327" s="5">
        <v>324</v>
      </c>
      <c r="C327" s="5">
        <v>108</v>
      </c>
      <c r="D327" s="3" t="s">
        <v>411</v>
      </c>
      <c r="E327" s="3" t="str">
        <f t="array" ref="E327">IF(OR(EXACT(A327,'ESO Dungeon constants'!$D$3:$D$987)),"X","")</f>
        <v/>
      </c>
      <c r="F327" s="3" t="str">
        <f>IF(EXACT(A327,C327),"X","")</f>
        <v/>
      </c>
      <c r="G327" s="3" t="str">
        <f>IF(A327&lt;&gt;C327,VLOOKUP(C327,$A$3:$D$9952,4,FALSE),"")</f>
        <v>Greenshade</v>
      </c>
      <c r="H327" s="17">
        <f>A327</f>
        <v>558</v>
      </c>
      <c r="I327" s="17">
        <f>C327</f>
        <v>108</v>
      </c>
      <c r="J327">
        <v>0</v>
      </c>
      <c r="K327" s="3" t="str">
        <f>VLOOKUP(J327,'LibSets constants'!$A$4:$B$1002,2,FALSE)</f>
        <v>DLC_BASE_GAME</v>
      </c>
      <c r="L327" s="3" t="str">
        <f>VLOOKUP(J327,'LibSets constants'!$A$4:$C$1002,3,FALSE)</f>
        <v>Included in base game</v>
      </c>
    </row>
    <row r="328" spans="1:12" x14ac:dyDescent="0.25">
      <c r="A328" s="12">
        <v>559</v>
      </c>
      <c r="B328" s="5">
        <v>325</v>
      </c>
      <c r="C328" s="5">
        <v>108</v>
      </c>
      <c r="D328" s="3" t="s">
        <v>412</v>
      </c>
      <c r="E328" s="3" t="str">
        <f t="array" ref="E328">IF(OR(EXACT(A328,'ESO Dungeon constants'!$D$3:$D$987)),"X","")</f>
        <v/>
      </c>
      <c r="F328" s="3" t="str">
        <f>IF(EXACT(A328,C328),"X","")</f>
        <v/>
      </c>
      <c r="G328" s="3" t="str">
        <f>IF(A328&lt;&gt;C328,VLOOKUP(C328,$A$3:$D$9952,4,FALSE),"")</f>
        <v>Greenshade</v>
      </c>
      <c r="H328" s="17">
        <f>A328</f>
        <v>559</v>
      </c>
      <c r="I328" s="17">
        <f>C328</f>
        <v>108</v>
      </c>
      <c r="J328">
        <v>0</v>
      </c>
      <c r="K328" s="3" t="str">
        <f>VLOOKUP(J328,'LibSets constants'!$A$4:$B$1002,2,FALSE)</f>
        <v>DLC_BASE_GAME</v>
      </c>
      <c r="L328" s="3" t="str">
        <f>VLOOKUP(J328,'LibSets constants'!$A$4:$C$1002,3,FALSE)</f>
        <v>Included in base game</v>
      </c>
    </row>
    <row r="329" spans="1:12" x14ac:dyDescent="0.25">
      <c r="A329" s="12">
        <v>560</v>
      </c>
      <c r="B329" s="5">
        <v>326</v>
      </c>
      <c r="C329" s="5">
        <v>103</v>
      </c>
      <c r="D329" s="3" t="s">
        <v>299</v>
      </c>
      <c r="E329" s="3" t="str">
        <f t="array" ref="E329">IF(OR(EXACT(A329,'ESO Dungeon constants'!$D$3:$D$987)),"X","")</f>
        <v/>
      </c>
      <c r="F329" s="3" t="str">
        <f>IF(EXACT(A329,C329),"X","")</f>
        <v/>
      </c>
      <c r="G329" s="3" t="str">
        <f>IF(A329&lt;&gt;C329,VLOOKUP(C329,$A$3:$D$9952,4,FALSE),"")</f>
        <v>The Rift</v>
      </c>
      <c r="H329" s="17">
        <f>A329</f>
        <v>560</v>
      </c>
      <c r="I329" s="17">
        <f>C329</f>
        <v>103</v>
      </c>
      <c r="J329">
        <v>0</v>
      </c>
      <c r="K329" s="3" t="str">
        <f>VLOOKUP(J329,'LibSets constants'!$A$4:$B$1002,2,FALSE)</f>
        <v>DLC_BASE_GAME</v>
      </c>
      <c r="L329" s="3" t="str">
        <f>VLOOKUP(J329,'LibSets constants'!$A$4:$C$1002,3,FALSE)</f>
        <v>Included in base game</v>
      </c>
    </row>
    <row r="330" spans="1:12" x14ac:dyDescent="0.25">
      <c r="A330" s="12">
        <v>561</v>
      </c>
      <c r="B330" s="5">
        <v>327</v>
      </c>
      <c r="C330" s="5">
        <v>108</v>
      </c>
      <c r="D330" s="3" t="s">
        <v>413</v>
      </c>
      <c r="E330" s="3" t="str">
        <f t="array" ref="E330">IF(OR(EXACT(A330,'ESO Dungeon constants'!$D$3:$D$987)),"X","")</f>
        <v/>
      </c>
      <c r="F330" s="3" t="str">
        <f>IF(EXACT(A330,C330),"X","")</f>
        <v/>
      </c>
      <c r="G330" s="3" t="str">
        <f>IF(A330&lt;&gt;C330,VLOOKUP(C330,$A$3:$D$9952,4,FALSE),"")</f>
        <v>Greenshade</v>
      </c>
      <c r="H330" s="17">
        <f>A330</f>
        <v>561</v>
      </c>
      <c r="I330" s="17">
        <f>C330</f>
        <v>108</v>
      </c>
      <c r="J330">
        <v>0</v>
      </c>
      <c r="K330" s="3" t="str">
        <f>VLOOKUP(J330,'LibSets constants'!$A$4:$B$1002,2,FALSE)</f>
        <v>DLC_BASE_GAME</v>
      </c>
      <c r="L330" s="3" t="str">
        <f>VLOOKUP(J330,'LibSets constants'!$A$4:$C$1002,3,FALSE)</f>
        <v>Included in base game</v>
      </c>
    </row>
    <row r="331" spans="1:12" x14ac:dyDescent="0.25">
      <c r="A331" s="12">
        <v>562</v>
      </c>
      <c r="B331" s="5">
        <v>328</v>
      </c>
      <c r="C331" s="5">
        <v>382</v>
      </c>
      <c r="D331" s="3" t="s">
        <v>414</v>
      </c>
      <c r="E331" s="3" t="str">
        <f t="array" ref="E331">IF(OR(EXACT(A331,'ESO Dungeon constants'!$D$3:$D$987)),"X","")</f>
        <v/>
      </c>
      <c r="F331" s="3" t="str">
        <f>IF(EXACT(A331,C331),"X","")</f>
        <v/>
      </c>
      <c r="G331" s="3" t="str">
        <f>IF(A331&lt;&gt;C331,VLOOKUP(C331,$A$3:$D$9952,4,FALSE),"")</f>
        <v>Reaper's March</v>
      </c>
      <c r="H331" s="17">
        <f>A331</f>
        <v>562</v>
      </c>
      <c r="I331" s="17">
        <f>C331</f>
        <v>382</v>
      </c>
      <c r="J331">
        <v>0</v>
      </c>
      <c r="K331" s="3" t="str">
        <f>VLOOKUP(J331,'LibSets constants'!$A$4:$B$1002,2,FALSE)</f>
        <v>DLC_BASE_GAME</v>
      </c>
      <c r="L331" s="3" t="str">
        <f>VLOOKUP(J331,'LibSets constants'!$A$4:$C$1002,3,FALSE)</f>
        <v>Included in base game</v>
      </c>
    </row>
    <row r="332" spans="1:12" x14ac:dyDescent="0.25">
      <c r="A332" s="12">
        <v>565</v>
      </c>
      <c r="B332" s="5">
        <v>329</v>
      </c>
      <c r="C332" s="5">
        <v>382</v>
      </c>
      <c r="D332" s="3" t="s">
        <v>415</v>
      </c>
      <c r="E332" s="3" t="str">
        <f t="array" ref="E332">IF(OR(EXACT(A332,'ESO Dungeon constants'!$D$3:$D$987)),"X","")</f>
        <v/>
      </c>
      <c r="F332" s="3" t="str">
        <f>IF(EXACT(A332,C332),"X","")</f>
        <v/>
      </c>
      <c r="G332" s="3" t="str">
        <f>IF(A332&lt;&gt;C332,VLOOKUP(C332,$A$3:$D$9952,4,FALSE),"")</f>
        <v>Reaper's March</v>
      </c>
      <c r="H332" s="17">
        <f>A332</f>
        <v>565</v>
      </c>
      <c r="I332" s="17">
        <f>C332</f>
        <v>382</v>
      </c>
      <c r="J332">
        <v>0</v>
      </c>
      <c r="K332" s="3" t="str">
        <f>VLOOKUP(J332,'LibSets constants'!$A$4:$B$1002,2,FALSE)</f>
        <v>DLC_BASE_GAME</v>
      </c>
      <c r="L332" s="3" t="str">
        <f>VLOOKUP(J332,'LibSets constants'!$A$4:$C$1002,3,FALSE)</f>
        <v>Included in base game</v>
      </c>
    </row>
    <row r="333" spans="1:12" x14ac:dyDescent="0.25">
      <c r="A333" s="12">
        <v>566</v>
      </c>
      <c r="B333" s="5">
        <v>330</v>
      </c>
      <c r="C333" s="5">
        <v>3</v>
      </c>
      <c r="D333" s="3" t="s">
        <v>416</v>
      </c>
      <c r="E333" s="3" t="str">
        <f t="array" ref="E333">IF(OR(EXACT(A333,'ESO Dungeon constants'!$D$3:$D$987)),"X","")</f>
        <v/>
      </c>
      <c r="F333" s="3" t="str">
        <f>IF(EXACT(A333,C333),"X","")</f>
        <v/>
      </c>
      <c r="G333" s="3" t="str">
        <f>IF(A333&lt;&gt;C333,VLOOKUP(C333,$A$3:$D$9952,4,FALSE),"")</f>
        <v>Glenumbra</v>
      </c>
      <c r="H333" s="17">
        <f>A333</f>
        <v>566</v>
      </c>
      <c r="I333" s="17">
        <f>C333</f>
        <v>3</v>
      </c>
      <c r="J333">
        <v>0</v>
      </c>
      <c r="K333" s="3" t="str">
        <f>VLOOKUP(J333,'LibSets constants'!$A$4:$B$1002,2,FALSE)</f>
        <v>DLC_BASE_GAME</v>
      </c>
      <c r="L333" s="3" t="str">
        <f>VLOOKUP(J333,'LibSets constants'!$A$4:$C$1002,3,FALSE)</f>
        <v>Included in base game</v>
      </c>
    </row>
    <row r="334" spans="1:12" x14ac:dyDescent="0.25">
      <c r="A334" s="12">
        <v>567</v>
      </c>
      <c r="B334" s="5">
        <v>331</v>
      </c>
      <c r="C334" s="5">
        <v>103</v>
      </c>
      <c r="D334" s="3" t="s">
        <v>298</v>
      </c>
      <c r="E334" s="3" t="str">
        <f t="array" ref="E334">IF(OR(EXACT(A334,'ESO Dungeon constants'!$D$3:$D$987)),"X","")</f>
        <v/>
      </c>
      <c r="F334" s="3" t="str">
        <f>IF(EXACT(A334,C334),"X","")</f>
        <v/>
      </c>
      <c r="G334" s="3" t="str">
        <f>IF(A334&lt;&gt;C334,VLOOKUP(C334,$A$3:$D$9952,4,FALSE),"")</f>
        <v>The Rift</v>
      </c>
      <c r="H334" s="17">
        <f>A334</f>
        <v>567</v>
      </c>
      <c r="I334" s="17">
        <f>C334</f>
        <v>103</v>
      </c>
      <c r="J334">
        <v>0</v>
      </c>
      <c r="K334" s="3" t="str">
        <f>VLOOKUP(J334,'LibSets constants'!$A$4:$B$1002,2,FALSE)</f>
        <v>DLC_BASE_GAME</v>
      </c>
      <c r="L334" s="3" t="str">
        <f>VLOOKUP(J334,'LibSets constants'!$A$4:$C$1002,3,FALSE)</f>
        <v>Included in base game</v>
      </c>
    </row>
    <row r="335" spans="1:12" x14ac:dyDescent="0.25">
      <c r="A335" s="12">
        <v>569</v>
      </c>
      <c r="B335" s="5">
        <v>332</v>
      </c>
      <c r="C335" s="5">
        <v>104</v>
      </c>
      <c r="D335" s="3" t="s">
        <v>417</v>
      </c>
      <c r="E335" s="3" t="str">
        <f t="array" ref="E335">IF(OR(EXACT(A335,'ESO Dungeon constants'!$D$3:$D$987)),"X","")</f>
        <v/>
      </c>
      <c r="F335" s="3" t="str">
        <f>IF(EXACT(A335,C335),"X","")</f>
        <v/>
      </c>
      <c r="G335" s="3" t="str">
        <f>IF(A335&lt;&gt;C335,VLOOKUP(C335,$A$3:$D$9952,4,FALSE),"")</f>
        <v>Alik'r Desert</v>
      </c>
      <c r="H335" s="17">
        <f>A335</f>
        <v>569</v>
      </c>
      <c r="I335" s="17">
        <f>C335</f>
        <v>104</v>
      </c>
      <c r="J335">
        <v>0</v>
      </c>
      <c r="K335" s="3" t="str">
        <f>VLOOKUP(J335,'LibSets constants'!$A$4:$B$1002,2,FALSE)</f>
        <v>DLC_BASE_GAME</v>
      </c>
      <c r="L335" s="3" t="str">
        <f>VLOOKUP(J335,'LibSets constants'!$A$4:$C$1002,3,FALSE)</f>
        <v>Included in base game</v>
      </c>
    </row>
    <row r="336" spans="1:12" x14ac:dyDescent="0.25">
      <c r="A336" s="12">
        <v>570</v>
      </c>
      <c r="B336" s="5">
        <v>333</v>
      </c>
      <c r="C336" s="5">
        <v>104</v>
      </c>
      <c r="D336" s="3" t="s">
        <v>418</v>
      </c>
      <c r="E336" s="3" t="str">
        <f t="array" ref="E336">IF(OR(EXACT(A336,'ESO Dungeon constants'!$D$3:$D$987)),"X","")</f>
        <v/>
      </c>
      <c r="F336" s="3" t="str">
        <f>IF(EXACT(A336,C336),"X","")</f>
        <v/>
      </c>
      <c r="G336" s="3" t="str">
        <f>IF(A336&lt;&gt;C336,VLOOKUP(C336,$A$3:$D$9952,4,FALSE),"")</f>
        <v>Alik'r Desert</v>
      </c>
      <c r="H336" s="17">
        <f>A336</f>
        <v>570</v>
      </c>
      <c r="I336" s="17">
        <f>C336</f>
        <v>104</v>
      </c>
      <c r="J336">
        <v>0</v>
      </c>
      <c r="K336" s="3" t="str">
        <f>VLOOKUP(J336,'LibSets constants'!$A$4:$B$1002,2,FALSE)</f>
        <v>DLC_BASE_GAME</v>
      </c>
      <c r="L336" s="3" t="str">
        <f>VLOOKUP(J336,'LibSets constants'!$A$4:$C$1002,3,FALSE)</f>
        <v>Included in base game</v>
      </c>
    </row>
    <row r="337" spans="1:12" x14ac:dyDescent="0.25">
      <c r="A337" s="12">
        <v>571</v>
      </c>
      <c r="B337" s="5">
        <v>334</v>
      </c>
      <c r="C337" s="5">
        <v>104</v>
      </c>
      <c r="D337" s="3" t="s">
        <v>419</v>
      </c>
      <c r="E337" s="3" t="str">
        <f t="array" ref="E337">IF(OR(EXACT(A337,'ESO Dungeon constants'!$D$3:$D$987)),"X","")</f>
        <v/>
      </c>
      <c r="F337" s="3" t="str">
        <f>IF(EXACT(A337,C337),"X","")</f>
        <v/>
      </c>
      <c r="G337" s="3" t="str">
        <f>IF(A337&lt;&gt;C337,VLOOKUP(C337,$A$3:$D$9952,4,FALSE),"")</f>
        <v>Alik'r Desert</v>
      </c>
      <c r="H337" s="17">
        <f>A337</f>
        <v>571</v>
      </c>
      <c r="I337" s="17">
        <f>C337</f>
        <v>104</v>
      </c>
      <c r="J337">
        <v>0</v>
      </c>
      <c r="K337" s="3" t="str">
        <f>VLOOKUP(J337,'LibSets constants'!$A$4:$B$1002,2,FALSE)</f>
        <v>DLC_BASE_GAME</v>
      </c>
      <c r="L337" s="3" t="str">
        <f>VLOOKUP(J337,'LibSets constants'!$A$4:$C$1002,3,FALSE)</f>
        <v>Included in base game</v>
      </c>
    </row>
    <row r="338" spans="1:12" x14ac:dyDescent="0.25">
      <c r="A338" s="12">
        <v>572</v>
      </c>
      <c r="B338" s="5">
        <v>335</v>
      </c>
      <c r="C338" s="5">
        <v>572</v>
      </c>
      <c r="D338" s="3" t="s">
        <v>420</v>
      </c>
      <c r="E338" s="3" t="str">
        <f t="array" ref="E338">IF(OR(EXACT(A338,'ESO Dungeon constants'!$D$3:$D$987)),"X","")</f>
        <v/>
      </c>
      <c r="F338" s="3" t="str">
        <f>IF(EXACT(A338,C338),"X","")</f>
        <v>X</v>
      </c>
      <c r="G338" s="3" t="str">
        <f>IF(A338&lt;&gt;C338,VLOOKUP(C338,$A$3:$D$9952,4,FALSE),"")</f>
        <v/>
      </c>
      <c r="H338" s="17">
        <f>A338</f>
        <v>572</v>
      </c>
      <c r="I338" s="17">
        <f>C338</f>
        <v>572</v>
      </c>
      <c r="J338">
        <v>0</v>
      </c>
      <c r="K338" s="3" t="str">
        <f>VLOOKUP(J338,'LibSets constants'!$A$4:$B$1002,2,FALSE)</f>
        <v>DLC_BASE_GAME</v>
      </c>
      <c r="L338" s="3" t="str">
        <f>VLOOKUP(J338,'LibSets constants'!$A$4:$C$1002,3,FALSE)</f>
        <v>Included in base game</v>
      </c>
    </row>
    <row r="339" spans="1:12" x14ac:dyDescent="0.25">
      <c r="A339" s="12">
        <v>573</v>
      </c>
      <c r="B339" s="5">
        <v>336</v>
      </c>
      <c r="C339" s="5">
        <v>199</v>
      </c>
      <c r="D339" s="3" t="s">
        <v>421</v>
      </c>
      <c r="E339" s="3" t="str">
        <f t="array" ref="E339">IF(OR(EXACT(A339,'ESO Dungeon constants'!$D$3:$D$987)),"X","")</f>
        <v/>
      </c>
      <c r="F339" s="3" t="str">
        <f>IF(EXACT(A339,C339),"X","")</f>
        <v/>
      </c>
      <c r="G339" s="3" t="str">
        <f>IF(A339&lt;&gt;C339,VLOOKUP(C339,$A$3:$D$9952,4,FALSE),"")</f>
        <v>The Harborage</v>
      </c>
      <c r="H339" s="17">
        <f>A339</f>
        <v>573</v>
      </c>
      <c r="I339" s="17">
        <f>C339</f>
        <v>199</v>
      </c>
      <c r="J339">
        <v>0</v>
      </c>
      <c r="K339" s="3" t="str">
        <f>VLOOKUP(J339,'LibSets constants'!$A$4:$B$1002,2,FALSE)</f>
        <v>DLC_BASE_GAME</v>
      </c>
      <c r="L339" s="3" t="str">
        <f>VLOOKUP(J339,'LibSets constants'!$A$4:$C$1002,3,FALSE)</f>
        <v>Included in base game</v>
      </c>
    </row>
    <row r="340" spans="1:12" x14ac:dyDescent="0.25">
      <c r="A340" s="12">
        <v>574</v>
      </c>
      <c r="B340" s="5">
        <v>337</v>
      </c>
      <c r="C340" s="5">
        <v>199</v>
      </c>
      <c r="D340" s="3" t="s">
        <v>422</v>
      </c>
      <c r="E340" s="3" t="str">
        <f t="array" ref="E340">IF(OR(EXACT(A340,'ESO Dungeon constants'!$D$3:$D$987)),"X","")</f>
        <v/>
      </c>
      <c r="F340" s="3" t="str">
        <f>IF(EXACT(A340,C340),"X","")</f>
        <v/>
      </c>
      <c r="G340" s="3" t="str">
        <f>IF(A340&lt;&gt;C340,VLOOKUP(C340,$A$3:$D$9952,4,FALSE),"")</f>
        <v>The Harborage</v>
      </c>
      <c r="H340" s="17">
        <f>A340</f>
        <v>574</v>
      </c>
      <c r="I340" s="17">
        <f>C340</f>
        <v>199</v>
      </c>
      <c r="J340">
        <v>0</v>
      </c>
      <c r="K340" s="3" t="str">
        <f>VLOOKUP(J340,'LibSets constants'!$A$4:$B$1002,2,FALSE)</f>
        <v>DLC_BASE_GAME</v>
      </c>
      <c r="L340" s="3" t="str">
        <f>VLOOKUP(J340,'LibSets constants'!$A$4:$C$1002,3,FALSE)</f>
        <v>Included in base game</v>
      </c>
    </row>
    <row r="341" spans="1:12" x14ac:dyDescent="0.25">
      <c r="A341" s="12">
        <v>575</v>
      </c>
      <c r="B341" s="5">
        <v>338</v>
      </c>
      <c r="C341" s="5">
        <v>108</v>
      </c>
      <c r="D341" s="3" t="s">
        <v>423</v>
      </c>
      <c r="E341" s="3" t="str">
        <f t="array" ref="E341">IF(OR(EXACT(A341,'ESO Dungeon constants'!$D$3:$D$987)),"X","")</f>
        <v/>
      </c>
      <c r="F341" s="3" t="str">
        <f>IF(EXACT(A341,C341),"X","")</f>
        <v/>
      </c>
      <c r="G341" s="3" t="str">
        <f>IF(A341&lt;&gt;C341,VLOOKUP(C341,$A$3:$D$9952,4,FALSE),"")</f>
        <v>Greenshade</v>
      </c>
      <c r="H341" s="17">
        <f>A341</f>
        <v>575</v>
      </c>
      <c r="I341" s="17">
        <f>C341</f>
        <v>108</v>
      </c>
      <c r="J341">
        <v>0</v>
      </c>
      <c r="K341" s="3" t="str">
        <f>VLOOKUP(J341,'LibSets constants'!$A$4:$B$1002,2,FALSE)</f>
        <v>DLC_BASE_GAME</v>
      </c>
      <c r="L341" s="3" t="str">
        <f>VLOOKUP(J341,'LibSets constants'!$A$4:$C$1002,3,FALSE)</f>
        <v>Included in base game</v>
      </c>
    </row>
    <row r="342" spans="1:12" x14ac:dyDescent="0.25">
      <c r="A342" s="12">
        <v>576</v>
      </c>
      <c r="B342" s="5">
        <v>339</v>
      </c>
      <c r="C342" s="5">
        <v>108</v>
      </c>
      <c r="D342" s="3" t="s">
        <v>424</v>
      </c>
      <c r="E342" s="3" t="str">
        <f t="array" ref="E342">IF(OR(EXACT(A342,'ESO Dungeon constants'!$D$3:$D$987)),"X","")</f>
        <v/>
      </c>
      <c r="F342" s="3" t="str">
        <f>IF(EXACT(A342,C342),"X","")</f>
        <v/>
      </c>
      <c r="G342" s="3" t="str">
        <f>IF(A342&lt;&gt;C342,VLOOKUP(C342,$A$3:$D$9952,4,FALSE),"")</f>
        <v>Greenshade</v>
      </c>
      <c r="H342" s="17">
        <f>A342</f>
        <v>576</v>
      </c>
      <c r="I342" s="17">
        <f>C342</f>
        <v>108</v>
      </c>
      <c r="J342">
        <v>0</v>
      </c>
      <c r="K342" s="3" t="str">
        <f>VLOOKUP(J342,'LibSets constants'!$A$4:$B$1002,2,FALSE)</f>
        <v>DLC_BASE_GAME</v>
      </c>
      <c r="L342" s="3" t="str">
        <f>VLOOKUP(J342,'LibSets constants'!$A$4:$C$1002,3,FALSE)</f>
        <v>Included in base game</v>
      </c>
    </row>
    <row r="343" spans="1:12" x14ac:dyDescent="0.25">
      <c r="A343" s="12">
        <v>577</v>
      </c>
      <c r="B343" s="5">
        <v>340</v>
      </c>
      <c r="C343" s="5">
        <v>108</v>
      </c>
      <c r="D343" s="3" t="s">
        <v>425</v>
      </c>
      <c r="E343" s="3" t="str">
        <f t="array" ref="E343">IF(OR(EXACT(A343,'ESO Dungeon constants'!$D$3:$D$987)),"X","")</f>
        <v/>
      </c>
      <c r="F343" s="3" t="str">
        <f>IF(EXACT(A343,C343),"X","")</f>
        <v/>
      </c>
      <c r="G343" s="3" t="str">
        <f>IF(A343&lt;&gt;C343,VLOOKUP(C343,$A$3:$D$9952,4,FALSE),"")</f>
        <v>Greenshade</v>
      </c>
      <c r="H343" s="17">
        <f>A343</f>
        <v>577</v>
      </c>
      <c r="I343" s="17">
        <f>C343</f>
        <v>108</v>
      </c>
      <c r="J343">
        <v>0</v>
      </c>
      <c r="K343" s="3" t="str">
        <f>VLOOKUP(J343,'LibSets constants'!$A$4:$B$1002,2,FALSE)</f>
        <v>DLC_BASE_GAME</v>
      </c>
      <c r="L343" s="3" t="str">
        <f>VLOOKUP(J343,'LibSets constants'!$A$4:$C$1002,3,FALSE)</f>
        <v>Included in base game</v>
      </c>
    </row>
    <row r="344" spans="1:12" x14ac:dyDescent="0.25">
      <c r="A344" s="12">
        <v>578</v>
      </c>
      <c r="B344" s="5">
        <v>341</v>
      </c>
      <c r="C344" s="5">
        <v>108</v>
      </c>
      <c r="D344" s="3" t="s">
        <v>426</v>
      </c>
      <c r="E344" s="3" t="str">
        <f t="array" ref="E344">IF(OR(EXACT(A344,'ESO Dungeon constants'!$D$3:$D$987)),"X","")</f>
        <v/>
      </c>
      <c r="F344" s="3" t="str">
        <f>IF(EXACT(A344,C344),"X","")</f>
        <v/>
      </c>
      <c r="G344" s="3" t="str">
        <f>IF(A344&lt;&gt;C344,VLOOKUP(C344,$A$3:$D$9952,4,FALSE),"")</f>
        <v>Greenshade</v>
      </c>
      <c r="H344" s="17">
        <f>A344</f>
        <v>578</v>
      </c>
      <c r="I344" s="17">
        <f>C344</f>
        <v>108</v>
      </c>
      <c r="J344">
        <v>0</v>
      </c>
      <c r="K344" s="3" t="str">
        <f>VLOOKUP(J344,'LibSets constants'!$A$4:$B$1002,2,FALSE)</f>
        <v>DLC_BASE_GAME</v>
      </c>
      <c r="L344" s="3" t="str">
        <f>VLOOKUP(J344,'LibSets constants'!$A$4:$C$1002,3,FALSE)</f>
        <v>Included in base game</v>
      </c>
    </row>
    <row r="345" spans="1:12" x14ac:dyDescent="0.25">
      <c r="A345" s="12">
        <v>579</v>
      </c>
      <c r="B345" s="5">
        <v>342</v>
      </c>
      <c r="C345" s="5">
        <v>108</v>
      </c>
      <c r="D345" s="3" t="s">
        <v>427</v>
      </c>
      <c r="E345" s="3" t="str">
        <f t="array" ref="E345">IF(OR(EXACT(A345,'ESO Dungeon constants'!$D$3:$D$987)),"X","")</f>
        <v/>
      </c>
      <c r="F345" s="3" t="str">
        <f>IF(EXACT(A345,C345),"X","")</f>
        <v/>
      </c>
      <c r="G345" s="3" t="str">
        <f>IF(A345&lt;&gt;C345,VLOOKUP(C345,$A$3:$D$9952,4,FALSE),"")</f>
        <v>Greenshade</v>
      </c>
      <c r="H345" s="17">
        <f>A345</f>
        <v>579</v>
      </c>
      <c r="I345" s="17">
        <f>C345</f>
        <v>108</v>
      </c>
      <c r="J345">
        <v>0</v>
      </c>
      <c r="K345" s="3" t="str">
        <f>VLOOKUP(J345,'LibSets constants'!$A$4:$B$1002,2,FALSE)</f>
        <v>DLC_BASE_GAME</v>
      </c>
      <c r="L345" s="3" t="str">
        <f>VLOOKUP(J345,'LibSets constants'!$A$4:$C$1002,3,FALSE)</f>
        <v>Included in base game</v>
      </c>
    </row>
    <row r="346" spans="1:12" x14ac:dyDescent="0.25">
      <c r="A346" s="12">
        <v>580</v>
      </c>
      <c r="B346" s="5">
        <v>343</v>
      </c>
      <c r="C346" s="5">
        <v>108</v>
      </c>
      <c r="D346" s="3" t="s">
        <v>428</v>
      </c>
      <c r="E346" s="3" t="str">
        <f t="array" ref="E346">IF(OR(EXACT(A346,'ESO Dungeon constants'!$D$3:$D$987)),"X","")</f>
        <v/>
      </c>
      <c r="F346" s="3" t="str">
        <f>IF(EXACT(A346,C346),"X","")</f>
        <v/>
      </c>
      <c r="G346" s="3" t="str">
        <f>IF(A346&lt;&gt;C346,VLOOKUP(C346,$A$3:$D$9952,4,FALSE),"")</f>
        <v>Greenshade</v>
      </c>
      <c r="H346" s="17">
        <f>A346</f>
        <v>580</v>
      </c>
      <c r="I346" s="17">
        <f>C346</f>
        <v>108</v>
      </c>
      <c r="J346">
        <v>0</v>
      </c>
      <c r="K346" s="3" t="str">
        <f>VLOOKUP(J346,'LibSets constants'!$A$4:$B$1002,2,FALSE)</f>
        <v>DLC_BASE_GAME</v>
      </c>
      <c r="L346" s="3" t="str">
        <f>VLOOKUP(J346,'LibSets constants'!$A$4:$C$1002,3,FALSE)</f>
        <v>Included in base game</v>
      </c>
    </row>
    <row r="347" spans="1:12" x14ac:dyDescent="0.25">
      <c r="A347" s="12">
        <v>581</v>
      </c>
      <c r="B347" s="5">
        <v>344</v>
      </c>
      <c r="C347" s="5">
        <v>199</v>
      </c>
      <c r="D347" s="3" t="s">
        <v>429</v>
      </c>
      <c r="E347" s="3" t="str">
        <f t="array" ref="E347">IF(OR(EXACT(A347,'ESO Dungeon constants'!$D$3:$D$987)),"X","")</f>
        <v/>
      </c>
      <c r="F347" s="3" t="str">
        <f>IF(EXACT(A347,C347),"X","")</f>
        <v/>
      </c>
      <c r="G347" s="3" t="str">
        <f>IF(A347&lt;&gt;C347,VLOOKUP(C347,$A$3:$D$9952,4,FALSE),"")</f>
        <v>The Harborage</v>
      </c>
      <c r="H347" s="17">
        <f>A347</f>
        <v>581</v>
      </c>
      <c r="I347" s="17">
        <f>C347</f>
        <v>199</v>
      </c>
      <c r="J347">
        <v>0</v>
      </c>
      <c r="K347" s="3" t="str">
        <f>VLOOKUP(J347,'LibSets constants'!$A$4:$B$1002,2,FALSE)</f>
        <v>DLC_BASE_GAME</v>
      </c>
      <c r="L347" s="3" t="str">
        <f>VLOOKUP(J347,'LibSets constants'!$A$4:$C$1002,3,FALSE)</f>
        <v>Included in base game</v>
      </c>
    </row>
    <row r="348" spans="1:12" x14ac:dyDescent="0.25">
      <c r="A348" s="12">
        <v>582</v>
      </c>
      <c r="B348" s="5">
        <v>345</v>
      </c>
      <c r="C348" s="5">
        <v>381</v>
      </c>
      <c r="D348" s="3" t="s">
        <v>430</v>
      </c>
      <c r="E348" s="3" t="str">
        <f t="array" ref="E348">IF(OR(EXACT(A348,'ESO Dungeon constants'!$D$3:$D$987)),"X","")</f>
        <v/>
      </c>
      <c r="F348" s="3" t="str">
        <f>IF(EXACT(A348,C348),"X","")</f>
        <v/>
      </c>
      <c r="G348" s="3" t="str">
        <f>IF(A348&lt;&gt;C348,VLOOKUP(C348,$A$3:$D$9952,4,FALSE),"")</f>
        <v>Auridon</v>
      </c>
      <c r="H348" s="17">
        <f>A348</f>
        <v>582</v>
      </c>
      <c r="I348" s="17">
        <f>C348</f>
        <v>381</v>
      </c>
      <c r="J348">
        <v>0</v>
      </c>
      <c r="K348" s="3" t="str">
        <f>VLOOKUP(J348,'LibSets constants'!$A$4:$B$1002,2,FALSE)</f>
        <v>DLC_BASE_GAME</v>
      </c>
      <c r="L348" s="3" t="str">
        <f>VLOOKUP(J348,'LibSets constants'!$A$4:$C$1002,3,FALSE)</f>
        <v>Included in base game</v>
      </c>
    </row>
    <row r="349" spans="1:12" x14ac:dyDescent="0.25">
      <c r="A349" s="12">
        <v>584</v>
      </c>
      <c r="B349" s="5">
        <v>346</v>
      </c>
      <c r="C349" s="5">
        <v>584</v>
      </c>
      <c r="D349" s="3" t="s">
        <v>39</v>
      </c>
      <c r="E349" s="3" t="str">
        <f t="array" ref="E349">IF(OR(EXACT(A349,'ESO Dungeon constants'!$D$3:$D$987)),"X","")</f>
        <v/>
      </c>
      <c r="F349" s="3" t="str">
        <f>IF(EXACT(A349,C349),"X","")</f>
        <v>X</v>
      </c>
      <c r="G349" s="3" t="str">
        <f>IF(A349&lt;&gt;C349,VLOOKUP(C349,$A$3:$D$9952,4,FALSE),"")</f>
        <v/>
      </c>
      <c r="H349" s="17">
        <f>A349</f>
        <v>584</v>
      </c>
      <c r="I349" s="17">
        <f>C349</f>
        <v>584</v>
      </c>
      <c r="J349">
        <v>0</v>
      </c>
      <c r="K349" s="3" t="str">
        <f>VLOOKUP(J349,'LibSets constants'!$A$4:$B$1002,2,FALSE)</f>
        <v>DLC_BASE_GAME</v>
      </c>
      <c r="L349" s="3" t="str">
        <f>VLOOKUP(J349,'LibSets constants'!$A$4:$C$1002,3,FALSE)</f>
        <v>Included in base game</v>
      </c>
    </row>
    <row r="350" spans="1:12" x14ac:dyDescent="0.25">
      <c r="A350" s="12">
        <v>585</v>
      </c>
      <c r="B350" s="5">
        <v>347</v>
      </c>
      <c r="C350" s="5">
        <v>92</v>
      </c>
      <c r="D350" s="3" t="s">
        <v>431</v>
      </c>
      <c r="E350" s="3" t="str">
        <f t="array" ref="E350">IF(OR(EXACT(A350,'ESO Dungeon constants'!$D$3:$D$987)),"X","")</f>
        <v/>
      </c>
      <c r="F350" s="3" t="str">
        <f>IF(EXACT(A350,C350),"X","")</f>
        <v/>
      </c>
      <c r="G350" s="3" t="str">
        <f>IF(A350&lt;&gt;C350,VLOOKUP(C350,$A$3:$D$9952,4,FALSE),"")</f>
        <v>Bangkorai</v>
      </c>
      <c r="H350" s="17">
        <f>A350</f>
        <v>585</v>
      </c>
      <c r="I350" s="17">
        <f>C350</f>
        <v>92</v>
      </c>
      <c r="J350">
        <v>0</v>
      </c>
      <c r="K350" s="3" t="str">
        <f>VLOOKUP(J350,'LibSets constants'!$A$4:$B$1002,2,FALSE)</f>
        <v>DLC_BASE_GAME</v>
      </c>
      <c r="L350" s="3" t="str">
        <f>VLOOKUP(J350,'LibSets constants'!$A$4:$C$1002,3,FALSE)</f>
        <v>Included in base game</v>
      </c>
    </row>
    <row r="351" spans="1:12" x14ac:dyDescent="0.25">
      <c r="A351" s="12">
        <v>586</v>
      </c>
      <c r="B351" s="5">
        <v>348</v>
      </c>
      <c r="C351" s="5">
        <v>586</v>
      </c>
      <c r="D351" s="3" t="s">
        <v>432</v>
      </c>
      <c r="E351" s="3" t="str">
        <f t="array" ref="E351">IF(OR(EXACT(A351,'ESO Dungeon constants'!$D$3:$D$987)),"X","")</f>
        <v/>
      </c>
      <c r="F351" s="3" t="str">
        <f>IF(EXACT(A351,C351),"X","")</f>
        <v>X</v>
      </c>
      <c r="G351" s="3" t="str">
        <f>IF(A351&lt;&gt;C351,VLOOKUP(C351,$A$3:$D$9952,4,FALSE),"")</f>
        <v/>
      </c>
      <c r="H351" s="17">
        <f>A351</f>
        <v>586</v>
      </c>
      <c r="I351" s="17">
        <f>C351</f>
        <v>586</v>
      </c>
      <c r="J351">
        <v>0</v>
      </c>
      <c r="K351" s="3" t="str">
        <f>VLOOKUP(J351,'LibSets constants'!$A$4:$B$1002,2,FALSE)</f>
        <v>DLC_BASE_GAME</v>
      </c>
      <c r="L351" s="3" t="str">
        <f>VLOOKUP(J351,'LibSets constants'!$A$4:$C$1002,3,FALSE)</f>
        <v>Included in base game</v>
      </c>
    </row>
    <row r="352" spans="1:12" x14ac:dyDescent="0.25">
      <c r="A352" s="12">
        <v>587</v>
      </c>
      <c r="B352" s="5">
        <v>349</v>
      </c>
      <c r="C352" s="5">
        <v>20</v>
      </c>
      <c r="D352" s="3" t="s">
        <v>433</v>
      </c>
      <c r="E352" s="3" t="str">
        <f t="array" ref="E352">IF(OR(EXACT(A352,'ESO Dungeon constants'!$D$3:$D$987)),"X","")</f>
        <v/>
      </c>
      <c r="F352" s="3" t="str">
        <f>IF(EXACT(A352,C352),"X","")</f>
        <v/>
      </c>
      <c r="G352" s="3" t="str">
        <f>IF(A352&lt;&gt;C352,VLOOKUP(C352,$A$3:$D$9952,4,FALSE),"")</f>
        <v>Rivenspire</v>
      </c>
      <c r="H352" s="17">
        <f>A352</f>
        <v>587</v>
      </c>
      <c r="I352" s="17">
        <f>C352</f>
        <v>20</v>
      </c>
      <c r="J352">
        <v>0</v>
      </c>
      <c r="K352" s="3" t="str">
        <f>VLOOKUP(J352,'LibSets constants'!$A$4:$B$1002,2,FALSE)</f>
        <v>DLC_BASE_GAME</v>
      </c>
      <c r="L352" s="3" t="str">
        <f>VLOOKUP(J352,'LibSets constants'!$A$4:$C$1002,3,FALSE)</f>
        <v>Included in base game</v>
      </c>
    </row>
    <row r="353" spans="1:12" x14ac:dyDescent="0.25">
      <c r="A353" s="12">
        <v>588</v>
      </c>
      <c r="B353" s="5">
        <v>350</v>
      </c>
      <c r="C353" s="5">
        <v>20</v>
      </c>
      <c r="D353" s="3" t="s">
        <v>434</v>
      </c>
      <c r="E353" s="3" t="str">
        <f t="array" ref="E353">IF(OR(EXACT(A353,'ESO Dungeon constants'!$D$3:$D$987)),"X","")</f>
        <v/>
      </c>
      <c r="F353" s="3" t="str">
        <f>IF(EXACT(A353,C353),"X","")</f>
        <v/>
      </c>
      <c r="G353" s="3" t="str">
        <f>IF(A353&lt;&gt;C353,VLOOKUP(C353,$A$3:$D$9952,4,FALSE),"")</f>
        <v>Rivenspire</v>
      </c>
      <c r="H353" s="17">
        <f>A353</f>
        <v>588</v>
      </c>
      <c r="I353" s="17">
        <f>C353</f>
        <v>20</v>
      </c>
      <c r="J353">
        <v>0</v>
      </c>
      <c r="K353" s="3" t="str">
        <f>VLOOKUP(J353,'LibSets constants'!$A$4:$B$1002,2,FALSE)</f>
        <v>DLC_BASE_GAME</v>
      </c>
      <c r="L353" s="3" t="str">
        <f>VLOOKUP(J353,'LibSets constants'!$A$4:$C$1002,3,FALSE)</f>
        <v>Included in base game</v>
      </c>
    </row>
    <row r="354" spans="1:12" x14ac:dyDescent="0.25">
      <c r="A354" s="12">
        <v>589</v>
      </c>
      <c r="B354" s="5">
        <v>351</v>
      </c>
      <c r="C354" s="5">
        <v>20</v>
      </c>
      <c r="D354" s="3" t="s">
        <v>435</v>
      </c>
      <c r="E354" s="3" t="str">
        <f t="array" ref="E354">IF(OR(EXACT(A354,'ESO Dungeon constants'!$D$3:$D$987)),"X","")</f>
        <v/>
      </c>
      <c r="F354" s="3" t="str">
        <f>IF(EXACT(A354,C354),"X","")</f>
        <v/>
      </c>
      <c r="G354" s="3" t="str">
        <f>IF(A354&lt;&gt;C354,VLOOKUP(C354,$A$3:$D$9952,4,FALSE),"")</f>
        <v>Rivenspire</v>
      </c>
      <c r="H354" s="17">
        <f>A354</f>
        <v>589</v>
      </c>
      <c r="I354" s="17">
        <f>C354</f>
        <v>20</v>
      </c>
      <c r="J354">
        <v>0</v>
      </c>
      <c r="K354" s="3" t="str">
        <f>VLOOKUP(J354,'LibSets constants'!$A$4:$B$1002,2,FALSE)</f>
        <v>DLC_BASE_GAME</v>
      </c>
      <c r="L354" s="3" t="str">
        <f>VLOOKUP(J354,'LibSets constants'!$A$4:$C$1002,3,FALSE)</f>
        <v>Included in base game</v>
      </c>
    </row>
    <row r="355" spans="1:12" x14ac:dyDescent="0.25">
      <c r="A355" s="12">
        <v>590</v>
      </c>
      <c r="B355" s="5">
        <v>352</v>
      </c>
      <c r="C355" s="5">
        <v>20</v>
      </c>
      <c r="D355" s="3" t="s">
        <v>436</v>
      </c>
      <c r="E355" s="3" t="str">
        <f t="array" ref="E355">IF(OR(EXACT(A355,'ESO Dungeon constants'!$D$3:$D$987)),"X","")</f>
        <v/>
      </c>
      <c r="F355" s="3" t="str">
        <f>IF(EXACT(A355,C355),"X","")</f>
        <v/>
      </c>
      <c r="G355" s="3" t="str">
        <f>IF(A355&lt;&gt;C355,VLOOKUP(C355,$A$3:$D$9952,4,FALSE),"")</f>
        <v>Rivenspire</v>
      </c>
      <c r="H355" s="17">
        <f>A355</f>
        <v>590</v>
      </c>
      <c r="I355" s="17">
        <f>C355</f>
        <v>20</v>
      </c>
      <c r="J355">
        <v>0</v>
      </c>
      <c r="K355" s="3" t="str">
        <f>VLOOKUP(J355,'LibSets constants'!$A$4:$B$1002,2,FALSE)</f>
        <v>DLC_BASE_GAME</v>
      </c>
      <c r="L355" s="3" t="str">
        <f>VLOOKUP(J355,'LibSets constants'!$A$4:$C$1002,3,FALSE)</f>
        <v>Included in base game</v>
      </c>
    </row>
    <row r="356" spans="1:12" x14ac:dyDescent="0.25">
      <c r="A356" s="12">
        <v>591</v>
      </c>
      <c r="B356" s="5">
        <v>353</v>
      </c>
      <c r="C356" s="5">
        <v>20</v>
      </c>
      <c r="D356" s="3" t="s">
        <v>437</v>
      </c>
      <c r="E356" s="3" t="str">
        <f t="array" ref="E356">IF(OR(EXACT(A356,'ESO Dungeon constants'!$D$3:$D$987)),"X","")</f>
        <v/>
      </c>
      <c r="F356" s="3" t="str">
        <f>IF(EXACT(A356,C356),"X","")</f>
        <v/>
      </c>
      <c r="G356" s="3" t="str">
        <f>IF(A356&lt;&gt;C356,VLOOKUP(C356,$A$3:$D$9952,4,FALSE),"")</f>
        <v>Rivenspire</v>
      </c>
      <c r="H356" s="17">
        <f>A356</f>
        <v>591</v>
      </c>
      <c r="I356" s="17">
        <f>C356</f>
        <v>20</v>
      </c>
      <c r="J356">
        <v>0</v>
      </c>
      <c r="K356" s="3" t="str">
        <f>VLOOKUP(J356,'LibSets constants'!$A$4:$B$1002,2,FALSE)</f>
        <v>DLC_BASE_GAME</v>
      </c>
      <c r="L356" s="3" t="str">
        <f>VLOOKUP(J356,'LibSets constants'!$A$4:$C$1002,3,FALSE)</f>
        <v>Included in base game</v>
      </c>
    </row>
    <row r="357" spans="1:12" x14ac:dyDescent="0.25">
      <c r="A357" s="12">
        <v>592</v>
      </c>
      <c r="B357" s="5">
        <v>354</v>
      </c>
      <c r="C357" s="5">
        <v>20</v>
      </c>
      <c r="D357" s="3" t="s">
        <v>438</v>
      </c>
      <c r="E357" s="3" t="str">
        <f t="array" ref="E357">IF(OR(EXACT(A357,'ESO Dungeon constants'!$D$3:$D$987)),"X","")</f>
        <v/>
      </c>
      <c r="F357" s="3" t="str">
        <f>IF(EXACT(A357,C357),"X","")</f>
        <v/>
      </c>
      <c r="G357" s="3" t="str">
        <f>IF(A357&lt;&gt;C357,VLOOKUP(C357,$A$3:$D$9952,4,FALSE),"")</f>
        <v>Rivenspire</v>
      </c>
      <c r="H357" s="17">
        <f>A357</f>
        <v>592</v>
      </c>
      <c r="I357" s="17">
        <f>C357</f>
        <v>20</v>
      </c>
      <c r="J357">
        <v>0</v>
      </c>
      <c r="K357" s="3" t="str">
        <f>VLOOKUP(J357,'LibSets constants'!$A$4:$B$1002,2,FALSE)</f>
        <v>DLC_BASE_GAME</v>
      </c>
      <c r="L357" s="3" t="str">
        <f>VLOOKUP(J357,'LibSets constants'!$A$4:$C$1002,3,FALSE)</f>
        <v>Included in base game</v>
      </c>
    </row>
    <row r="358" spans="1:12" x14ac:dyDescent="0.25">
      <c r="A358" s="12">
        <v>593</v>
      </c>
      <c r="B358" s="5">
        <v>355</v>
      </c>
      <c r="C358" s="5">
        <v>92</v>
      </c>
      <c r="D358" s="3" t="s">
        <v>158</v>
      </c>
      <c r="E358" s="3" t="str">
        <f t="array" ref="E358">IF(OR(EXACT(A358,'ESO Dungeon constants'!$D$3:$D$987)),"X","")</f>
        <v/>
      </c>
      <c r="F358" s="3" t="str">
        <f>IF(EXACT(A358,C358),"X","")</f>
        <v/>
      </c>
      <c r="G358" s="3" t="str">
        <f>IF(A358&lt;&gt;C358,VLOOKUP(C358,$A$3:$D$9952,4,FALSE),"")</f>
        <v>Bangkorai</v>
      </c>
      <c r="H358" s="17">
        <f>A358</f>
        <v>593</v>
      </c>
      <c r="I358" s="17">
        <f>C358</f>
        <v>92</v>
      </c>
      <c r="J358">
        <v>0</v>
      </c>
      <c r="K358" s="3" t="str">
        <f>VLOOKUP(J358,'LibSets constants'!$A$4:$B$1002,2,FALSE)</f>
        <v>DLC_BASE_GAME</v>
      </c>
      <c r="L358" s="3" t="str">
        <f>VLOOKUP(J358,'LibSets constants'!$A$4:$C$1002,3,FALSE)</f>
        <v>Included in base game</v>
      </c>
    </row>
    <row r="359" spans="1:12" x14ac:dyDescent="0.25">
      <c r="A359" s="12">
        <v>594</v>
      </c>
      <c r="B359" s="5">
        <v>356</v>
      </c>
      <c r="C359" s="5">
        <v>92</v>
      </c>
      <c r="D359" s="3" t="s">
        <v>439</v>
      </c>
      <c r="E359" s="3" t="str">
        <f t="array" ref="E359">IF(OR(EXACT(A359,'ESO Dungeon constants'!$D$3:$D$987)),"X","")</f>
        <v/>
      </c>
      <c r="F359" s="3" t="str">
        <f>IF(EXACT(A359,C359),"X","")</f>
        <v/>
      </c>
      <c r="G359" s="3" t="str">
        <f>IF(A359&lt;&gt;C359,VLOOKUP(C359,$A$3:$D$9952,4,FALSE),"")</f>
        <v>Bangkorai</v>
      </c>
      <c r="H359" s="17">
        <f>A359</f>
        <v>594</v>
      </c>
      <c r="I359" s="17">
        <f>C359</f>
        <v>92</v>
      </c>
      <c r="J359">
        <v>0</v>
      </c>
      <c r="K359" s="3" t="str">
        <f>VLOOKUP(J359,'LibSets constants'!$A$4:$B$1002,2,FALSE)</f>
        <v>DLC_BASE_GAME</v>
      </c>
      <c r="L359" s="3" t="str">
        <f>VLOOKUP(J359,'LibSets constants'!$A$4:$C$1002,3,FALSE)</f>
        <v>Included in base game</v>
      </c>
    </row>
    <row r="360" spans="1:12" x14ac:dyDescent="0.25">
      <c r="A360" s="12">
        <v>595</v>
      </c>
      <c r="B360" s="5">
        <v>357</v>
      </c>
      <c r="C360" s="5">
        <v>208</v>
      </c>
      <c r="D360" s="3" t="s">
        <v>440</v>
      </c>
      <c r="E360" s="3" t="str">
        <f t="array" ref="E360">IF(OR(EXACT(A360,'ESO Dungeon constants'!$D$3:$D$987)),"X","")</f>
        <v/>
      </c>
      <c r="F360" s="3" t="str">
        <f>IF(EXACT(A360,C360),"X","")</f>
        <v/>
      </c>
      <c r="G360" s="3" t="str">
        <f>IF(A360&lt;&gt;C360,VLOOKUP(C360,$A$3:$D$9952,4,FALSE),"")</f>
        <v>The Earth Forge</v>
      </c>
      <c r="H360" s="17">
        <f>A360</f>
        <v>595</v>
      </c>
      <c r="I360" s="17">
        <f>C360</f>
        <v>208</v>
      </c>
      <c r="J360">
        <v>0</v>
      </c>
      <c r="K360" s="3" t="str">
        <f>VLOOKUP(J360,'LibSets constants'!$A$4:$B$1002,2,FALSE)</f>
        <v>DLC_BASE_GAME</v>
      </c>
      <c r="L360" s="3" t="str">
        <f>VLOOKUP(J360,'LibSets constants'!$A$4:$C$1002,3,FALSE)</f>
        <v>Included in base game</v>
      </c>
    </row>
    <row r="361" spans="1:12" x14ac:dyDescent="0.25">
      <c r="A361" s="12">
        <v>596</v>
      </c>
      <c r="B361" s="5">
        <v>358</v>
      </c>
      <c r="C361" s="5">
        <v>103</v>
      </c>
      <c r="D361" s="3" t="s">
        <v>441</v>
      </c>
      <c r="E361" s="3" t="str">
        <f t="array" ref="E361">IF(OR(EXACT(A361,'ESO Dungeon constants'!$D$3:$D$987)),"X","")</f>
        <v/>
      </c>
      <c r="F361" s="3" t="str">
        <f>IF(EXACT(A361,C361),"X","")</f>
        <v/>
      </c>
      <c r="G361" s="3" t="str">
        <f>IF(A361&lt;&gt;C361,VLOOKUP(C361,$A$3:$D$9952,4,FALSE),"")</f>
        <v>The Rift</v>
      </c>
      <c r="H361" s="17">
        <f>A361</f>
        <v>596</v>
      </c>
      <c r="I361" s="17">
        <f>C361</f>
        <v>103</v>
      </c>
      <c r="J361">
        <v>0</v>
      </c>
      <c r="K361" s="3" t="str">
        <f>VLOOKUP(J361,'LibSets constants'!$A$4:$B$1002,2,FALSE)</f>
        <v>DLC_BASE_GAME</v>
      </c>
      <c r="L361" s="3" t="str">
        <f>VLOOKUP(J361,'LibSets constants'!$A$4:$C$1002,3,FALSE)</f>
        <v>Included in base game</v>
      </c>
    </row>
    <row r="362" spans="1:12" x14ac:dyDescent="0.25">
      <c r="A362" s="12">
        <v>598</v>
      </c>
      <c r="B362" s="5">
        <v>359</v>
      </c>
      <c r="C362" s="5">
        <v>199</v>
      </c>
      <c r="D362" s="3" t="s">
        <v>442</v>
      </c>
      <c r="E362" s="3" t="str">
        <f t="array" ref="E362">IF(OR(EXACT(A362,'ESO Dungeon constants'!$D$3:$D$987)),"X","")</f>
        <v/>
      </c>
      <c r="F362" s="3" t="str">
        <f>IF(EXACT(A362,C362),"X","")</f>
        <v/>
      </c>
      <c r="G362" s="3" t="str">
        <f>IF(A362&lt;&gt;C362,VLOOKUP(C362,$A$3:$D$9952,4,FALSE),"")</f>
        <v>The Harborage</v>
      </c>
      <c r="H362" s="17">
        <f>A362</f>
        <v>598</v>
      </c>
      <c r="I362" s="17">
        <f>C362</f>
        <v>199</v>
      </c>
      <c r="J362">
        <v>0</v>
      </c>
      <c r="K362" s="3" t="str">
        <f>VLOOKUP(J362,'LibSets constants'!$A$4:$B$1002,2,FALSE)</f>
        <v>DLC_BASE_GAME</v>
      </c>
      <c r="L362" s="3" t="str">
        <f>VLOOKUP(J362,'LibSets constants'!$A$4:$C$1002,3,FALSE)</f>
        <v>Included in base game</v>
      </c>
    </row>
    <row r="363" spans="1:12" x14ac:dyDescent="0.25">
      <c r="A363" s="12">
        <v>599</v>
      </c>
      <c r="B363" s="5">
        <v>360</v>
      </c>
      <c r="C363" s="5">
        <v>572</v>
      </c>
      <c r="D363" s="3" t="s">
        <v>443</v>
      </c>
      <c r="E363" s="3" t="str">
        <f t="array" ref="E363">IF(OR(EXACT(A363,'ESO Dungeon constants'!$D$3:$D$987)),"X","")</f>
        <v/>
      </c>
      <c r="F363" s="3" t="str">
        <f>IF(EXACT(A363,C363),"X","")</f>
        <v/>
      </c>
      <c r="G363" s="3" t="str">
        <f>IF(A363&lt;&gt;C363,VLOOKUP(C363,$A$3:$D$9952,4,FALSE),"")</f>
        <v>Stirk</v>
      </c>
      <c r="H363" s="17">
        <f>A363</f>
        <v>599</v>
      </c>
      <c r="I363" s="17">
        <f>C363</f>
        <v>572</v>
      </c>
      <c r="J363">
        <v>0</v>
      </c>
      <c r="K363" s="3" t="str">
        <f>VLOOKUP(J363,'LibSets constants'!$A$4:$B$1002,2,FALSE)</f>
        <v>DLC_BASE_GAME</v>
      </c>
      <c r="L363" s="3" t="str">
        <f>VLOOKUP(J363,'LibSets constants'!$A$4:$C$1002,3,FALSE)</f>
        <v>Included in base game</v>
      </c>
    </row>
    <row r="364" spans="1:12" x14ac:dyDescent="0.25">
      <c r="A364" s="12">
        <v>600</v>
      </c>
      <c r="B364" s="5">
        <v>361</v>
      </c>
      <c r="C364" s="5">
        <v>572</v>
      </c>
      <c r="D364" s="3" t="s">
        <v>444</v>
      </c>
      <c r="E364" s="3" t="str">
        <f t="array" ref="E364">IF(OR(EXACT(A364,'ESO Dungeon constants'!$D$3:$D$987)),"X","")</f>
        <v/>
      </c>
      <c r="F364" s="3" t="str">
        <f>IF(EXACT(A364,C364),"X","")</f>
        <v/>
      </c>
      <c r="G364" s="3" t="str">
        <f>IF(A364&lt;&gt;C364,VLOOKUP(C364,$A$3:$D$9952,4,FALSE),"")</f>
        <v>Stirk</v>
      </c>
      <c r="H364" s="17">
        <f>A364</f>
        <v>600</v>
      </c>
      <c r="I364" s="17">
        <f>C364</f>
        <v>572</v>
      </c>
      <c r="J364">
        <v>0</v>
      </c>
      <c r="K364" s="3" t="str">
        <f>VLOOKUP(J364,'LibSets constants'!$A$4:$B$1002,2,FALSE)</f>
        <v>DLC_BASE_GAME</v>
      </c>
      <c r="L364" s="3" t="str">
        <f>VLOOKUP(J364,'LibSets constants'!$A$4:$C$1002,3,FALSE)</f>
        <v>Included in base game</v>
      </c>
    </row>
    <row r="365" spans="1:12" x14ac:dyDescent="0.25">
      <c r="A365" s="12">
        <v>601</v>
      </c>
      <c r="B365" s="5">
        <v>362</v>
      </c>
      <c r="C365" s="5">
        <v>572</v>
      </c>
      <c r="D365" s="3" t="s">
        <v>445</v>
      </c>
      <c r="E365" s="3" t="str">
        <f t="array" ref="E365">IF(OR(EXACT(A365,'ESO Dungeon constants'!$D$3:$D$987)),"X","")</f>
        <v/>
      </c>
      <c r="F365" s="3" t="str">
        <f>IF(EXACT(A365,C365),"X","")</f>
        <v/>
      </c>
      <c r="G365" s="3" t="str">
        <f>IF(A365&lt;&gt;C365,VLOOKUP(C365,$A$3:$D$9952,4,FALSE),"")</f>
        <v>Stirk</v>
      </c>
      <c r="H365" s="17">
        <f>A365</f>
        <v>601</v>
      </c>
      <c r="I365" s="17">
        <f>C365</f>
        <v>572</v>
      </c>
      <c r="J365">
        <v>0</v>
      </c>
      <c r="K365" s="3" t="str">
        <f>VLOOKUP(J365,'LibSets constants'!$A$4:$B$1002,2,FALSE)</f>
        <v>DLC_BASE_GAME</v>
      </c>
      <c r="L365" s="3" t="str">
        <f>VLOOKUP(J365,'LibSets constants'!$A$4:$C$1002,3,FALSE)</f>
        <v>Included in base game</v>
      </c>
    </row>
    <row r="366" spans="1:12" x14ac:dyDescent="0.25">
      <c r="A366" s="12">
        <v>628</v>
      </c>
      <c r="B366" s="5">
        <v>363</v>
      </c>
      <c r="C366" s="5">
        <v>20</v>
      </c>
      <c r="D366" s="3" t="s">
        <v>434</v>
      </c>
      <c r="E366" s="3" t="str">
        <f t="array" ref="E366">IF(OR(EXACT(A366,'ESO Dungeon constants'!$D$3:$D$987)),"X","")</f>
        <v/>
      </c>
      <c r="F366" s="3" t="str">
        <f>IF(EXACT(A366,C366),"X","")</f>
        <v/>
      </c>
      <c r="G366" s="3" t="str">
        <f>IF(A366&lt;&gt;C366,VLOOKUP(C366,$A$3:$D$9952,4,FALSE),"")</f>
        <v>Rivenspire</v>
      </c>
      <c r="H366" s="17">
        <f>A366</f>
        <v>628</v>
      </c>
      <c r="I366" s="17">
        <f>C366</f>
        <v>20</v>
      </c>
      <c r="J366">
        <v>0</v>
      </c>
      <c r="K366" s="3" t="str">
        <f>VLOOKUP(J366,'LibSets constants'!$A$4:$B$1002,2,FALSE)</f>
        <v>DLC_BASE_GAME</v>
      </c>
      <c r="L366" s="3" t="str">
        <f>VLOOKUP(J366,'LibSets constants'!$A$4:$C$1002,3,FALSE)</f>
        <v>Included in base game</v>
      </c>
    </row>
    <row r="367" spans="1:12" x14ac:dyDescent="0.25">
      <c r="A367" s="12">
        <v>632</v>
      </c>
      <c r="B367" s="5">
        <v>364</v>
      </c>
      <c r="C367" s="5">
        <v>888</v>
      </c>
      <c r="D367" s="3" t="s">
        <v>446</v>
      </c>
      <c r="E367" s="3" t="str">
        <f t="array" ref="E367">IF(OR(EXACT(A367,'ESO Dungeon constants'!$D$3:$D$987)),"X","")</f>
        <v/>
      </c>
      <c r="F367" s="3" t="str">
        <f>IF(EXACT(A367,C367),"X","")</f>
        <v/>
      </c>
      <c r="G367" s="3" t="str">
        <f>IF(A367&lt;&gt;C367,VLOOKUP(C367,$A$3:$D$9952,4,FALSE),"")</f>
        <v>Craglorn</v>
      </c>
      <c r="H367" s="17">
        <f>A367</f>
        <v>632</v>
      </c>
      <c r="I367" s="17">
        <f>C367</f>
        <v>888</v>
      </c>
      <c r="J367">
        <v>0</v>
      </c>
      <c r="K367" s="3" t="str">
        <f>VLOOKUP(J367,'LibSets constants'!$A$4:$B$1002,2,FALSE)</f>
        <v>DLC_BASE_GAME</v>
      </c>
      <c r="L367" s="3" t="str">
        <f>VLOOKUP(J367,'LibSets constants'!$A$4:$C$1002,3,FALSE)</f>
        <v>Included in base game</v>
      </c>
    </row>
    <row r="368" spans="1:12" x14ac:dyDescent="0.25">
      <c r="A368" s="12">
        <v>635</v>
      </c>
      <c r="B368" s="5">
        <v>365</v>
      </c>
      <c r="C368" s="5">
        <v>888</v>
      </c>
      <c r="D368" s="3" t="s">
        <v>447</v>
      </c>
      <c r="E368" s="3" t="str">
        <f t="array" ref="E368">IF(OR(EXACT(A368,'ESO Dungeon constants'!$D$3:$D$987)),"X","")</f>
        <v/>
      </c>
      <c r="F368" s="3" t="str">
        <f>IF(EXACT(A368,C368),"X","")</f>
        <v/>
      </c>
      <c r="G368" s="3" t="str">
        <f>IF(A368&lt;&gt;C368,VLOOKUP(C368,$A$3:$D$9952,4,FALSE),"")</f>
        <v>Craglorn</v>
      </c>
      <c r="H368" s="17">
        <f>A368</f>
        <v>635</v>
      </c>
      <c r="I368" s="17">
        <f>C368</f>
        <v>888</v>
      </c>
      <c r="J368">
        <v>0</v>
      </c>
      <c r="K368" s="3" t="str">
        <f>VLOOKUP(J368,'LibSets constants'!$A$4:$B$1002,2,FALSE)</f>
        <v>DLC_BASE_GAME</v>
      </c>
      <c r="L368" s="3" t="str">
        <f>VLOOKUP(J368,'LibSets constants'!$A$4:$C$1002,3,FALSE)</f>
        <v>Included in base game</v>
      </c>
    </row>
    <row r="369" spans="1:12" x14ac:dyDescent="0.25">
      <c r="A369" s="12">
        <v>636</v>
      </c>
      <c r="B369" s="5">
        <v>366</v>
      </c>
      <c r="C369" s="5">
        <v>888</v>
      </c>
      <c r="D369" s="3" t="s">
        <v>448</v>
      </c>
      <c r="E369" s="3" t="str">
        <f t="array" ref="E369">IF(OR(EXACT(A369,'ESO Dungeon constants'!$D$3:$D$987)),"X","")</f>
        <v>X</v>
      </c>
      <c r="F369" s="3" t="str">
        <f>IF(EXACT(A369,C369),"X","")</f>
        <v/>
      </c>
      <c r="G369" s="3" t="str">
        <f>IF(A369&lt;&gt;C369,VLOOKUP(C369,$A$3:$D$9952,4,FALSE),"")</f>
        <v>Craglorn</v>
      </c>
      <c r="H369" s="17">
        <f>A369</f>
        <v>636</v>
      </c>
      <c r="I369" s="17">
        <f>C369</f>
        <v>888</v>
      </c>
      <c r="J369">
        <v>0</v>
      </c>
      <c r="K369" s="3" t="str">
        <f>VLOOKUP(J369,'LibSets constants'!$A$4:$B$1002,2,FALSE)</f>
        <v>DLC_BASE_GAME</v>
      </c>
      <c r="L369" s="3" t="str">
        <f>VLOOKUP(J369,'LibSets constants'!$A$4:$C$1002,3,FALSE)</f>
        <v>Included in base game</v>
      </c>
    </row>
    <row r="370" spans="1:12" x14ac:dyDescent="0.25">
      <c r="A370" s="12">
        <v>637</v>
      </c>
      <c r="B370" s="5">
        <v>367</v>
      </c>
      <c r="C370" s="5">
        <v>57</v>
      </c>
      <c r="D370" s="3" t="s">
        <v>449</v>
      </c>
      <c r="E370" s="3" t="str">
        <f t="array" ref="E370">IF(OR(EXACT(A370,'ESO Dungeon constants'!$D$3:$D$987)),"X","")</f>
        <v/>
      </c>
      <c r="F370" s="3" t="str">
        <f>IF(EXACT(A370,C370),"X","")</f>
        <v/>
      </c>
      <c r="G370" s="3" t="str">
        <f>IF(A370&lt;&gt;C370,VLOOKUP(C370,$A$3:$D$9952,4,FALSE),"")</f>
        <v>Deshaan</v>
      </c>
      <c r="H370" s="17">
        <f>A370</f>
        <v>637</v>
      </c>
      <c r="I370" s="17">
        <f>C370</f>
        <v>57</v>
      </c>
      <c r="J370">
        <v>0</v>
      </c>
      <c r="K370" s="3" t="str">
        <f>VLOOKUP(J370,'LibSets constants'!$A$4:$B$1002,2,FALSE)</f>
        <v>DLC_BASE_GAME</v>
      </c>
      <c r="L370" s="3" t="str">
        <f>VLOOKUP(J370,'LibSets constants'!$A$4:$C$1002,3,FALSE)</f>
        <v>Included in base game</v>
      </c>
    </row>
    <row r="371" spans="1:12" x14ac:dyDescent="0.25">
      <c r="A371" s="12">
        <v>638</v>
      </c>
      <c r="B371" s="5">
        <v>368</v>
      </c>
      <c r="C371" s="5">
        <v>888</v>
      </c>
      <c r="D371" s="3" t="s">
        <v>450</v>
      </c>
      <c r="E371" s="3" t="str">
        <f t="array" ref="E371">IF(OR(EXACT(A371,'ESO Dungeon constants'!$D$3:$D$987)),"X","")</f>
        <v>X</v>
      </c>
      <c r="F371" s="3" t="str">
        <f>IF(EXACT(A371,C371),"X","")</f>
        <v/>
      </c>
      <c r="G371" s="3" t="str">
        <f>IF(A371&lt;&gt;C371,VLOOKUP(C371,$A$3:$D$9952,4,FALSE),"")</f>
        <v>Craglorn</v>
      </c>
      <c r="H371" s="17">
        <f>A371</f>
        <v>638</v>
      </c>
      <c r="I371" s="17">
        <f>C371</f>
        <v>888</v>
      </c>
      <c r="J371">
        <v>0</v>
      </c>
      <c r="K371" s="3" t="str">
        <f>VLOOKUP(J371,'LibSets constants'!$A$4:$B$1002,2,FALSE)</f>
        <v>DLC_BASE_GAME</v>
      </c>
      <c r="L371" s="3" t="str">
        <f>VLOOKUP(J371,'LibSets constants'!$A$4:$C$1002,3,FALSE)</f>
        <v>Included in base game</v>
      </c>
    </row>
    <row r="372" spans="1:12" x14ac:dyDescent="0.25">
      <c r="A372" s="12">
        <v>639</v>
      </c>
      <c r="B372" s="5">
        <v>369</v>
      </c>
      <c r="C372" s="5">
        <v>888</v>
      </c>
      <c r="D372" s="3" t="s">
        <v>451</v>
      </c>
      <c r="E372" s="3" t="str">
        <f t="array" ref="E372">IF(OR(EXACT(A372,'ESO Dungeon constants'!$D$3:$D$987)),"X","")</f>
        <v>X</v>
      </c>
      <c r="F372" s="3" t="str">
        <f>IF(EXACT(A372,C372),"X","")</f>
        <v/>
      </c>
      <c r="G372" s="3" t="str">
        <f>IF(A372&lt;&gt;C372,VLOOKUP(C372,$A$3:$D$9952,4,FALSE),"")</f>
        <v>Craglorn</v>
      </c>
      <c r="H372" s="17">
        <f>A372</f>
        <v>639</v>
      </c>
      <c r="I372" s="17">
        <f>C372</f>
        <v>888</v>
      </c>
      <c r="J372">
        <v>0</v>
      </c>
      <c r="K372" s="3" t="str">
        <f>VLOOKUP(J372,'LibSets constants'!$A$4:$B$1002,2,FALSE)</f>
        <v>DLC_BASE_GAME</v>
      </c>
      <c r="L372" s="3" t="str">
        <f>VLOOKUP(J372,'LibSets constants'!$A$4:$C$1002,3,FALSE)</f>
        <v>Included in base game</v>
      </c>
    </row>
    <row r="373" spans="1:12" x14ac:dyDescent="0.25">
      <c r="A373" s="12">
        <v>640</v>
      </c>
      <c r="B373" s="5">
        <v>370</v>
      </c>
      <c r="C373" s="5">
        <v>19</v>
      </c>
      <c r="D373" s="43" t="s">
        <v>452</v>
      </c>
      <c r="E373" s="3" t="str">
        <f t="array" ref="E373">IF(OR(EXACT(A373,'ESO Dungeon constants'!$D$3:$D$987)),"X","")</f>
        <v/>
      </c>
      <c r="F373" s="3" t="str">
        <f>IF(EXACT(A373,C373),"X","")</f>
        <v/>
      </c>
      <c r="G373" s="3" t="str">
        <f>IF(A373&lt;&gt;C373,VLOOKUP(C373,$A$3:$D$9952,4,FALSE),"")</f>
        <v>Stormhaven</v>
      </c>
      <c r="H373" s="17">
        <f>A373</f>
        <v>640</v>
      </c>
      <c r="I373" s="17">
        <f>C373</f>
        <v>19</v>
      </c>
      <c r="J373">
        <v>0</v>
      </c>
      <c r="K373" s="3" t="str">
        <f>VLOOKUP(J373,'LibSets constants'!$A$4:$B$1002,2,FALSE)</f>
        <v>DLC_BASE_GAME</v>
      </c>
      <c r="L373" s="3" t="str">
        <f>VLOOKUP(J373,'LibSets constants'!$A$4:$C$1002,3,FALSE)</f>
        <v>Included in base game</v>
      </c>
    </row>
    <row r="374" spans="1:12" x14ac:dyDescent="0.25">
      <c r="A374" s="12">
        <v>641</v>
      </c>
      <c r="B374" s="5">
        <v>371</v>
      </c>
      <c r="C374" s="5">
        <v>3</v>
      </c>
      <c r="D374" s="3" t="s">
        <v>453</v>
      </c>
      <c r="E374" s="3" t="str">
        <f t="array" ref="E374">IF(OR(EXACT(A374,'ESO Dungeon constants'!$D$3:$D$987)),"X","")</f>
        <v/>
      </c>
      <c r="F374" s="3" t="str">
        <f>IF(EXACT(A374,C374),"X","")</f>
        <v/>
      </c>
      <c r="G374" s="3" t="str">
        <f>IF(A374&lt;&gt;C374,VLOOKUP(C374,$A$3:$D$9952,4,FALSE),"")</f>
        <v>Glenumbra</v>
      </c>
      <c r="H374" s="17">
        <f>A374</f>
        <v>641</v>
      </c>
      <c r="I374" s="17">
        <f>C374</f>
        <v>3</v>
      </c>
      <c r="J374">
        <v>0</v>
      </c>
      <c r="K374" s="3" t="str">
        <f>VLOOKUP(J374,'LibSets constants'!$A$4:$B$1002,2,FALSE)</f>
        <v>DLC_BASE_GAME</v>
      </c>
      <c r="L374" s="3" t="str">
        <f>VLOOKUP(J374,'LibSets constants'!$A$4:$C$1002,3,FALSE)</f>
        <v>Included in base game</v>
      </c>
    </row>
    <row r="375" spans="1:12" x14ac:dyDescent="0.25">
      <c r="A375" s="12">
        <v>642</v>
      </c>
      <c r="B375" s="5">
        <v>372</v>
      </c>
      <c r="C375" s="5">
        <v>642</v>
      </c>
      <c r="D375" s="3" t="s">
        <v>144</v>
      </c>
      <c r="E375" s="3" t="str">
        <f t="array" ref="E375">IF(OR(EXACT(A375,'ESO Dungeon constants'!$D$3:$D$987)),"X","")</f>
        <v/>
      </c>
      <c r="F375" s="3" t="str">
        <f>IF(EXACT(A375,C375),"X","")</f>
        <v>X</v>
      </c>
      <c r="G375" s="3" t="str">
        <f>IF(A375&lt;&gt;C375,VLOOKUP(C375,$A$3:$D$9952,4,FALSE),"")</f>
        <v/>
      </c>
      <c r="H375" s="17">
        <f>A375</f>
        <v>642</v>
      </c>
      <c r="I375" s="17">
        <f>C375</f>
        <v>642</v>
      </c>
      <c r="J375">
        <v>0</v>
      </c>
      <c r="K375" s="3" t="str">
        <f>VLOOKUP(J375,'LibSets constants'!$A$4:$B$1002,2,FALSE)</f>
        <v>DLC_BASE_GAME</v>
      </c>
      <c r="L375" s="3" t="str">
        <f>VLOOKUP(J375,'LibSets constants'!$A$4:$C$1002,3,FALSE)</f>
        <v>Included in base game</v>
      </c>
    </row>
    <row r="376" spans="1:12" x14ac:dyDescent="0.25">
      <c r="A376" s="12">
        <v>643</v>
      </c>
      <c r="B376" s="5">
        <v>373</v>
      </c>
      <c r="C376" s="5">
        <v>584</v>
      </c>
      <c r="D376" s="3" t="s">
        <v>454</v>
      </c>
      <c r="E376" s="3" t="str">
        <f t="array" ref="E376">IF(OR(EXACT(A376,'ESO Dungeon constants'!$D$3:$D$987)),"X","")</f>
        <v/>
      </c>
      <c r="F376" s="3" t="str">
        <f>IF(EXACT(A376,C376),"X","")</f>
        <v/>
      </c>
      <c r="G376" s="3" t="str">
        <f>IF(A376&lt;&gt;C376,VLOOKUP(C376,$A$3:$D$9952,4,FALSE),"")</f>
        <v>Imperial City</v>
      </c>
      <c r="H376" s="17">
        <f>A376</f>
        <v>643</v>
      </c>
      <c r="I376" s="17">
        <f>C376</f>
        <v>584</v>
      </c>
      <c r="J376">
        <v>1</v>
      </c>
      <c r="K376" s="3" t="str">
        <f>VLOOKUP(J376,'LibSets constants'!$A$4:$B$1002,2,FALSE)</f>
        <v>DLC_IMPERIAL_CITY</v>
      </c>
      <c r="L376" s="3" t="str">
        <f>VLOOKUP(J376,'LibSets constants'!$A$4:$C$1002,3,FALSE)</f>
        <v>Imperial City</v>
      </c>
    </row>
    <row r="377" spans="1:12" x14ac:dyDescent="0.25">
      <c r="A377" s="12">
        <v>649</v>
      </c>
      <c r="B377" s="5">
        <v>374</v>
      </c>
      <c r="C377" s="5">
        <v>584</v>
      </c>
      <c r="D377" s="3" t="s">
        <v>455</v>
      </c>
      <c r="E377" s="3" t="str">
        <f t="array" ref="E377">IF(OR(EXACT(A377,'ESO Dungeon constants'!$D$3:$D$987)),"X","")</f>
        <v/>
      </c>
      <c r="F377" s="3" t="str">
        <f>IF(EXACT(A377,C377),"X","")</f>
        <v/>
      </c>
      <c r="G377" s="3" t="str">
        <f>IF(A377&lt;&gt;C377,VLOOKUP(C377,$A$3:$D$9952,4,FALSE),"")</f>
        <v>Imperial City</v>
      </c>
      <c r="H377" s="17">
        <f>A377</f>
        <v>649</v>
      </c>
      <c r="I377" s="17">
        <f>C377</f>
        <v>584</v>
      </c>
      <c r="J377">
        <v>1</v>
      </c>
      <c r="K377" s="3" t="str">
        <f>VLOOKUP(J377,'LibSets constants'!$A$4:$B$1002,2,FALSE)</f>
        <v>DLC_IMPERIAL_CITY</v>
      </c>
      <c r="L377" s="3" t="str">
        <f>VLOOKUP(J377,'LibSets constants'!$A$4:$C$1002,3,FALSE)</f>
        <v>Imperial City</v>
      </c>
    </row>
    <row r="378" spans="1:12" x14ac:dyDescent="0.25">
      <c r="A378" s="12">
        <v>676</v>
      </c>
      <c r="B378" s="5">
        <v>375</v>
      </c>
      <c r="C378" s="5">
        <v>816</v>
      </c>
      <c r="D378" s="3" t="s">
        <v>456</v>
      </c>
      <c r="E378" s="3" t="str">
        <f t="array" ref="E378">IF(OR(EXACT(A378,'ESO Dungeon constants'!$D$3:$D$987)),"X","")</f>
        <v/>
      </c>
      <c r="F378" s="3" t="str">
        <f>IF(EXACT(A378,C378),"X","")</f>
        <v/>
      </c>
      <c r="G378" s="3" t="str">
        <f>IF(A378&lt;&gt;C378,VLOOKUP(C378,$A$3:$D$9952,4,FALSE),"")</f>
        <v>Hew's Bane</v>
      </c>
      <c r="H378" s="17">
        <f>A378</f>
        <v>676</v>
      </c>
      <c r="I378" s="17">
        <f>C378</f>
        <v>816</v>
      </c>
      <c r="J378">
        <v>3</v>
      </c>
      <c r="K378" s="3" t="str">
        <f>VLOOKUP(J378,'LibSets constants'!$A$4:$B$1002,2,FALSE)</f>
        <v>DLC_THIEVES_GUILD</v>
      </c>
      <c r="L378" s="3" t="str">
        <f>VLOOKUP(J378,'LibSets constants'!$A$4:$C$1002,3,FALSE)</f>
        <v>Thieves Guild</v>
      </c>
    </row>
    <row r="379" spans="1:12" x14ac:dyDescent="0.25">
      <c r="A379" s="12">
        <v>677</v>
      </c>
      <c r="B379" s="5">
        <v>376</v>
      </c>
      <c r="C379" s="5">
        <v>684</v>
      </c>
      <c r="D379" s="3" t="s">
        <v>457</v>
      </c>
      <c r="E379" s="3" t="str">
        <f t="array" ref="E379">IF(OR(EXACT(A379,'ESO Dungeon constants'!$D$3:$D$987)),"X","")</f>
        <v/>
      </c>
      <c r="F379" s="3" t="str">
        <f>IF(EXACT(A379,C379),"X","")</f>
        <v/>
      </c>
      <c r="G379" s="3" t="str">
        <f>IF(A379&lt;&gt;C379,VLOOKUP(C379,$A$3:$D$9952,4,FALSE),"")</f>
        <v>Wrothgar</v>
      </c>
      <c r="H379" s="17">
        <f>A379</f>
        <v>677</v>
      </c>
      <c r="I379" s="17">
        <f>C379</f>
        <v>684</v>
      </c>
      <c r="J379">
        <v>2</v>
      </c>
      <c r="K379" s="3" t="str">
        <f>VLOOKUP(J379,'LibSets constants'!$A$4:$B$1002,2,FALSE)</f>
        <v>DLC_ORSINIUM</v>
      </c>
      <c r="L379" s="3" t="str">
        <f>VLOOKUP(J379,'LibSets constants'!$A$4:$C$1002,3,FALSE)</f>
        <v>Orsinium</v>
      </c>
    </row>
    <row r="380" spans="1:12" x14ac:dyDescent="0.25">
      <c r="A380" s="12">
        <v>678</v>
      </c>
      <c r="B380" s="5">
        <v>377</v>
      </c>
      <c r="C380" s="5">
        <v>584</v>
      </c>
      <c r="D380" s="3" t="s">
        <v>52</v>
      </c>
      <c r="E380" s="3" t="str">
        <f t="array" ref="E380">IF(OR(EXACT(A380,'ESO Dungeon constants'!$D$3:$D$987)),"X","")</f>
        <v>X</v>
      </c>
      <c r="F380" s="3" t="str">
        <f>IF(EXACT(A380,C380),"X","")</f>
        <v/>
      </c>
      <c r="G380" s="3" t="str">
        <f>IF(A380&lt;&gt;C380,VLOOKUP(C380,$A$3:$D$9952,4,FALSE),"")</f>
        <v>Imperial City</v>
      </c>
      <c r="H380" s="17">
        <f>A380</f>
        <v>678</v>
      </c>
      <c r="I380" s="17">
        <f>C380</f>
        <v>584</v>
      </c>
      <c r="J380">
        <v>1</v>
      </c>
      <c r="K380" s="3" t="str">
        <f>VLOOKUP(J380,'LibSets constants'!$A$4:$B$1002,2,FALSE)</f>
        <v>DLC_IMPERIAL_CITY</v>
      </c>
      <c r="L380" s="3" t="str">
        <f>VLOOKUP(J380,'LibSets constants'!$A$4:$C$1002,3,FALSE)</f>
        <v>Imperial City</v>
      </c>
    </row>
    <row r="381" spans="1:12" x14ac:dyDescent="0.25">
      <c r="A381" s="12">
        <v>681</v>
      </c>
      <c r="B381" s="5">
        <v>378</v>
      </c>
      <c r="C381" s="5">
        <v>108</v>
      </c>
      <c r="D381" s="3" t="s">
        <v>71</v>
      </c>
      <c r="E381" s="3" t="str">
        <f t="array" ref="E381">IF(OR(EXACT(A381,'ESO Dungeon constants'!$D$3:$D$987)),"X","")</f>
        <v>X</v>
      </c>
      <c r="F381" s="3" t="str">
        <f>IF(EXACT(A381,C381),"X","")</f>
        <v/>
      </c>
      <c r="G381" s="3" t="str">
        <f>IF(A381&lt;&gt;C381,VLOOKUP(C381,$A$3:$D$9952,4,FALSE),"")</f>
        <v>Greenshade</v>
      </c>
      <c r="H381" s="17">
        <f>A381</f>
        <v>681</v>
      </c>
      <c r="I381" s="17">
        <f>C381</f>
        <v>108</v>
      </c>
      <c r="J381">
        <v>0</v>
      </c>
      <c r="K381" s="3" t="str">
        <f>VLOOKUP(J381,'LibSets constants'!$A$4:$B$1002,2,FALSE)</f>
        <v>DLC_BASE_GAME</v>
      </c>
      <c r="L381" s="3" t="str">
        <f>VLOOKUP(J381,'LibSets constants'!$A$4:$C$1002,3,FALSE)</f>
        <v>Included in base game</v>
      </c>
    </row>
    <row r="382" spans="1:12" x14ac:dyDescent="0.25">
      <c r="A382" s="12">
        <v>684</v>
      </c>
      <c r="B382" s="5">
        <v>379</v>
      </c>
      <c r="C382" s="5">
        <v>684</v>
      </c>
      <c r="D382" s="3" t="s">
        <v>458</v>
      </c>
      <c r="E382" s="3" t="str">
        <f t="array" ref="E382">IF(OR(EXACT(A382,'ESO Dungeon constants'!$D$3:$D$987)),"X","")</f>
        <v/>
      </c>
      <c r="F382" s="3" t="str">
        <f>IF(EXACT(A382,C382),"X","")</f>
        <v>X</v>
      </c>
      <c r="G382" s="3" t="str">
        <f>IF(A382&lt;&gt;C382,VLOOKUP(C382,$A$3:$D$9952,4,FALSE),"")</f>
        <v/>
      </c>
      <c r="H382" s="17">
        <f>A382</f>
        <v>684</v>
      </c>
      <c r="I382" s="17">
        <f>C382</f>
        <v>684</v>
      </c>
      <c r="J382">
        <v>2</v>
      </c>
      <c r="K382" s="3" t="str">
        <f>VLOOKUP(J382,'LibSets constants'!$A$4:$B$1002,2,FALSE)</f>
        <v>DLC_ORSINIUM</v>
      </c>
      <c r="L382" s="3" t="str">
        <f>VLOOKUP(J382,'LibSets constants'!$A$4:$C$1002,3,FALSE)</f>
        <v>Orsinium</v>
      </c>
    </row>
    <row r="383" spans="1:12" x14ac:dyDescent="0.25">
      <c r="A383" s="12">
        <v>688</v>
      </c>
      <c r="B383" s="5">
        <v>380</v>
      </c>
      <c r="C383" s="5">
        <v>584</v>
      </c>
      <c r="D383" s="3" t="s">
        <v>54</v>
      </c>
      <c r="E383" s="3" t="str">
        <f t="array" ref="E383">IF(OR(EXACT(A383,'ESO Dungeon constants'!$D$3:$D$987)),"X","")</f>
        <v>X</v>
      </c>
      <c r="F383" s="3" t="str">
        <f>IF(EXACT(A383,C383),"X","")</f>
        <v/>
      </c>
      <c r="G383" s="3" t="str">
        <f>IF(A383&lt;&gt;C383,VLOOKUP(C383,$A$3:$D$9952,4,FALSE),"")</f>
        <v>Imperial City</v>
      </c>
      <c r="H383" s="17">
        <f>A383</f>
        <v>688</v>
      </c>
      <c r="I383" s="17">
        <f>C383</f>
        <v>584</v>
      </c>
      <c r="J383">
        <v>1</v>
      </c>
      <c r="K383" s="3" t="str">
        <f>VLOOKUP(J383,'LibSets constants'!$A$4:$B$1002,2,FALSE)</f>
        <v>DLC_IMPERIAL_CITY</v>
      </c>
      <c r="L383" s="3" t="str">
        <f>VLOOKUP(J383,'LibSets constants'!$A$4:$C$1002,3,FALSE)</f>
        <v>Imperial City</v>
      </c>
    </row>
    <row r="384" spans="1:12" x14ac:dyDescent="0.25">
      <c r="A384" s="12">
        <v>689</v>
      </c>
      <c r="B384" s="5">
        <v>381</v>
      </c>
      <c r="C384" s="5">
        <v>684</v>
      </c>
      <c r="D384" s="3" t="s">
        <v>459</v>
      </c>
      <c r="E384" s="3" t="str">
        <f t="array" ref="E384">IF(OR(EXACT(A384,'ESO Dungeon constants'!$D$3:$D$987)),"X","")</f>
        <v/>
      </c>
      <c r="F384" s="3" t="str">
        <f>IF(EXACT(A384,C384),"X","")</f>
        <v/>
      </c>
      <c r="G384" s="3" t="str">
        <f>IF(A384&lt;&gt;C384,VLOOKUP(C384,$A$3:$D$9952,4,FALSE),"")</f>
        <v>Wrothgar</v>
      </c>
      <c r="H384" s="17">
        <f>A384</f>
        <v>689</v>
      </c>
      <c r="I384" s="17">
        <f>C384</f>
        <v>684</v>
      </c>
      <c r="J384">
        <v>2</v>
      </c>
      <c r="K384" s="3" t="str">
        <f>VLOOKUP(J384,'LibSets constants'!$A$4:$B$1002,2,FALSE)</f>
        <v>DLC_ORSINIUM</v>
      </c>
      <c r="L384" s="3" t="str">
        <f>VLOOKUP(J384,'LibSets constants'!$A$4:$C$1002,3,FALSE)</f>
        <v>Orsinium</v>
      </c>
    </row>
    <row r="385" spans="1:12" x14ac:dyDescent="0.25">
      <c r="A385" s="12">
        <v>691</v>
      </c>
      <c r="B385" s="5">
        <v>382</v>
      </c>
      <c r="C385" s="5">
        <v>684</v>
      </c>
      <c r="D385" s="43" t="s">
        <v>460</v>
      </c>
      <c r="E385" s="3" t="str">
        <f t="array" ref="E385">IF(OR(EXACT(A385,'ESO Dungeon constants'!$D$3:$D$987)),"X","")</f>
        <v/>
      </c>
      <c r="F385" s="3" t="str">
        <f>IF(EXACT(A385,C385),"X","")</f>
        <v/>
      </c>
      <c r="G385" s="3" t="str">
        <f>IF(A385&lt;&gt;C385,VLOOKUP(C385,$A$3:$D$9952,4,FALSE),"")</f>
        <v>Wrothgar</v>
      </c>
      <c r="H385" s="17">
        <f>A385</f>
        <v>691</v>
      </c>
      <c r="I385" s="17">
        <f>C385</f>
        <v>684</v>
      </c>
      <c r="J385">
        <v>2</v>
      </c>
      <c r="K385" s="3" t="str">
        <f>VLOOKUP(J385,'LibSets constants'!$A$4:$B$1002,2,FALSE)</f>
        <v>DLC_ORSINIUM</v>
      </c>
      <c r="L385" s="3" t="str">
        <f>VLOOKUP(J385,'LibSets constants'!$A$4:$C$1002,3,FALSE)</f>
        <v>Orsinium</v>
      </c>
    </row>
    <row r="386" spans="1:12" x14ac:dyDescent="0.25">
      <c r="A386" s="5">
        <v>692</v>
      </c>
      <c r="B386" s="5">
        <v>383</v>
      </c>
      <c r="C386" s="5">
        <v>684</v>
      </c>
      <c r="D386" s="3" t="s">
        <v>461</v>
      </c>
      <c r="E386" s="3" t="str">
        <f t="array" ref="E386">IF(OR(EXACT(A386,'ESO Dungeon constants'!$D$3:$D$987)),"X","")</f>
        <v/>
      </c>
      <c r="F386" s="3" t="str">
        <f>IF(EXACT(A386,C386),"X","")</f>
        <v/>
      </c>
      <c r="G386" s="3" t="str">
        <f>IF(A386&lt;&gt;C386,VLOOKUP(C386,$A$3:$D$9952,4,FALSE),"")</f>
        <v>Wrothgar</v>
      </c>
      <c r="H386" s="3">
        <f>A386</f>
        <v>692</v>
      </c>
      <c r="I386" s="3">
        <f>C386</f>
        <v>684</v>
      </c>
      <c r="J386">
        <v>2</v>
      </c>
      <c r="K386" s="3" t="str">
        <f>VLOOKUP(J386,'LibSets constants'!$A$4:$B$1002,2,FALSE)</f>
        <v>DLC_ORSINIUM</v>
      </c>
      <c r="L386" s="3" t="str">
        <f>VLOOKUP(J386,'LibSets constants'!$A$4:$C$1002,3,FALSE)</f>
        <v>Orsinium</v>
      </c>
    </row>
    <row r="387" spans="1:12" x14ac:dyDescent="0.25">
      <c r="A387" s="12">
        <v>693</v>
      </c>
      <c r="B387" s="5">
        <v>384</v>
      </c>
      <c r="C387" s="5">
        <v>684</v>
      </c>
      <c r="D387" s="3" t="s">
        <v>462</v>
      </c>
      <c r="E387" s="3" t="str">
        <f t="array" ref="E387">IF(OR(EXACT(A387,'ESO Dungeon constants'!$D$3:$D$987)),"X","")</f>
        <v/>
      </c>
      <c r="F387" s="3" t="str">
        <f>IF(EXACT(A387,C387),"X","")</f>
        <v/>
      </c>
      <c r="G387" s="3" t="str">
        <f>IF(A387&lt;&gt;C387,VLOOKUP(C387,$A$3:$D$9952,4,FALSE),"")</f>
        <v>Wrothgar</v>
      </c>
      <c r="H387" s="17">
        <f>A387</f>
        <v>693</v>
      </c>
      <c r="I387" s="17">
        <f>C387</f>
        <v>684</v>
      </c>
      <c r="J387">
        <v>2</v>
      </c>
      <c r="K387" s="3" t="str">
        <f>VLOOKUP(J387,'LibSets constants'!$A$4:$B$1002,2,FALSE)</f>
        <v>DLC_ORSINIUM</v>
      </c>
      <c r="L387" s="3" t="str">
        <f>VLOOKUP(J387,'LibSets constants'!$A$4:$C$1002,3,FALSE)</f>
        <v>Orsinium</v>
      </c>
    </row>
    <row r="388" spans="1:12" x14ac:dyDescent="0.25">
      <c r="A388" s="12">
        <v>694</v>
      </c>
      <c r="B388" s="5">
        <v>385</v>
      </c>
      <c r="C388" s="5">
        <v>684</v>
      </c>
      <c r="D388" s="3" t="s">
        <v>463</v>
      </c>
      <c r="E388" s="3" t="str">
        <f t="array" ref="E388">IF(OR(EXACT(A388,'ESO Dungeon constants'!$D$3:$D$987)),"X","")</f>
        <v/>
      </c>
      <c r="F388" s="3" t="str">
        <f>IF(EXACT(A388,C388),"X","")</f>
        <v/>
      </c>
      <c r="G388" s="3" t="str">
        <f>IF(A388&lt;&gt;C388,VLOOKUP(C388,$A$3:$D$9952,4,FALSE),"")</f>
        <v>Wrothgar</v>
      </c>
      <c r="H388" s="17">
        <f>A388</f>
        <v>694</v>
      </c>
      <c r="I388" s="17">
        <f>C388</f>
        <v>684</v>
      </c>
      <c r="J388">
        <v>2</v>
      </c>
      <c r="K388" s="3" t="str">
        <f>VLOOKUP(J388,'LibSets constants'!$A$4:$B$1002,2,FALSE)</f>
        <v>DLC_ORSINIUM</v>
      </c>
      <c r="L388" s="3" t="str">
        <f>VLOOKUP(J388,'LibSets constants'!$A$4:$C$1002,3,FALSE)</f>
        <v>Orsinium</v>
      </c>
    </row>
    <row r="389" spans="1:12" x14ac:dyDescent="0.25">
      <c r="A389" s="12">
        <v>695</v>
      </c>
      <c r="B389" s="5">
        <v>386</v>
      </c>
      <c r="C389" s="5">
        <v>684</v>
      </c>
      <c r="D389" s="3" t="s">
        <v>464</v>
      </c>
      <c r="E389" s="3" t="str">
        <f t="array" ref="E389">IF(OR(EXACT(A389,'ESO Dungeon constants'!$D$3:$D$987)),"X","")</f>
        <v/>
      </c>
      <c r="F389" s="3" t="str">
        <f>IF(EXACT(A389,C389),"X","")</f>
        <v/>
      </c>
      <c r="G389" s="3" t="str">
        <f>IF(A389&lt;&gt;C389,VLOOKUP(C389,$A$3:$D$9952,4,FALSE),"")</f>
        <v>Wrothgar</v>
      </c>
      <c r="H389" s="17">
        <f>A389</f>
        <v>695</v>
      </c>
      <c r="I389" s="17">
        <f>C389</f>
        <v>684</v>
      </c>
      <c r="J389">
        <v>2</v>
      </c>
      <c r="K389" s="3" t="str">
        <f>VLOOKUP(J389,'LibSets constants'!$A$4:$B$1002,2,FALSE)</f>
        <v>DLC_ORSINIUM</v>
      </c>
      <c r="L389" s="3" t="str">
        <f>VLOOKUP(J389,'LibSets constants'!$A$4:$C$1002,3,FALSE)</f>
        <v>Orsinium</v>
      </c>
    </row>
    <row r="390" spans="1:12" x14ac:dyDescent="0.25">
      <c r="A390" s="12">
        <v>697</v>
      </c>
      <c r="B390" s="5">
        <v>387</v>
      </c>
      <c r="C390" s="5">
        <v>684</v>
      </c>
      <c r="D390" s="43" t="s">
        <v>465</v>
      </c>
      <c r="E390" s="3" t="str">
        <f t="array" ref="E390">IF(OR(EXACT(A390,'ESO Dungeon constants'!$D$3:$D$987)),"X","")</f>
        <v/>
      </c>
      <c r="F390" s="3" t="str">
        <f>IF(EXACT(A390,C390),"X","")</f>
        <v/>
      </c>
      <c r="G390" s="3" t="str">
        <f>IF(A390&lt;&gt;C390,VLOOKUP(C390,$A$3:$D$9952,4,FALSE),"")</f>
        <v>Wrothgar</v>
      </c>
      <c r="H390" s="17">
        <f>A390</f>
        <v>697</v>
      </c>
      <c r="I390" s="17">
        <f>C390</f>
        <v>684</v>
      </c>
      <c r="J390">
        <v>2</v>
      </c>
      <c r="K390" s="3" t="str">
        <f>VLOOKUP(J390,'LibSets constants'!$A$4:$B$1002,2,FALSE)</f>
        <v>DLC_ORSINIUM</v>
      </c>
      <c r="L390" s="3" t="str">
        <f>VLOOKUP(J390,'LibSets constants'!$A$4:$C$1002,3,FALSE)</f>
        <v>Orsinium</v>
      </c>
    </row>
    <row r="391" spans="1:12" x14ac:dyDescent="0.25">
      <c r="A391" s="12">
        <v>698</v>
      </c>
      <c r="B391" s="5">
        <v>388</v>
      </c>
      <c r="C391" s="5">
        <v>684</v>
      </c>
      <c r="D391" s="3" t="s">
        <v>466</v>
      </c>
      <c r="E391" s="3" t="str">
        <f t="array" ref="E391">IF(OR(EXACT(A391,'ESO Dungeon constants'!$D$3:$D$987)),"X","")</f>
        <v/>
      </c>
      <c r="F391" s="3" t="str">
        <f>IF(EXACT(A391,C391),"X","")</f>
        <v/>
      </c>
      <c r="G391" s="3" t="str">
        <f>IF(A391&lt;&gt;C391,VLOOKUP(C391,$A$3:$D$9952,4,FALSE),"")</f>
        <v>Wrothgar</v>
      </c>
      <c r="H391" s="17">
        <f>A391</f>
        <v>698</v>
      </c>
      <c r="I391" s="17">
        <f>C391</f>
        <v>684</v>
      </c>
      <c r="J391">
        <v>2</v>
      </c>
      <c r="K391" s="3" t="str">
        <f>VLOOKUP(J391,'LibSets constants'!$A$4:$B$1002,2,FALSE)</f>
        <v>DLC_ORSINIUM</v>
      </c>
      <c r="L391" s="3" t="str">
        <f>VLOOKUP(J391,'LibSets constants'!$A$4:$C$1002,3,FALSE)</f>
        <v>Orsinium</v>
      </c>
    </row>
    <row r="392" spans="1:12" x14ac:dyDescent="0.25">
      <c r="A392" s="12">
        <v>699</v>
      </c>
      <c r="B392" s="5">
        <v>389</v>
      </c>
      <c r="C392" s="5">
        <v>684</v>
      </c>
      <c r="D392" s="3" t="s">
        <v>467</v>
      </c>
      <c r="E392" s="3" t="str">
        <f t="array" ref="E392">IF(OR(EXACT(A392,'ESO Dungeon constants'!$D$3:$D$987)),"X","")</f>
        <v/>
      </c>
      <c r="F392" s="3" t="str">
        <f>IF(EXACT(A392,C392),"X","")</f>
        <v/>
      </c>
      <c r="G392" s="3" t="str">
        <f>IF(A392&lt;&gt;C392,VLOOKUP(C392,$A$3:$D$9952,4,FALSE),"")</f>
        <v>Wrothgar</v>
      </c>
      <c r="H392" s="17">
        <f>A392</f>
        <v>699</v>
      </c>
      <c r="I392" s="17">
        <f>C392</f>
        <v>684</v>
      </c>
      <c r="J392">
        <v>2</v>
      </c>
      <c r="K392" s="3" t="str">
        <f>VLOOKUP(J392,'LibSets constants'!$A$4:$B$1002,2,FALSE)</f>
        <v>DLC_ORSINIUM</v>
      </c>
      <c r="L392" s="3" t="str">
        <f>VLOOKUP(J392,'LibSets constants'!$A$4:$C$1002,3,FALSE)</f>
        <v>Orsinium</v>
      </c>
    </row>
    <row r="393" spans="1:12" x14ac:dyDescent="0.25">
      <c r="A393" s="12">
        <v>700</v>
      </c>
      <c r="B393" s="5">
        <v>390</v>
      </c>
      <c r="C393" s="5">
        <v>684</v>
      </c>
      <c r="D393" s="3" t="s">
        <v>468</v>
      </c>
      <c r="E393" s="3" t="str">
        <f t="array" ref="E393">IF(OR(EXACT(A393,'ESO Dungeon constants'!$D$3:$D$987)),"X","")</f>
        <v/>
      </c>
      <c r="F393" s="3" t="str">
        <f>IF(EXACT(A393,C393),"X","")</f>
        <v/>
      </c>
      <c r="G393" s="3" t="str">
        <f>IF(A393&lt;&gt;C393,VLOOKUP(C393,$A$3:$D$9952,4,FALSE),"")</f>
        <v>Wrothgar</v>
      </c>
      <c r="H393" s="17">
        <f>A393</f>
        <v>700</v>
      </c>
      <c r="I393" s="17">
        <f>C393</f>
        <v>684</v>
      </c>
      <c r="J393">
        <v>2</v>
      </c>
      <c r="K393" s="3" t="str">
        <f>VLOOKUP(J393,'LibSets constants'!$A$4:$B$1002,2,FALSE)</f>
        <v>DLC_ORSINIUM</v>
      </c>
      <c r="L393" s="3" t="str">
        <f>VLOOKUP(J393,'LibSets constants'!$A$4:$C$1002,3,FALSE)</f>
        <v>Orsinium</v>
      </c>
    </row>
    <row r="394" spans="1:12" x14ac:dyDescent="0.25">
      <c r="A394" s="12">
        <v>701</v>
      </c>
      <c r="B394" s="5">
        <v>391</v>
      </c>
      <c r="C394" s="5">
        <v>684</v>
      </c>
      <c r="D394" s="3" t="s">
        <v>469</v>
      </c>
      <c r="E394" s="3" t="str">
        <f t="array" ref="E394">IF(OR(EXACT(A394,'ESO Dungeon constants'!$D$3:$D$987)),"X","")</f>
        <v/>
      </c>
      <c r="F394" s="3" t="str">
        <f>IF(EXACT(A394,C394),"X","")</f>
        <v/>
      </c>
      <c r="G394" s="3" t="str">
        <f>IF(A394&lt;&gt;C394,VLOOKUP(C394,$A$3:$D$9952,4,FALSE),"")</f>
        <v>Wrothgar</v>
      </c>
      <c r="H394" s="17">
        <f>A394</f>
        <v>701</v>
      </c>
      <c r="I394" s="17">
        <f>C394</f>
        <v>684</v>
      </c>
      <c r="J394">
        <v>2</v>
      </c>
      <c r="K394" s="3" t="str">
        <f>VLOOKUP(J394,'LibSets constants'!$A$4:$B$1002,2,FALSE)</f>
        <v>DLC_ORSINIUM</v>
      </c>
      <c r="L394" s="3" t="str">
        <f>VLOOKUP(J394,'LibSets constants'!$A$4:$C$1002,3,FALSE)</f>
        <v>Orsinium</v>
      </c>
    </row>
    <row r="395" spans="1:12" x14ac:dyDescent="0.25">
      <c r="A395" s="12">
        <v>702</v>
      </c>
      <c r="B395" s="5">
        <v>392</v>
      </c>
      <c r="C395" s="5">
        <v>684</v>
      </c>
      <c r="D395" s="3" t="s">
        <v>470</v>
      </c>
      <c r="E395" s="3" t="str">
        <f t="array" ref="E395">IF(OR(EXACT(A395,'ESO Dungeon constants'!$D$3:$D$987)),"X","")</f>
        <v/>
      </c>
      <c r="F395" s="3" t="str">
        <f>IF(EXACT(A395,C395),"X","")</f>
        <v/>
      </c>
      <c r="G395" s="3" t="str">
        <f>IF(A395&lt;&gt;C395,VLOOKUP(C395,$A$3:$D$9952,4,FALSE),"")</f>
        <v>Wrothgar</v>
      </c>
      <c r="H395" s="17">
        <f>A395</f>
        <v>702</v>
      </c>
      <c r="I395" s="17">
        <f>C395</f>
        <v>684</v>
      </c>
      <c r="J395">
        <v>2</v>
      </c>
      <c r="K395" s="3" t="str">
        <f>VLOOKUP(J395,'LibSets constants'!$A$4:$B$1002,2,FALSE)</f>
        <v>DLC_ORSINIUM</v>
      </c>
      <c r="L395" s="3" t="str">
        <f>VLOOKUP(J395,'LibSets constants'!$A$4:$C$1002,3,FALSE)</f>
        <v>Orsinium</v>
      </c>
    </row>
    <row r="396" spans="1:12" x14ac:dyDescent="0.25">
      <c r="A396" s="12">
        <v>703</v>
      </c>
      <c r="B396" s="5">
        <v>393</v>
      </c>
      <c r="C396" s="5">
        <v>684</v>
      </c>
      <c r="D396" s="43" t="s">
        <v>471</v>
      </c>
      <c r="E396" s="3" t="str">
        <f t="array" ref="E396">IF(OR(EXACT(A396,'ESO Dungeon constants'!$D$3:$D$987)),"X","")</f>
        <v/>
      </c>
      <c r="F396" s="3" t="str">
        <f>IF(EXACT(A396,C396),"X","")</f>
        <v/>
      </c>
      <c r="G396" s="3" t="str">
        <f>IF(A396&lt;&gt;C396,VLOOKUP(C396,$A$3:$D$9952,4,FALSE),"")</f>
        <v>Wrothgar</v>
      </c>
      <c r="H396" s="17">
        <f>A396</f>
        <v>703</v>
      </c>
      <c r="I396" s="17">
        <f>C396</f>
        <v>684</v>
      </c>
      <c r="J396">
        <v>2</v>
      </c>
      <c r="K396" s="3" t="str">
        <f>VLOOKUP(J396,'LibSets constants'!$A$4:$B$1002,2,FALSE)</f>
        <v>DLC_ORSINIUM</v>
      </c>
      <c r="L396" s="3" t="str">
        <f>VLOOKUP(J396,'LibSets constants'!$A$4:$C$1002,3,FALSE)</f>
        <v>Orsinium</v>
      </c>
    </row>
    <row r="397" spans="1:12" x14ac:dyDescent="0.25">
      <c r="A397" s="12">
        <v>704</v>
      </c>
      <c r="B397" s="5">
        <v>394</v>
      </c>
      <c r="C397" s="5">
        <v>684</v>
      </c>
      <c r="D397" s="3" t="s">
        <v>472</v>
      </c>
      <c r="E397" s="3" t="str">
        <f t="array" ref="E397">IF(OR(EXACT(A397,'ESO Dungeon constants'!$D$3:$D$987)),"X","")</f>
        <v/>
      </c>
      <c r="F397" s="3" t="str">
        <f>IF(EXACT(A397,C397),"X","")</f>
        <v/>
      </c>
      <c r="G397" s="3" t="str">
        <f>IF(A397&lt;&gt;C397,VLOOKUP(C397,$A$3:$D$9952,4,FALSE),"")</f>
        <v>Wrothgar</v>
      </c>
      <c r="H397" s="17">
        <f>A397</f>
        <v>704</v>
      </c>
      <c r="I397" s="17">
        <f>C397</f>
        <v>684</v>
      </c>
      <c r="J397">
        <v>2</v>
      </c>
      <c r="K397" s="3" t="str">
        <f>VLOOKUP(J397,'LibSets constants'!$A$4:$B$1002,2,FALSE)</f>
        <v>DLC_ORSINIUM</v>
      </c>
      <c r="L397" s="3" t="str">
        <f>VLOOKUP(J397,'LibSets constants'!$A$4:$C$1002,3,FALSE)</f>
        <v>Orsinium</v>
      </c>
    </row>
    <row r="398" spans="1:12" x14ac:dyDescent="0.25">
      <c r="A398" s="12">
        <v>705</v>
      </c>
      <c r="B398" s="5">
        <v>395</v>
      </c>
      <c r="C398" s="5">
        <v>684</v>
      </c>
      <c r="D398" s="3" t="s">
        <v>473</v>
      </c>
      <c r="E398" s="3" t="str">
        <f t="array" ref="E398">IF(OR(EXACT(A398,'ESO Dungeon constants'!$D$3:$D$987)),"X","")</f>
        <v/>
      </c>
      <c r="F398" s="3" t="str">
        <f>IF(EXACT(A398,C398),"X","")</f>
        <v/>
      </c>
      <c r="G398" s="3" t="str">
        <f>IF(A398&lt;&gt;C398,VLOOKUP(C398,$A$3:$D$9952,4,FALSE),"")</f>
        <v>Wrothgar</v>
      </c>
      <c r="H398" s="17">
        <f>A398</f>
        <v>705</v>
      </c>
      <c r="I398" s="17">
        <f>C398</f>
        <v>684</v>
      </c>
      <c r="J398">
        <v>2</v>
      </c>
      <c r="K398" s="3" t="str">
        <f>VLOOKUP(J398,'LibSets constants'!$A$4:$B$1002,2,FALSE)</f>
        <v>DLC_ORSINIUM</v>
      </c>
      <c r="L398" s="3" t="str">
        <f>VLOOKUP(J398,'LibSets constants'!$A$4:$C$1002,3,FALSE)</f>
        <v>Orsinium</v>
      </c>
    </row>
    <row r="399" spans="1:12" x14ac:dyDescent="0.25">
      <c r="A399" s="12">
        <v>706</v>
      </c>
      <c r="B399" s="5">
        <v>396</v>
      </c>
      <c r="C399" s="5">
        <v>684</v>
      </c>
      <c r="D399" s="3" t="s">
        <v>474</v>
      </c>
      <c r="E399" s="3" t="str">
        <f t="array" ref="E399">IF(OR(EXACT(A399,'ESO Dungeon constants'!$D$3:$D$987)),"X","")</f>
        <v/>
      </c>
      <c r="F399" s="3" t="str">
        <f>IF(EXACT(A399,C399),"X","")</f>
        <v/>
      </c>
      <c r="G399" s="3" t="str">
        <f>IF(A399&lt;&gt;C399,VLOOKUP(C399,$A$3:$D$9952,4,FALSE),"")</f>
        <v>Wrothgar</v>
      </c>
      <c r="H399" s="17">
        <f>A399</f>
        <v>706</v>
      </c>
      <c r="I399" s="17">
        <f>C399</f>
        <v>684</v>
      </c>
      <c r="J399">
        <v>2</v>
      </c>
      <c r="K399" s="3" t="str">
        <f>VLOOKUP(J399,'LibSets constants'!$A$4:$B$1002,2,FALSE)</f>
        <v>DLC_ORSINIUM</v>
      </c>
      <c r="L399" s="3" t="str">
        <f>VLOOKUP(J399,'LibSets constants'!$A$4:$C$1002,3,FALSE)</f>
        <v>Orsinium</v>
      </c>
    </row>
    <row r="400" spans="1:12" x14ac:dyDescent="0.25">
      <c r="A400" s="12">
        <v>707</v>
      </c>
      <c r="B400" s="5">
        <v>397</v>
      </c>
      <c r="C400" s="5">
        <v>684</v>
      </c>
      <c r="D400" s="3" t="s">
        <v>475</v>
      </c>
      <c r="E400" s="3" t="str">
        <f t="array" ref="E400">IF(OR(EXACT(A400,'ESO Dungeon constants'!$D$3:$D$987)),"X","")</f>
        <v/>
      </c>
      <c r="F400" s="3" t="str">
        <f>IF(EXACT(A400,C400),"X","")</f>
        <v/>
      </c>
      <c r="G400" s="3" t="str">
        <f>IF(A400&lt;&gt;C400,VLOOKUP(C400,$A$3:$D$9952,4,FALSE),"")</f>
        <v>Wrothgar</v>
      </c>
      <c r="H400" s="17">
        <f>A400</f>
        <v>707</v>
      </c>
      <c r="I400" s="17">
        <f>C400</f>
        <v>684</v>
      </c>
      <c r="J400">
        <v>2</v>
      </c>
      <c r="K400" s="3" t="str">
        <f>VLOOKUP(J400,'LibSets constants'!$A$4:$B$1002,2,FALSE)</f>
        <v>DLC_ORSINIUM</v>
      </c>
      <c r="L400" s="3" t="str">
        <f>VLOOKUP(J400,'LibSets constants'!$A$4:$C$1002,3,FALSE)</f>
        <v>Orsinium</v>
      </c>
    </row>
    <row r="401" spans="1:12" x14ac:dyDescent="0.25">
      <c r="A401" s="12">
        <v>708</v>
      </c>
      <c r="B401" s="5">
        <v>398</v>
      </c>
      <c r="C401" s="5">
        <v>684</v>
      </c>
      <c r="D401" s="43" t="s">
        <v>476</v>
      </c>
      <c r="E401" s="3" t="str">
        <f t="array" ref="E401">IF(OR(EXACT(A401,'ESO Dungeon constants'!$D$3:$D$987)),"X","")</f>
        <v/>
      </c>
      <c r="F401" s="3" t="str">
        <f>IF(EXACT(A401,C401),"X","")</f>
        <v/>
      </c>
      <c r="G401" s="3" t="str">
        <f>IF(A401&lt;&gt;C401,VLOOKUP(C401,$A$3:$D$9952,4,FALSE),"")</f>
        <v>Wrothgar</v>
      </c>
      <c r="H401" s="17">
        <f>A401</f>
        <v>708</v>
      </c>
      <c r="I401" s="17">
        <f>C401</f>
        <v>684</v>
      </c>
      <c r="J401">
        <v>2</v>
      </c>
      <c r="K401" s="3" t="str">
        <f>VLOOKUP(J401,'LibSets constants'!$A$4:$B$1002,2,FALSE)</f>
        <v>DLC_ORSINIUM</v>
      </c>
      <c r="L401" s="3" t="str">
        <f>VLOOKUP(J401,'LibSets constants'!$A$4:$C$1002,3,FALSE)</f>
        <v>Orsinium</v>
      </c>
    </row>
    <row r="402" spans="1:12" x14ac:dyDescent="0.25">
      <c r="A402" s="12">
        <v>710</v>
      </c>
      <c r="B402" s="5">
        <v>399</v>
      </c>
      <c r="C402" s="5">
        <v>684</v>
      </c>
      <c r="D402" s="3" t="s">
        <v>477</v>
      </c>
      <c r="E402" s="3" t="str">
        <f t="array" ref="E402">IF(OR(EXACT(A402,'ESO Dungeon constants'!$D$3:$D$987)),"X","")</f>
        <v/>
      </c>
      <c r="F402" s="3" t="str">
        <f>IF(EXACT(A402,C402),"X","")</f>
        <v/>
      </c>
      <c r="G402" s="3" t="str">
        <f>IF(A402&lt;&gt;C402,VLOOKUP(C402,$A$3:$D$9952,4,FALSE),"")</f>
        <v>Wrothgar</v>
      </c>
      <c r="H402" s="17">
        <f>A402</f>
        <v>710</v>
      </c>
      <c r="I402" s="17">
        <f>C402</f>
        <v>684</v>
      </c>
      <c r="J402">
        <v>2</v>
      </c>
      <c r="K402" s="3" t="str">
        <f>VLOOKUP(J402,'LibSets constants'!$A$4:$B$1002,2,FALSE)</f>
        <v>DLC_ORSINIUM</v>
      </c>
      <c r="L402" s="3" t="str">
        <f>VLOOKUP(J402,'LibSets constants'!$A$4:$C$1002,3,FALSE)</f>
        <v>Orsinium</v>
      </c>
    </row>
    <row r="403" spans="1:12" x14ac:dyDescent="0.25">
      <c r="A403" s="12">
        <v>711</v>
      </c>
      <c r="B403" s="5">
        <v>400</v>
      </c>
      <c r="C403" s="5">
        <v>684</v>
      </c>
      <c r="D403" s="3" t="s">
        <v>478</v>
      </c>
      <c r="E403" s="3" t="str">
        <f t="array" ref="E403">IF(OR(EXACT(A403,'ESO Dungeon constants'!$D$3:$D$987)),"X","")</f>
        <v/>
      </c>
      <c r="F403" s="3" t="str">
        <f>IF(EXACT(A403,C403),"X","")</f>
        <v/>
      </c>
      <c r="G403" s="3" t="str">
        <f>IF(A403&lt;&gt;C403,VLOOKUP(C403,$A$3:$D$9952,4,FALSE),"")</f>
        <v>Wrothgar</v>
      </c>
      <c r="H403" s="17">
        <f>A403</f>
        <v>711</v>
      </c>
      <c r="I403" s="17">
        <f>C403</f>
        <v>684</v>
      </c>
      <c r="J403">
        <v>2</v>
      </c>
      <c r="K403" s="3" t="str">
        <f>VLOOKUP(J403,'LibSets constants'!$A$4:$B$1002,2,FALSE)</f>
        <v>DLC_ORSINIUM</v>
      </c>
      <c r="L403" s="3" t="str">
        <f>VLOOKUP(J403,'LibSets constants'!$A$4:$C$1002,3,FALSE)</f>
        <v>Orsinium</v>
      </c>
    </row>
    <row r="404" spans="1:12" x14ac:dyDescent="0.25">
      <c r="A404" s="12">
        <v>712</v>
      </c>
      <c r="B404" s="5">
        <v>401</v>
      </c>
      <c r="C404" s="5">
        <v>684</v>
      </c>
      <c r="D404" s="3" t="s">
        <v>479</v>
      </c>
      <c r="E404" s="3" t="str">
        <f t="array" ref="E404">IF(OR(EXACT(A404,'ESO Dungeon constants'!$D$3:$D$987)),"X","")</f>
        <v/>
      </c>
      <c r="F404" s="3" t="str">
        <f>IF(EXACT(A404,C404),"X","")</f>
        <v/>
      </c>
      <c r="G404" s="3" t="str">
        <f>IF(A404&lt;&gt;C404,VLOOKUP(C404,$A$3:$D$9952,4,FALSE),"")</f>
        <v>Wrothgar</v>
      </c>
      <c r="H404" s="17">
        <f>A404</f>
        <v>712</v>
      </c>
      <c r="I404" s="17">
        <f>C404</f>
        <v>684</v>
      </c>
      <c r="J404">
        <v>2</v>
      </c>
      <c r="K404" s="3" t="str">
        <f>VLOOKUP(J404,'LibSets constants'!$A$4:$B$1002,2,FALSE)</f>
        <v>DLC_ORSINIUM</v>
      </c>
      <c r="L404" s="3" t="str">
        <f>VLOOKUP(J404,'LibSets constants'!$A$4:$C$1002,3,FALSE)</f>
        <v>Orsinium</v>
      </c>
    </row>
    <row r="405" spans="1:12" x14ac:dyDescent="0.25">
      <c r="A405" s="12">
        <v>715</v>
      </c>
      <c r="B405" s="5">
        <v>402</v>
      </c>
      <c r="C405" s="5">
        <v>684</v>
      </c>
      <c r="D405" s="3" t="s">
        <v>480</v>
      </c>
      <c r="E405" s="3" t="str">
        <f t="array" ref="E405">IF(OR(EXACT(A405,'ESO Dungeon constants'!$D$3:$D$987)),"X","")</f>
        <v/>
      </c>
      <c r="F405" s="3" t="str">
        <f>IF(EXACT(A405,C405),"X","")</f>
        <v/>
      </c>
      <c r="G405" s="3" t="str">
        <f>IF(A405&lt;&gt;C405,VLOOKUP(C405,$A$3:$D$9952,4,FALSE),"")</f>
        <v>Wrothgar</v>
      </c>
      <c r="H405" s="17">
        <f>A405</f>
        <v>715</v>
      </c>
      <c r="I405" s="17">
        <f>C405</f>
        <v>684</v>
      </c>
      <c r="J405">
        <v>2</v>
      </c>
      <c r="K405" s="3" t="str">
        <f>VLOOKUP(J405,'LibSets constants'!$A$4:$B$1002,2,FALSE)</f>
        <v>DLC_ORSINIUM</v>
      </c>
      <c r="L405" s="3" t="str">
        <f>VLOOKUP(J405,'LibSets constants'!$A$4:$C$1002,3,FALSE)</f>
        <v>Orsinium</v>
      </c>
    </row>
    <row r="406" spans="1:12" x14ac:dyDescent="0.25">
      <c r="A406" s="12">
        <v>719</v>
      </c>
      <c r="B406" s="5">
        <v>403</v>
      </c>
      <c r="C406" s="5">
        <v>1011</v>
      </c>
      <c r="D406" s="3" t="s">
        <v>481</v>
      </c>
      <c r="E406" s="3" t="str">
        <f t="array" ref="E406">IF(OR(EXACT(A406,'ESO Dungeon constants'!$D$3:$D$987)),"X","")</f>
        <v/>
      </c>
      <c r="F406" s="3" t="str">
        <f>IF(EXACT(A406,C406),"X","")</f>
        <v/>
      </c>
      <c r="G406" s="3" t="str">
        <f>IF(A406&lt;&gt;C406,VLOOKUP(C406,$A$3:$D$9952,4,FALSE),"")</f>
        <v>Summerset</v>
      </c>
      <c r="H406" s="17">
        <f>A406</f>
        <v>719</v>
      </c>
      <c r="I406" s="17">
        <f>C406</f>
        <v>1011</v>
      </c>
      <c r="J406">
        <v>10</v>
      </c>
      <c r="K406" s="3" t="str">
        <f>VLOOKUP(J406,'LibSets constants'!$A$4:$B$1002,2,FALSE)</f>
        <v>DLC_SUMMERSET</v>
      </c>
      <c r="L406" s="3" t="str">
        <f>VLOOKUP(J406,'LibSets constants'!$A$4:$C$1002,3,FALSE)</f>
        <v>Summerset</v>
      </c>
    </row>
    <row r="407" spans="1:12" x14ac:dyDescent="0.25">
      <c r="A407" s="12">
        <v>723</v>
      </c>
      <c r="B407" s="5">
        <v>404</v>
      </c>
      <c r="C407" s="5">
        <v>199</v>
      </c>
      <c r="D407" s="3" t="s">
        <v>429</v>
      </c>
      <c r="E407" s="3" t="str">
        <f t="array" ref="E407">IF(OR(EXACT(A407,'ESO Dungeon constants'!$D$3:$D$987)),"X","")</f>
        <v/>
      </c>
      <c r="F407" s="3" t="str">
        <f>IF(EXACT(A407,C407),"X","")</f>
        <v/>
      </c>
      <c r="G407" s="3" t="str">
        <f>IF(A407&lt;&gt;C407,VLOOKUP(C407,$A$3:$D$9952,4,FALSE),"")</f>
        <v>The Harborage</v>
      </c>
      <c r="H407" s="17">
        <f>A407</f>
        <v>723</v>
      </c>
      <c r="I407" s="17">
        <f>C407</f>
        <v>199</v>
      </c>
      <c r="J407">
        <v>0</v>
      </c>
      <c r="K407" s="3" t="str">
        <f>VLOOKUP(J407,'LibSets constants'!$A$4:$B$1002,2,FALSE)</f>
        <v>DLC_BASE_GAME</v>
      </c>
      <c r="L407" s="3" t="str">
        <f>VLOOKUP(J407,'LibSets constants'!$A$4:$C$1002,3,FALSE)</f>
        <v>Included in base game</v>
      </c>
    </row>
    <row r="408" spans="1:12" x14ac:dyDescent="0.25">
      <c r="A408" s="12">
        <v>724</v>
      </c>
      <c r="B408" s="5">
        <v>405</v>
      </c>
      <c r="C408" s="5">
        <v>684</v>
      </c>
      <c r="D408" s="3" t="s">
        <v>482</v>
      </c>
      <c r="E408" s="3" t="str">
        <f t="array" ref="E408">IF(OR(EXACT(A408,'ESO Dungeon constants'!$D$3:$D$987)),"X","")</f>
        <v/>
      </c>
      <c r="F408" s="3" t="str">
        <f>IF(EXACT(A408,C408),"X","")</f>
        <v/>
      </c>
      <c r="G408" s="3" t="str">
        <f>IF(A408&lt;&gt;C408,VLOOKUP(C408,$A$3:$D$9952,4,FALSE),"")</f>
        <v>Wrothgar</v>
      </c>
      <c r="H408" s="17">
        <f>A408</f>
        <v>724</v>
      </c>
      <c r="I408" s="17">
        <f>C408</f>
        <v>684</v>
      </c>
      <c r="J408">
        <v>2</v>
      </c>
      <c r="K408" s="3" t="str">
        <f>VLOOKUP(J408,'LibSets constants'!$A$4:$B$1002,2,FALSE)</f>
        <v>DLC_ORSINIUM</v>
      </c>
      <c r="L408" s="3" t="str">
        <f>VLOOKUP(J408,'LibSets constants'!$A$4:$C$1002,3,FALSE)</f>
        <v>Orsinium</v>
      </c>
    </row>
    <row r="409" spans="1:12" x14ac:dyDescent="0.25">
      <c r="A409" s="12">
        <v>725</v>
      </c>
      <c r="B409" s="5">
        <v>406</v>
      </c>
      <c r="C409" s="5">
        <v>816</v>
      </c>
      <c r="D409" s="3" t="s">
        <v>483</v>
      </c>
      <c r="E409" s="3" t="str">
        <f t="array" ref="E409">IF(OR(EXACT(A409,'ESO Dungeon constants'!$D$3:$D$987)),"X","")</f>
        <v>X</v>
      </c>
      <c r="F409" s="3" t="str">
        <f>IF(EXACT(A409,C409),"X","")</f>
        <v/>
      </c>
      <c r="G409" s="3" t="str">
        <f>IF(A409&lt;&gt;C409,VLOOKUP(C409,$A$3:$D$9952,4,FALSE),"")</f>
        <v>Hew's Bane</v>
      </c>
      <c r="H409" s="17">
        <f>A409</f>
        <v>725</v>
      </c>
      <c r="I409" s="17">
        <f>C409</f>
        <v>816</v>
      </c>
      <c r="J409">
        <v>3</v>
      </c>
      <c r="K409" s="3" t="str">
        <f>VLOOKUP(J409,'LibSets constants'!$A$4:$B$1002,2,FALSE)</f>
        <v>DLC_THIEVES_GUILD</v>
      </c>
      <c r="L409" s="3" t="str">
        <f>VLOOKUP(J409,'LibSets constants'!$A$4:$C$1002,3,FALSE)</f>
        <v>Thieves Guild</v>
      </c>
    </row>
    <row r="410" spans="1:12" x14ac:dyDescent="0.25">
      <c r="A410" s="12">
        <v>726</v>
      </c>
      <c r="B410" s="5">
        <v>407</v>
      </c>
      <c r="C410" s="5">
        <v>726</v>
      </c>
      <c r="D410" s="3" t="s">
        <v>80</v>
      </c>
      <c r="E410" s="3" t="str">
        <f t="array" ref="E410">IF(OR(EXACT(A410,'ESO Dungeon constants'!$D$3:$D$987)),"X","")</f>
        <v/>
      </c>
      <c r="F410" s="3" t="str">
        <f>IF(EXACT(A410,C410),"X","")</f>
        <v>X</v>
      </c>
      <c r="G410" s="3" t="str">
        <f>IF(A410&lt;&gt;C410,VLOOKUP(C410,$A$3:$D$9952,4,FALSE),"")</f>
        <v/>
      </c>
      <c r="H410" s="17">
        <f>A410</f>
        <v>726</v>
      </c>
      <c r="I410" s="17">
        <f>C410</f>
        <v>726</v>
      </c>
      <c r="J410">
        <v>12</v>
      </c>
      <c r="K410" s="3" t="str">
        <f>VLOOKUP(J410,'LibSets constants'!$A$4:$B$1002,2,FALSE)</f>
        <v>DLC_MURKMIRE</v>
      </c>
      <c r="L410" s="3" t="str">
        <f>VLOOKUP(J410,'LibSets constants'!$A$4:$C$1002,3,FALSE)</f>
        <v>Murkmire</v>
      </c>
    </row>
    <row r="411" spans="1:12" x14ac:dyDescent="0.25">
      <c r="A411" s="12">
        <v>745</v>
      </c>
      <c r="B411" s="5">
        <v>408</v>
      </c>
      <c r="C411" s="5">
        <v>41</v>
      </c>
      <c r="D411" s="3" t="s">
        <v>484</v>
      </c>
      <c r="E411" s="3" t="str">
        <f t="array" ref="E411">IF(OR(EXACT(A411,'ESO Dungeon constants'!$D$3:$D$987)),"X","")</f>
        <v/>
      </c>
      <c r="F411" s="3" t="str">
        <f>IF(EXACT(A411,C411),"X","")</f>
        <v/>
      </c>
      <c r="G411" s="3" t="str">
        <f>IF(A411&lt;&gt;C411,VLOOKUP(C411,$A$3:$D$9952,4,FALSE),"")</f>
        <v>Stonefalls</v>
      </c>
      <c r="H411" s="17">
        <f>A411</f>
        <v>745</v>
      </c>
      <c r="I411" s="17">
        <f>C411</f>
        <v>41</v>
      </c>
      <c r="J411">
        <v>0</v>
      </c>
      <c r="K411" s="3" t="str">
        <f>VLOOKUP(J411,'LibSets constants'!$A$4:$B$1002,2,FALSE)</f>
        <v>DLC_BASE_GAME</v>
      </c>
      <c r="L411" s="3" t="str">
        <f>VLOOKUP(J411,'LibSets constants'!$A$4:$C$1002,3,FALSE)</f>
        <v>Included in base game</v>
      </c>
    </row>
    <row r="412" spans="1:12" x14ac:dyDescent="0.25">
      <c r="A412" s="12">
        <v>746</v>
      </c>
      <c r="B412" s="5">
        <v>409</v>
      </c>
      <c r="C412" s="5">
        <v>381</v>
      </c>
      <c r="D412" s="3" t="s">
        <v>485</v>
      </c>
      <c r="E412" s="3" t="str">
        <f t="array" ref="E412">IF(OR(EXACT(A412,'ESO Dungeon constants'!$D$3:$D$987)),"X","")</f>
        <v/>
      </c>
      <c r="F412" s="3" t="str">
        <f>IF(EXACT(A412,C412),"X","")</f>
        <v/>
      </c>
      <c r="G412" s="3" t="str">
        <f>IF(A412&lt;&gt;C412,VLOOKUP(C412,$A$3:$D$9952,4,FALSE),"")</f>
        <v>Auridon</v>
      </c>
      <c r="H412" s="17">
        <f>A412</f>
        <v>746</v>
      </c>
      <c r="I412" s="17">
        <f>C412</f>
        <v>381</v>
      </c>
      <c r="J412">
        <v>0</v>
      </c>
      <c r="K412" s="3" t="str">
        <f>VLOOKUP(J412,'LibSets constants'!$A$4:$B$1002,2,FALSE)</f>
        <v>DLC_BASE_GAME</v>
      </c>
      <c r="L412" s="3" t="str">
        <f>VLOOKUP(J412,'LibSets constants'!$A$4:$C$1002,3,FALSE)</f>
        <v>Included in base game</v>
      </c>
    </row>
    <row r="413" spans="1:12" x14ac:dyDescent="0.25">
      <c r="A413" s="12">
        <v>747</v>
      </c>
      <c r="B413" s="5">
        <v>410</v>
      </c>
      <c r="C413" s="5">
        <v>383</v>
      </c>
      <c r="D413" s="3" t="s">
        <v>486</v>
      </c>
      <c r="E413" s="3" t="str">
        <f t="array" ref="E413">IF(OR(EXACT(A413,'ESO Dungeon constants'!$D$3:$D$987)),"X","")</f>
        <v/>
      </c>
      <c r="F413" s="3" t="str">
        <f>IF(EXACT(A413,C413),"X","")</f>
        <v/>
      </c>
      <c r="G413" s="3" t="str">
        <f>IF(A413&lt;&gt;C413,VLOOKUP(C413,$A$3:$D$9952,4,FALSE),"")</f>
        <v>Grahtwood</v>
      </c>
      <c r="H413" s="17">
        <f>A413</f>
        <v>747</v>
      </c>
      <c r="I413" s="17">
        <f>C413</f>
        <v>383</v>
      </c>
      <c r="J413">
        <v>0</v>
      </c>
      <c r="K413" s="3" t="str">
        <f>VLOOKUP(J413,'LibSets constants'!$A$4:$B$1002,2,FALSE)</f>
        <v>DLC_BASE_GAME</v>
      </c>
      <c r="L413" s="3" t="str">
        <f>VLOOKUP(J413,'LibSets constants'!$A$4:$C$1002,3,FALSE)</f>
        <v>Included in base game</v>
      </c>
    </row>
    <row r="414" spans="1:12" x14ac:dyDescent="0.25">
      <c r="A414" s="12">
        <v>748</v>
      </c>
      <c r="B414" s="5">
        <v>411</v>
      </c>
      <c r="C414" s="5">
        <v>108</v>
      </c>
      <c r="D414" s="3" t="s">
        <v>487</v>
      </c>
      <c r="E414" s="3" t="str">
        <f t="array" ref="E414">IF(OR(EXACT(A414,'ESO Dungeon constants'!$D$3:$D$987)),"X","")</f>
        <v/>
      </c>
      <c r="F414" s="3" t="str">
        <f>IF(EXACT(A414,C414),"X","")</f>
        <v/>
      </c>
      <c r="G414" s="3" t="str">
        <f>IF(A414&lt;&gt;C414,VLOOKUP(C414,$A$3:$D$9952,4,FALSE),"")</f>
        <v>Greenshade</v>
      </c>
      <c r="H414" s="17">
        <f>A414</f>
        <v>748</v>
      </c>
      <c r="I414" s="17">
        <f>C414</f>
        <v>108</v>
      </c>
      <c r="J414">
        <v>0</v>
      </c>
      <c r="K414" s="3" t="str">
        <f>VLOOKUP(J414,'LibSets constants'!$A$4:$B$1002,2,FALSE)</f>
        <v>DLC_BASE_GAME</v>
      </c>
      <c r="L414" s="3" t="str">
        <f>VLOOKUP(J414,'LibSets constants'!$A$4:$C$1002,3,FALSE)</f>
        <v>Included in base game</v>
      </c>
    </row>
    <row r="415" spans="1:12" x14ac:dyDescent="0.25">
      <c r="A415" s="12">
        <v>749</v>
      </c>
      <c r="B415" s="5">
        <v>412</v>
      </c>
      <c r="C415" s="5">
        <v>58</v>
      </c>
      <c r="D415" s="3" t="s">
        <v>488</v>
      </c>
      <c r="E415" s="3" t="str">
        <f t="array" ref="E415">IF(OR(EXACT(A415,'ESO Dungeon constants'!$D$3:$D$987)),"X","")</f>
        <v/>
      </c>
      <c r="F415" s="3" t="str">
        <f>IF(EXACT(A415,C415),"X","")</f>
        <v/>
      </c>
      <c r="G415" s="3" t="str">
        <f>IF(A415&lt;&gt;C415,VLOOKUP(C415,$A$3:$D$9952,4,FALSE),"")</f>
        <v>Malabal Tor</v>
      </c>
      <c r="H415" s="17">
        <f>A415</f>
        <v>749</v>
      </c>
      <c r="I415" s="17">
        <f>C415</f>
        <v>58</v>
      </c>
      <c r="J415">
        <v>0</v>
      </c>
      <c r="K415" s="3" t="str">
        <f>VLOOKUP(J415,'LibSets constants'!$A$4:$B$1002,2,FALSE)</f>
        <v>DLC_BASE_GAME</v>
      </c>
      <c r="L415" s="3" t="str">
        <f>VLOOKUP(J415,'LibSets constants'!$A$4:$C$1002,3,FALSE)</f>
        <v>Included in base game</v>
      </c>
    </row>
    <row r="416" spans="1:12" x14ac:dyDescent="0.25">
      <c r="A416" s="12">
        <v>750</v>
      </c>
      <c r="B416" s="5">
        <v>413</v>
      </c>
      <c r="C416" s="5">
        <v>382</v>
      </c>
      <c r="D416" s="3" t="s">
        <v>489</v>
      </c>
      <c r="E416" s="3" t="str">
        <f t="array" ref="E416">IF(OR(EXACT(A416,'ESO Dungeon constants'!$D$3:$D$987)),"X","")</f>
        <v/>
      </c>
      <c r="F416" s="3" t="str">
        <f>IF(EXACT(A416,C416),"X","")</f>
        <v/>
      </c>
      <c r="G416" s="3" t="str">
        <f>IF(A416&lt;&gt;C416,VLOOKUP(C416,$A$3:$D$9952,4,FALSE),"")</f>
        <v>Reaper's March</v>
      </c>
      <c r="H416" s="17">
        <f>A416</f>
        <v>750</v>
      </c>
      <c r="I416" s="17">
        <f>C416</f>
        <v>382</v>
      </c>
      <c r="J416">
        <v>0</v>
      </c>
      <c r="K416" s="3" t="str">
        <f>VLOOKUP(J416,'LibSets constants'!$A$4:$B$1002,2,FALSE)</f>
        <v>DLC_BASE_GAME</v>
      </c>
      <c r="L416" s="3" t="str">
        <f>VLOOKUP(J416,'LibSets constants'!$A$4:$C$1002,3,FALSE)</f>
        <v>Included in base game</v>
      </c>
    </row>
    <row r="417" spans="1:12" x14ac:dyDescent="0.25">
      <c r="A417" s="12">
        <v>751</v>
      </c>
      <c r="B417" s="5">
        <v>414</v>
      </c>
      <c r="C417" s="5">
        <v>888</v>
      </c>
      <c r="D417" s="3" t="s">
        <v>490</v>
      </c>
      <c r="E417" s="3" t="str">
        <f t="array" ref="E417">IF(OR(EXACT(A417,'ESO Dungeon constants'!$D$3:$D$987)),"X","")</f>
        <v/>
      </c>
      <c r="F417" s="3" t="str">
        <f>IF(EXACT(A417,C417),"X","")</f>
        <v/>
      </c>
      <c r="G417" s="3" t="str">
        <f>IF(A417&lt;&gt;C417,VLOOKUP(C417,$A$3:$D$9952,4,FALSE),"")</f>
        <v>Craglorn</v>
      </c>
      <c r="H417" s="17">
        <f>A417</f>
        <v>751</v>
      </c>
      <c r="I417" s="17">
        <f>C417</f>
        <v>888</v>
      </c>
      <c r="J417">
        <v>0</v>
      </c>
      <c r="K417" s="3" t="str">
        <f>VLOOKUP(J417,'LibSets constants'!$A$4:$B$1002,2,FALSE)</f>
        <v>DLC_BASE_GAME</v>
      </c>
      <c r="L417" s="3" t="str">
        <f>VLOOKUP(J417,'LibSets constants'!$A$4:$C$1002,3,FALSE)</f>
        <v>Included in base game</v>
      </c>
    </row>
    <row r="418" spans="1:12" x14ac:dyDescent="0.25">
      <c r="A418" s="12">
        <v>752</v>
      </c>
      <c r="B418" s="5">
        <v>415</v>
      </c>
      <c r="C418" s="5">
        <v>19</v>
      </c>
      <c r="D418" s="3" t="s">
        <v>491</v>
      </c>
      <c r="E418" s="3" t="str">
        <f t="array" ref="E418">IF(OR(EXACT(A418,'ESO Dungeon constants'!$D$3:$D$987)),"X","")</f>
        <v/>
      </c>
      <c r="F418" s="3" t="str">
        <f>IF(EXACT(A418,C418),"X","")</f>
        <v/>
      </c>
      <c r="G418" s="3" t="str">
        <f>IF(A418&lt;&gt;C418,VLOOKUP(C418,$A$3:$D$9952,4,FALSE),"")</f>
        <v>Stormhaven</v>
      </c>
      <c r="H418" s="17">
        <f>A418</f>
        <v>752</v>
      </c>
      <c r="I418" s="17">
        <f>C418</f>
        <v>19</v>
      </c>
      <c r="J418">
        <v>0</v>
      </c>
      <c r="K418" s="3" t="str">
        <f>VLOOKUP(J418,'LibSets constants'!$A$4:$B$1002,2,FALSE)</f>
        <v>DLC_BASE_GAME</v>
      </c>
      <c r="L418" s="3" t="str">
        <f>VLOOKUP(J418,'LibSets constants'!$A$4:$C$1002,3,FALSE)</f>
        <v>Included in base game</v>
      </c>
    </row>
    <row r="419" spans="1:12" x14ac:dyDescent="0.25">
      <c r="A419" s="12">
        <v>753</v>
      </c>
      <c r="B419" s="5">
        <v>416</v>
      </c>
      <c r="C419" s="5">
        <v>3</v>
      </c>
      <c r="D419" s="3" t="s">
        <v>492</v>
      </c>
      <c r="E419" s="3" t="str">
        <f t="array" ref="E419">IF(OR(EXACT(A419,'ESO Dungeon constants'!$D$3:$D$987)),"X","")</f>
        <v/>
      </c>
      <c r="F419" s="3" t="str">
        <f>IF(EXACT(A419,C419),"X","")</f>
        <v/>
      </c>
      <c r="G419" s="3" t="str">
        <f>IF(A419&lt;&gt;C419,VLOOKUP(C419,$A$3:$D$9952,4,FALSE),"")</f>
        <v>Glenumbra</v>
      </c>
      <c r="H419" s="17">
        <f>A419</f>
        <v>753</v>
      </c>
      <c r="I419" s="17">
        <f>C419</f>
        <v>3</v>
      </c>
      <c r="J419">
        <v>0</v>
      </c>
      <c r="K419" s="3" t="str">
        <f>VLOOKUP(J419,'LibSets constants'!$A$4:$B$1002,2,FALSE)</f>
        <v>DLC_BASE_GAME</v>
      </c>
      <c r="L419" s="3" t="str">
        <f>VLOOKUP(J419,'LibSets constants'!$A$4:$C$1002,3,FALSE)</f>
        <v>Included in base game</v>
      </c>
    </row>
    <row r="420" spans="1:12" x14ac:dyDescent="0.25">
      <c r="A420" s="12">
        <v>754</v>
      </c>
      <c r="B420" s="5">
        <v>417</v>
      </c>
      <c r="C420" s="5">
        <v>92</v>
      </c>
      <c r="D420" s="3" t="s">
        <v>493</v>
      </c>
      <c r="E420" s="3" t="str">
        <f t="array" ref="E420">IF(OR(EXACT(A420,'ESO Dungeon constants'!$D$3:$D$987)),"X","")</f>
        <v/>
      </c>
      <c r="F420" s="3" t="str">
        <f>IF(EXACT(A420,C420),"X","")</f>
        <v/>
      </c>
      <c r="G420" s="3" t="str">
        <f>IF(A420&lt;&gt;C420,VLOOKUP(C420,$A$3:$D$9952,4,FALSE),"")</f>
        <v>Bangkorai</v>
      </c>
      <c r="H420" s="17">
        <f>A420</f>
        <v>754</v>
      </c>
      <c r="I420" s="17">
        <f>C420</f>
        <v>92</v>
      </c>
      <c r="J420">
        <v>0</v>
      </c>
      <c r="K420" s="3" t="str">
        <f>VLOOKUP(J420,'LibSets constants'!$A$4:$B$1002,2,FALSE)</f>
        <v>DLC_BASE_GAME</v>
      </c>
      <c r="L420" s="3" t="str">
        <f>VLOOKUP(J420,'LibSets constants'!$A$4:$C$1002,3,FALSE)</f>
        <v>Included in base game</v>
      </c>
    </row>
    <row r="421" spans="1:12" x14ac:dyDescent="0.25">
      <c r="A421" s="12">
        <v>755</v>
      </c>
      <c r="B421" s="5">
        <v>418</v>
      </c>
      <c r="C421" s="5">
        <v>20</v>
      </c>
      <c r="D421" s="3" t="s">
        <v>494</v>
      </c>
      <c r="E421" s="3" t="str">
        <f t="array" ref="E421">IF(OR(EXACT(A421,'ESO Dungeon constants'!$D$3:$D$987)),"X","")</f>
        <v/>
      </c>
      <c r="F421" s="3" t="str">
        <f>IF(EXACT(A421,C421),"X","")</f>
        <v/>
      </c>
      <c r="G421" s="3" t="str">
        <f>IF(A421&lt;&gt;C421,VLOOKUP(C421,$A$3:$D$9952,4,FALSE),"")</f>
        <v>Rivenspire</v>
      </c>
      <c r="H421" s="17">
        <f>A421</f>
        <v>755</v>
      </c>
      <c r="I421" s="17">
        <f>C421</f>
        <v>20</v>
      </c>
      <c r="J421">
        <v>0</v>
      </c>
      <c r="K421" s="3" t="str">
        <f>VLOOKUP(J421,'LibSets constants'!$A$4:$B$1002,2,FALSE)</f>
        <v>DLC_BASE_GAME</v>
      </c>
      <c r="L421" s="3" t="str">
        <f>VLOOKUP(J421,'LibSets constants'!$A$4:$C$1002,3,FALSE)</f>
        <v>Included in base game</v>
      </c>
    </row>
    <row r="422" spans="1:12" x14ac:dyDescent="0.25">
      <c r="A422" s="12">
        <v>756</v>
      </c>
      <c r="B422" s="5">
        <v>419</v>
      </c>
      <c r="C422" s="5">
        <v>104</v>
      </c>
      <c r="D422" s="3" t="s">
        <v>495</v>
      </c>
      <c r="E422" s="3" t="str">
        <f t="array" ref="E422">IF(OR(EXACT(A422,'ESO Dungeon constants'!$D$3:$D$987)),"X","")</f>
        <v/>
      </c>
      <c r="F422" s="3" t="str">
        <f>IF(EXACT(A422,C422),"X","")</f>
        <v/>
      </c>
      <c r="G422" s="3" t="str">
        <f>IF(A422&lt;&gt;C422,VLOOKUP(C422,$A$3:$D$9952,4,FALSE),"")</f>
        <v>Alik'r Desert</v>
      </c>
      <c r="H422" s="17">
        <f>A422</f>
        <v>756</v>
      </c>
      <c r="I422" s="17">
        <f>C422</f>
        <v>104</v>
      </c>
      <c r="J422">
        <v>0</v>
      </c>
      <c r="K422" s="3" t="str">
        <f>VLOOKUP(J422,'LibSets constants'!$A$4:$B$1002,2,FALSE)</f>
        <v>DLC_BASE_GAME</v>
      </c>
      <c r="L422" s="3" t="str">
        <f>VLOOKUP(J422,'LibSets constants'!$A$4:$C$1002,3,FALSE)</f>
        <v>Included in base game</v>
      </c>
    </row>
    <row r="423" spans="1:12" x14ac:dyDescent="0.25">
      <c r="A423" s="12">
        <v>757</v>
      </c>
      <c r="B423" s="5">
        <v>420</v>
      </c>
      <c r="C423" s="5">
        <v>41</v>
      </c>
      <c r="D423" s="3" t="s">
        <v>496</v>
      </c>
      <c r="E423" s="3" t="str">
        <f t="array" ref="E423">IF(OR(EXACT(A423,'ESO Dungeon constants'!$D$3:$D$987)),"X","")</f>
        <v/>
      </c>
      <c r="F423" s="3" t="str">
        <f>IF(EXACT(A423,C423),"X","")</f>
        <v/>
      </c>
      <c r="G423" s="3" t="str">
        <f>IF(A423&lt;&gt;C423,VLOOKUP(C423,$A$3:$D$9952,4,FALSE),"")</f>
        <v>Stonefalls</v>
      </c>
      <c r="H423" s="17">
        <f>A423</f>
        <v>757</v>
      </c>
      <c r="I423" s="17">
        <f>C423</f>
        <v>41</v>
      </c>
      <c r="J423">
        <v>0</v>
      </c>
      <c r="K423" s="3" t="str">
        <f>VLOOKUP(J423,'LibSets constants'!$A$4:$B$1002,2,FALSE)</f>
        <v>DLC_BASE_GAME</v>
      </c>
      <c r="L423" s="3" t="str">
        <f>VLOOKUP(J423,'LibSets constants'!$A$4:$C$1002,3,FALSE)</f>
        <v>Included in base game</v>
      </c>
    </row>
    <row r="424" spans="1:12" x14ac:dyDescent="0.25">
      <c r="A424" s="12">
        <v>758</v>
      </c>
      <c r="B424" s="5">
        <v>421</v>
      </c>
      <c r="C424" s="5">
        <v>101</v>
      </c>
      <c r="D424" s="3" t="s">
        <v>497</v>
      </c>
      <c r="E424" s="3" t="str">
        <f t="array" ref="E424">IF(OR(EXACT(A424,'ESO Dungeon constants'!$D$3:$D$987)),"X","")</f>
        <v/>
      </c>
      <c r="F424" s="3" t="str">
        <f>IF(EXACT(A424,C424),"X","")</f>
        <v/>
      </c>
      <c r="G424" s="3" t="str">
        <f>IF(A424&lt;&gt;C424,VLOOKUP(C424,$A$3:$D$9952,4,FALSE),"")</f>
        <v>Eastmarch</v>
      </c>
      <c r="H424" s="17">
        <f>A424</f>
        <v>758</v>
      </c>
      <c r="I424" s="17">
        <f>C424</f>
        <v>101</v>
      </c>
      <c r="J424">
        <v>0</v>
      </c>
      <c r="K424" s="3" t="str">
        <f>VLOOKUP(J424,'LibSets constants'!$A$4:$B$1002,2,FALSE)</f>
        <v>DLC_BASE_GAME</v>
      </c>
      <c r="L424" s="3" t="str">
        <f>VLOOKUP(J424,'LibSets constants'!$A$4:$C$1002,3,FALSE)</f>
        <v>Included in base game</v>
      </c>
    </row>
    <row r="425" spans="1:12" x14ac:dyDescent="0.25">
      <c r="A425" s="12">
        <v>759</v>
      </c>
      <c r="B425" s="5">
        <v>422</v>
      </c>
      <c r="C425" s="5">
        <v>117</v>
      </c>
      <c r="D425" s="3" t="s">
        <v>498</v>
      </c>
      <c r="E425" s="3" t="str">
        <f t="array" ref="E425">IF(OR(EXACT(A425,'ESO Dungeon constants'!$D$3:$D$987)),"X","")</f>
        <v/>
      </c>
      <c r="F425" s="3" t="str">
        <f>IF(EXACT(A425,C425),"X","")</f>
        <v/>
      </c>
      <c r="G425" s="3" t="str">
        <f>IF(A425&lt;&gt;C425,VLOOKUP(C425,$A$3:$D$9952,4,FALSE),"")</f>
        <v>Shadowfen</v>
      </c>
      <c r="H425" s="17">
        <f>A425</f>
        <v>759</v>
      </c>
      <c r="I425" s="17">
        <f>C425</f>
        <v>117</v>
      </c>
      <c r="J425">
        <v>0</v>
      </c>
      <c r="K425" s="3" t="str">
        <f>VLOOKUP(J425,'LibSets constants'!$A$4:$B$1002,2,FALSE)</f>
        <v>DLC_BASE_GAME</v>
      </c>
      <c r="L425" s="3" t="str">
        <f>VLOOKUP(J425,'LibSets constants'!$A$4:$C$1002,3,FALSE)</f>
        <v>Included in base game</v>
      </c>
    </row>
    <row r="426" spans="1:12" x14ac:dyDescent="0.25">
      <c r="A426" s="12">
        <v>760</v>
      </c>
      <c r="B426" s="5">
        <v>423</v>
      </c>
      <c r="C426" s="5">
        <v>57</v>
      </c>
      <c r="D426" s="3" t="s">
        <v>499</v>
      </c>
      <c r="E426" s="3" t="str">
        <f t="array" ref="E426">IF(OR(EXACT(A426,'ESO Dungeon constants'!$D$3:$D$987)),"X","")</f>
        <v/>
      </c>
      <c r="F426" s="3" t="str">
        <f>IF(EXACT(A426,C426),"X","")</f>
        <v/>
      </c>
      <c r="G426" s="3" t="str">
        <f>IF(A426&lt;&gt;C426,VLOOKUP(C426,$A$3:$D$9952,4,FALSE),"")</f>
        <v>Deshaan</v>
      </c>
      <c r="H426" s="17">
        <f>A426</f>
        <v>760</v>
      </c>
      <c r="I426" s="17">
        <f>C426</f>
        <v>57</v>
      </c>
      <c r="J426">
        <v>0</v>
      </c>
      <c r="K426" s="3" t="str">
        <f>VLOOKUP(J426,'LibSets constants'!$A$4:$B$1002,2,FALSE)</f>
        <v>DLC_BASE_GAME</v>
      </c>
      <c r="L426" s="3" t="str">
        <f>VLOOKUP(J426,'LibSets constants'!$A$4:$C$1002,3,FALSE)</f>
        <v>Included in base game</v>
      </c>
    </row>
    <row r="427" spans="1:12" x14ac:dyDescent="0.25">
      <c r="A427" s="12">
        <v>761</v>
      </c>
      <c r="B427" s="5">
        <v>424</v>
      </c>
      <c r="C427" s="5">
        <v>103</v>
      </c>
      <c r="D427" s="3" t="s">
        <v>500</v>
      </c>
      <c r="E427" s="3" t="str">
        <f t="array" ref="E427">IF(OR(EXACT(A427,'ESO Dungeon constants'!$D$3:$D$987)),"X","")</f>
        <v/>
      </c>
      <c r="F427" s="3" t="str">
        <f>IF(EXACT(A427,C427),"X","")</f>
        <v/>
      </c>
      <c r="G427" s="3" t="str">
        <f>IF(A427&lt;&gt;C427,VLOOKUP(C427,$A$3:$D$9952,4,FALSE),"")</f>
        <v>The Rift</v>
      </c>
      <c r="H427" s="17">
        <f>A427</f>
        <v>761</v>
      </c>
      <c r="I427" s="17">
        <f>C427</f>
        <v>103</v>
      </c>
      <c r="J427">
        <v>0</v>
      </c>
      <c r="K427" s="3" t="str">
        <f>VLOOKUP(J427,'LibSets constants'!$A$4:$B$1002,2,FALSE)</f>
        <v>DLC_BASE_GAME</v>
      </c>
      <c r="L427" s="3" t="str">
        <f>VLOOKUP(J427,'LibSets constants'!$A$4:$C$1002,3,FALSE)</f>
        <v>Included in base game</v>
      </c>
    </row>
    <row r="428" spans="1:12" x14ac:dyDescent="0.25">
      <c r="A428" s="12">
        <v>763</v>
      </c>
      <c r="B428" s="5">
        <v>425</v>
      </c>
      <c r="C428" s="5">
        <v>816</v>
      </c>
      <c r="D428" s="3" t="s">
        <v>501</v>
      </c>
      <c r="E428" s="3" t="str">
        <f t="array" ref="E428">IF(OR(EXACT(A428,'ESO Dungeon constants'!$D$3:$D$987)),"X","")</f>
        <v/>
      </c>
      <c r="F428" s="3" t="str">
        <f>IF(EXACT(A428,C428),"X","")</f>
        <v/>
      </c>
      <c r="G428" s="3" t="str">
        <f>IF(A428&lt;&gt;C428,VLOOKUP(C428,$A$3:$D$9952,4,FALSE),"")</f>
        <v>Hew's Bane</v>
      </c>
      <c r="H428" s="17">
        <f>A428</f>
        <v>763</v>
      </c>
      <c r="I428" s="17">
        <f>C428</f>
        <v>816</v>
      </c>
      <c r="J428">
        <v>3</v>
      </c>
      <c r="K428" s="3" t="str">
        <f>VLOOKUP(J428,'LibSets constants'!$A$4:$B$1002,2,FALSE)</f>
        <v>DLC_THIEVES_GUILD</v>
      </c>
      <c r="L428" s="3" t="str">
        <f>VLOOKUP(J428,'LibSets constants'!$A$4:$C$1002,3,FALSE)</f>
        <v>Thieves Guild</v>
      </c>
    </row>
    <row r="429" spans="1:12" x14ac:dyDescent="0.25">
      <c r="A429" s="12">
        <v>764</v>
      </c>
      <c r="B429" s="5">
        <v>426</v>
      </c>
      <c r="C429" s="5">
        <v>816</v>
      </c>
      <c r="D429" s="3" t="s">
        <v>502</v>
      </c>
      <c r="E429" s="3" t="str">
        <f t="array" ref="E429">IF(OR(EXACT(A429,'ESO Dungeon constants'!$D$3:$D$987)),"X","")</f>
        <v/>
      </c>
      <c r="F429" s="3" t="str">
        <f>IF(EXACT(A429,C429),"X","")</f>
        <v/>
      </c>
      <c r="G429" s="3" t="str">
        <f>IF(A429&lt;&gt;C429,VLOOKUP(C429,$A$3:$D$9952,4,FALSE),"")</f>
        <v>Hew's Bane</v>
      </c>
      <c r="H429" s="17">
        <f>A429</f>
        <v>764</v>
      </c>
      <c r="I429" s="17">
        <f>C429</f>
        <v>816</v>
      </c>
      <c r="J429">
        <v>3</v>
      </c>
      <c r="K429" s="3" t="str">
        <f>VLOOKUP(J429,'LibSets constants'!$A$4:$B$1002,2,FALSE)</f>
        <v>DLC_THIEVES_GUILD</v>
      </c>
      <c r="L429" s="3" t="str">
        <f>VLOOKUP(J429,'LibSets constants'!$A$4:$C$1002,3,FALSE)</f>
        <v>Thieves Guild</v>
      </c>
    </row>
    <row r="430" spans="1:12" x14ac:dyDescent="0.25">
      <c r="A430" s="12">
        <v>765</v>
      </c>
      <c r="B430" s="5">
        <v>427</v>
      </c>
      <c r="C430" s="5">
        <v>823</v>
      </c>
      <c r="D430" s="3" t="s">
        <v>503</v>
      </c>
      <c r="E430" s="3" t="str">
        <f t="array" ref="E430">IF(OR(EXACT(A430,'ESO Dungeon constants'!$D$3:$D$987)),"X","")</f>
        <v/>
      </c>
      <c r="F430" s="3" t="str">
        <f>IF(EXACT(A430,C430),"X","")</f>
        <v/>
      </c>
      <c r="G430" s="3" t="str">
        <f>IF(A430&lt;&gt;C430,VLOOKUP(C430,$A$3:$D$9952,4,FALSE),"")</f>
        <v>Gold Coast</v>
      </c>
      <c r="H430" s="17">
        <f>A430</f>
        <v>765</v>
      </c>
      <c r="I430" s="17">
        <f>C430</f>
        <v>823</v>
      </c>
      <c r="J430">
        <v>4</v>
      </c>
      <c r="K430" s="3" t="str">
        <f>VLOOKUP(J430,'LibSets constants'!$A$4:$B$1002,2,FALSE)</f>
        <v>DLC_DARK_BROTHERHOOD</v>
      </c>
      <c r="L430" s="3" t="str">
        <f>VLOOKUP(J430,'LibSets constants'!$A$4:$C$1002,3,FALSE)</f>
        <v>Dark Brotherhood</v>
      </c>
    </row>
    <row r="431" spans="1:12" x14ac:dyDescent="0.25">
      <c r="A431" s="12">
        <v>766</v>
      </c>
      <c r="B431" s="5">
        <v>428</v>
      </c>
      <c r="C431" s="5">
        <v>823</v>
      </c>
      <c r="D431" s="3" t="s">
        <v>504</v>
      </c>
      <c r="E431" s="3" t="str">
        <f t="array" ref="E431">IF(OR(EXACT(A431,'ESO Dungeon constants'!$D$3:$D$987)),"X","")</f>
        <v/>
      </c>
      <c r="F431" s="3" t="str">
        <f>IF(EXACT(A431,C431),"X","")</f>
        <v/>
      </c>
      <c r="G431" s="3" t="str">
        <f>IF(A431&lt;&gt;C431,VLOOKUP(C431,$A$3:$D$9952,4,FALSE),"")</f>
        <v>Gold Coast</v>
      </c>
      <c r="H431" s="17">
        <f>A431</f>
        <v>766</v>
      </c>
      <c r="I431" s="17">
        <f>C431</f>
        <v>823</v>
      </c>
      <c r="J431">
        <v>4</v>
      </c>
      <c r="K431" s="3" t="str">
        <f>VLOOKUP(J431,'LibSets constants'!$A$4:$B$1002,2,FALSE)</f>
        <v>DLC_DARK_BROTHERHOOD</v>
      </c>
      <c r="L431" s="3" t="str">
        <f>VLOOKUP(J431,'LibSets constants'!$A$4:$C$1002,3,FALSE)</f>
        <v>Dark Brotherhood</v>
      </c>
    </row>
    <row r="432" spans="1:12" x14ac:dyDescent="0.25">
      <c r="A432" s="12">
        <v>767</v>
      </c>
      <c r="B432" s="5">
        <v>429</v>
      </c>
      <c r="C432" s="5">
        <v>816</v>
      </c>
      <c r="D432" s="3" t="s">
        <v>505</v>
      </c>
      <c r="E432" s="3" t="str">
        <f t="array" ref="E432">IF(OR(EXACT(A432,'ESO Dungeon constants'!$D$3:$D$987)),"X","")</f>
        <v/>
      </c>
      <c r="F432" s="3" t="str">
        <f>IF(EXACT(A432,C432),"X","")</f>
        <v/>
      </c>
      <c r="G432" s="3" t="str">
        <f>IF(A432&lt;&gt;C432,VLOOKUP(C432,$A$3:$D$9952,4,FALSE),"")</f>
        <v>Hew's Bane</v>
      </c>
      <c r="H432" s="17">
        <f>A432</f>
        <v>767</v>
      </c>
      <c r="I432" s="17">
        <f>C432</f>
        <v>816</v>
      </c>
      <c r="J432">
        <v>3</v>
      </c>
      <c r="K432" s="3" t="str">
        <f>VLOOKUP(J432,'LibSets constants'!$A$4:$B$1002,2,FALSE)</f>
        <v>DLC_THIEVES_GUILD</v>
      </c>
      <c r="L432" s="3" t="str">
        <f>VLOOKUP(J432,'LibSets constants'!$A$4:$C$1002,3,FALSE)</f>
        <v>Thieves Guild</v>
      </c>
    </row>
    <row r="433" spans="1:12" x14ac:dyDescent="0.25">
      <c r="A433" s="12">
        <v>769</v>
      </c>
      <c r="B433" s="5">
        <v>430</v>
      </c>
      <c r="C433" s="5">
        <v>823</v>
      </c>
      <c r="D433" s="3" t="s">
        <v>506</v>
      </c>
      <c r="E433" s="3" t="str">
        <f t="array" ref="E433">IF(OR(EXACT(A433,'ESO Dungeon constants'!$D$3:$D$987)),"X","")</f>
        <v/>
      </c>
      <c r="F433" s="3" t="str">
        <f>IF(EXACT(A433,C433),"X","")</f>
        <v/>
      </c>
      <c r="G433" s="3" t="str">
        <f>IF(A433&lt;&gt;C433,VLOOKUP(C433,$A$3:$D$9952,4,FALSE),"")</f>
        <v>Gold Coast</v>
      </c>
      <c r="H433" s="17">
        <f>A433</f>
        <v>769</v>
      </c>
      <c r="I433" s="17">
        <f>C433</f>
        <v>823</v>
      </c>
      <c r="J433">
        <v>4</v>
      </c>
      <c r="K433" s="3" t="str">
        <f>VLOOKUP(J433,'LibSets constants'!$A$4:$B$1002,2,FALSE)</f>
        <v>DLC_DARK_BROTHERHOOD</v>
      </c>
      <c r="L433" s="3" t="str">
        <f>VLOOKUP(J433,'LibSets constants'!$A$4:$C$1002,3,FALSE)</f>
        <v>Dark Brotherhood</v>
      </c>
    </row>
    <row r="434" spans="1:12" x14ac:dyDescent="0.25">
      <c r="A434" s="12">
        <v>770</v>
      </c>
      <c r="B434" s="5">
        <v>431</v>
      </c>
      <c r="C434" s="5">
        <v>816</v>
      </c>
      <c r="D434" s="3" t="s">
        <v>507</v>
      </c>
      <c r="E434" s="3" t="str">
        <f t="array" ref="E434">IF(OR(EXACT(A434,'ESO Dungeon constants'!$D$3:$D$987)),"X","")</f>
        <v/>
      </c>
      <c r="F434" s="3" t="str">
        <f>IF(EXACT(A434,C434),"X","")</f>
        <v/>
      </c>
      <c r="G434" s="3" t="str">
        <f>IF(A434&lt;&gt;C434,VLOOKUP(C434,$A$3:$D$9952,4,FALSE),"")</f>
        <v>Hew's Bane</v>
      </c>
      <c r="H434" s="17">
        <f>A434</f>
        <v>770</v>
      </c>
      <c r="I434" s="17">
        <f>C434</f>
        <v>816</v>
      </c>
      <c r="J434">
        <v>3</v>
      </c>
      <c r="K434" s="3" t="str">
        <f>VLOOKUP(J434,'LibSets constants'!$A$4:$B$1002,2,FALSE)</f>
        <v>DLC_THIEVES_GUILD</v>
      </c>
      <c r="L434" s="3" t="str">
        <f>VLOOKUP(J434,'LibSets constants'!$A$4:$C$1002,3,FALSE)</f>
        <v>Thieves Guild</v>
      </c>
    </row>
    <row r="435" spans="1:12" x14ac:dyDescent="0.25">
      <c r="A435" s="12">
        <v>771</v>
      </c>
      <c r="B435" s="5">
        <v>432</v>
      </c>
      <c r="C435" s="5">
        <v>816</v>
      </c>
      <c r="D435" s="3" t="s">
        <v>508</v>
      </c>
      <c r="E435" s="3" t="str">
        <f t="array" ref="E435">IF(OR(EXACT(A435,'ESO Dungeon constants'!$D$3:$D$987)),"X","")</f>
        <v/>
      </c>
      <c r="F435" s="3" t="str">
        <f>IF(EXACT(A435,C435),"X","")</f>
        <v/>
      </c>
      <c r="G435" s="3" t="str">
        <f>IF(A435&lt;&gt;C435,VLOOKUP(C435,$A$3:$D$9952,4,FALSE),"")</f>
        <v>Hew's Bane</v>
      </c>
      <c r="H435" s="17">
        <f>A435</f>
        <v>771</v>
      </c>
      <c r="I435" s="17">
        <f>C435</f>
        <v>816</v>
      </c>
      <c r="J435">
        <v>3</v>
      </c>
      <c r="K435" s="3" t="str">
        <f>VLOOKUP(J435,'LibSets constants'!$A$4:$B$1002,2,FALSE)</f>
        <v>DLC_THIEVES_GUILD</v>
      </c>
      <c r="L435" s="3" t="str">
        <f>VLOOKUP(J435,'LibSets constants'!$A$4:$C$1002,3,FALSE)</f>
        <v>Thieves Guild</v>
      </c>
    </row>
    <row r="436" spans="1:12" x14ac:dyDescent="0.25">
      <c r="A436" s="12">
        <v>773</v>
      </c>
      <c r="B436" s="5">
        <v>433</v>
      </c>
      <c r="C436" s="5">
        <v>117</v>
      </c>
      <c r="D436" s="3" t="s">
        <v>509</v>
      </c>
      <c r="E436" s="3" t="str">
        <f t="array" ref="E436">IF(OR(EXACT(A436,'ESO Dungeon constants'!$D$3:$D$987)),"X","")</f>
        <v/>
      </c>
      <c r="F436" s="3" t="str">
        <f>IF(EXACT(A436,C436),"X","")</f>
        <v/>
      </c>
      <c r="G436" s="3" t="str">
        <f>IF(A436&lt;&gt;C436,VLOOKUP(C436,$A$3:$D$9952,4,FALSE),"")</f>
        <v>Shadowfen</v>
      </c>
      <c r="H436" s="17">
        <f>A436</f>
        <v>773</v>
      </c>
      <c r="I436" s="17">
        <f>C436</f>
        <v>117</v>
      </c>
      <c r="J436">
        <v>0</v>
      </c>
      <c r="K436" s="3" t="str">
        <f>VLOOKUP(J436,'LibSets constants'!$A$4:$B$1002,2,FALSE)</f>
        <v>DLC_BASE_GAME</v>
      </c>
      <c r="L436" s="3" t="str">
        <f>VLOOKUP(J436,'LibSets constants'!$A$4:$C$1002,3,FALSE)</f>
        <v>Included in base game</v>
      </c>
    </row>
    <row r="437" spans="1:12" x14ac:dyDescent="0.25">
      <c r="A437" s="12">
        <v>774</v>
      </c>
      <c r="B437" s="5">
        <v>434</v>
      </c>
      <c r="C437" s="5">
        <v>1086</v>
      </c>
      <c r="D437" s="3" t="s">
        <v>1529</v>
      </c>
      <c r="E437" s="3" t="str">
        <f t="array" ref="E437">IF(OR(EXACT(A437,'ESO Dungeon constants'!$D$3:$D$987)),"X","")</f>
        <v/>
      </c>
      <c r="F437" s="3" t="str">
        <f>IF(EXACT(A437,C437),"X","")</f>
        <v/>
      </c>
      <c r="G437" s="3" t="str">
        <f>IF(A437&lt;&gt;C437,VLOOKUP(C437,$A$3:$D$9952,4,FALSE),"")</f>
        <v>Northern Elsweyr</v>
      </c>
      <c r="H437" s="17">
        <f>A437</f>
        <v>774</v>
      </c>
      <c r="I437" s="17">
        <f>C437</f>
        <v>1086</v>
      </c>
      <c r="J437">
        <v>14</v>
      </c>
      <c r="K437" s="3" t="str">
        <f>VLOOKUP(J437,'LibSets constants'!$A$4:$B$1002,2,FALSE)</f>
        <v>DLC_ELSWEYR</v>
      </c>
      <c r="L437" s="3" t="str">
        <f>VLOOKUP(J437,'LibSets constants'!$A$4:$C$1002,3,FALSE)</f>
        <v>Elsweyr</v>
      </c>
    </row>
    <row r="438" spans="1:12" x14ac:dyDescent="0.25">
      <c r="A438" s="12">
        <v>780</v>
      </c>
      <c r="B438" s="5">
        <v>435</v>
      </c>
      <c r="C438" s="5">
        <v>684</v>
      </c>
      <c r="D438" s="3" t="s">
        <v>510</v>
      </c>
      <c r="E438" s="3" t="str">
        <f t="array" ref="E438">IF(OR(EXACT(A438,'ESO Dungeon constants'!$D$3:$D$987)),"X","")</f>
        <v/>
      </c>
      <c r="F438" s="3" t="str">
        <f>IF(EXACT(A438,C438),"X","")</f>
        <v/>
      </c>
      <c r="G438" s="3" t="str">
        <f>IF(A438&lt;&gt;C438,VLOOKUP(C438,$A$3:$D$9952,4,FALSE),"")</f>
        <v>Wrothgar</v>
      </c>
      <c r="H438" s="17">
        <f>A438</f>
        <v>780</v>
      </c>
      <c r="I438" s="17">
        <f>C438</f>
        <v>684</v>
      </c>
      <c r="J438">
        <v>2</v>
      </c>
      <c r="K438" s="3" t="str">
        <f>VLOOKUP(J438,'LibSets constants'!$A$4:$B$1002,2,FALSE)</f>
        <v>DLC_ORSINIUM</v>
      </c>
      <c r="L438" s="3" t="str">
        <f>VLOOKUP(J438,'LibSets constants'!$A$4:$C$1002,3,FALSE)</f>
        <v>Orsinium</v>
      </c>
    </row>
    <row r="439" spans="1:12" x14ac:dyDescent="0.25">
      <c r="A439" s="12">
        <v>808</v>
      </c>
      <c r="B439" s="5">
        <v>436</v>
      </c>
      <c r="C439" s="5">
        <v>1160</v>
      </c>
      <c r="D439" s="3" t="s">
        <v>1849</v>
      </c>
      <c r="E439" s="3" t="str">
        <f t="array" ref="E439">IF(OR(EXACT(A439,'ESO Dungeon constants'!$D$3:$D$987)),"X","")</f>
        <v/>
      </c>
      <c r="F439" s="3" t="str">
        <f>IF(EXACT(A439,C439),"X","")</f>
        <v/>
      </c>
      <c r="G439" s="3" t="str">
        <f>IF(A439&lt;&gt;C439,VLOOKUP(C439,$A$3:$D$9952,4,FALSE),"")</f>
        <v>Western Skyrim</v>
      </c>
      <c r="H439" s="17">
        <f>A439</f>
        <v>808</v>
      </c>
      <c r="I439" s="17">
        <f>C439</f>
        <v>1160</v>
      </c>
      <c r="J439">
        <v>18</v>
      </c>
      <c r="K439" s="3" t="str">
        <f>VLOOKUP(J439,'LibSets constants'!$A$4:$B$1002,2,FALSE)</f>
        <v>DLC_GREYMOOR</v>
      </c>
      <c r="L439" s="3" t="str">
        <f>VLOOKUP(J439,'LibSets constants'!$A$4:$C$1002,3,FALSE)</f>
        <v>Greymoor</v>
      </c>
    </row>
    <row r="440" spans="1:12" x14ac:dyDescent="0.25">
      <c r="A440" s="12">
        <v>809</v>
      </c>
      <c r="B440" s="5">
        <v>437</v>
      </c>
      <c r="C440" s="5">
        <v>199</v>
      </c>
      <c r="D440" s="3" t="s">
        <v>432</v>
      </c>
      <c r="E440" s="3" t="str">
        <f t="array" ref="E440">IF(OR(EXACT(A440,'ESO Dungeon constants'!$D$3:$D$987)),"X","")</f>
        <v/>
      </c>
      <c r="F440" s="3" t="str">
        <f>IF(EXACT(A440,C440),"X","")</f>
        <v/>
      </c>
      <c r="G440" s="3" t="str">
        <f>IF(A440&lt;&gt;C440,VLOOKUP(C440,$A$3:$D$9952,4,FALSE),"")</f>
        <v>The Harborage</v>
      </c>
      <c r="H440" s="17">
        <f>A440</f>
        <v>809</v>
      </c>
      <c r="I440" s="17">
        <f>C440</f>
        <v>199</v>
      </c>
      <c r="J440">
        <v>0</v>
      </c>
      <c r="K440" s="3" t="str">
        <f>VLOOKUP(J440,'LibSets constants'!$A$4:$B$1002,2,FALSE)</f>
        <v>DLC_BASE_GAME</v>
      </c>
      <c r="L440" s="3" t="str">
        <f>VLOOKUP(J440,'LibSets constants'!$A$4:$C$1002,3,FALSE)</f>
        <v>Included in base game</v>
      </c>
    </row>
    <row r="441" spans="1:12" x14ac:dyDescent="0.25">
      <c r="A441" s="12">
        <v>810</v>
      </c>
      <c r="B441" s="5">
        <v>438</v>
      </c>
      <c r="C441" s="5">
        <v>381</v>
      </c>
      <c r="D441" s="3" t="s">
        <v>511</v>
      </c>
      <c r="E441" s="3" t="str">
        <f t="array" ref="E441">IF(OR(EXACT(A441,'ESO Dungeon constants'!$D$3:$D$987)),"X","")</f>
        <v/>
      </c>
      <c r="F441" s="3" t="str">
        <f>IF(EXACT(A441,C441),"X","")</f>
        <v/>
      </c>
      <c r="G441" s="3" t="str">
        <f>IF(A441&lt;&gt;C441,VLOOKUP(C441,$A$3:$D$9952,4,FALSE),"")</f>
        <v>Auridon</v>
      </c>
      <c r="H441" s="17">
        <f>A441</f>
        <v>810</v>
      </c>
      <c r="I441" s="17">
        <f>C441</f>
        <v>381</v>
      </c>
      <c r="J441">
        <v>0</v>
      </c>
      <c r="K441" s="3" t="str">
        <f>VLOOKUP(J441,'LibSets constants'!$A$4:$B$1002,2,FALSE)</f>
        <v>DLC_BASE_GAME</v>
      </c>
      <c r="L441" s="3" t="str">
        <f>VLOOKUP(J441,'LibSets constants'!$A$4:$C$1002,3,FALSE)</f>
        <v>Included in base game</v>
      </c>
    </row>
    <row r="442" spans="1:12" x14ac:dyDescent="0.25">
      <c r="A442" s="12">
        <v>811</v>
      </c>
      <c r="B442" s="5">
        <v>439</v>
      </c>
      <c r="C442" s="5">
        <v>535</v>
      </c>
      <c r="D442" s="3" t="s">
        <v>512</v>
      </c>
      <c r="E442" s="3" t="str">
        <f t="array" ref="E442">IF(OR(EXACT(A442,'ESO Dungeon constants'!$D$3:$D$987)),"X","")</f>
        <v/>
      </c>
      <c r="F442" s="3" t="str">
        <f>IF(EXACT(A442,C442),"X","")</f>
        <v/>
      </c>
      <c r="G442" s="3" t="str">
        <f>IF(A442&lt;&gt;C442,VLOOKUP(C442,$A$3:$D$9952,4,FALSE),"")</f>
        <v>Betnikh</v>
      </c>
      <c r="H442" s="17">
        <f>A442</f>
        <v>811</v>
      </c>
      <c r="I442" s="17">
        <f>C442</f>
        <v>535</v>
      </c>
      <c r="J442">
        <v>0</v>
      </c>
      <c r="K442" s="3" t="str">
        <f>VLOOKUP(J442,'LibSets constants'!$A$4:$B$1002,2,FALSE)</f>
        <v>DLC_BASE_GAME</v>
      </c>
      <c r="L442" s="3" t="str">
        <f>VLOOKUP(J442,'LibSets constants'!$A$4:$C$1002,3,FALSE)</f>
        <v>Included in base game</v>
      </c>
    </row>
    <row r="443" spans="1:12" x14ac:dyDescent="0.25">
      <c r="A443" s="12">
        <v>814</v>
      </c>
      <c r="B443" s="5">
        <v>440</v>
      </c>
      <c r="C443" s="5">
        <v>684</v>
      </c>
      <c r="D443" s="3" t="s">
        <v>513</v>
      </c>
      <c r="E443" s="3" t="str">
        <f t="array" ref="E443">IF(OR(EXACT(A443,'ESO Dungeon constants'!$D$3:$D$987)),"X","")</f>
        <v/>
      </c>
      <c r="F443" s="3" t="str">
        <f>IF(EXACT(A443,C443),"X","")</f>
        <v/>
      </c>
      <c r="G443" s="3" t="str">
        <f>IF(A443&lt;&gt;C443,VLOOKUP(C443,$A$3:$D$9952,4,FALSE),"")</f>
        <v>Wrothgar</v>
      </c>
      <c r="H443" s="17">
        <f>A443</f>
        <v>814</v>
      </c>
      <c r="I443" s="17">
        <f>C443</f>
        <v>684</v>
      </c>
      <c r="J443">
        <v>2</v>
      </c>
      <c r="K443" s="3" t="str">
        <f>VLOOKUP(J443,'LibSets constants'!$A$4:$B$1002,2,FALSE)</f>
        <v>DLC_ORSINIUM</v>
      </c>
      <c r="L443" s="3" t="str">
        <f>VLOOKUP(J443,'LibSets constants'!$A$4:$C$1002,3,FALSE)</f>
        <v>Orsinium</v>
      </c>
    </row>
    <row r="444" spans="1:12" x14ac:dyDescent="0.25">
      <c r="A444" s="12">
        <v>815</v>
      </c>
      <c r="B444" s="5">
        <v>441</v>
      </c>
      <c r="C444" s="5">
        <v>684</v>
      </c>
      <c r="D444" s="3" t="s">
        <v>514</v>
      </c>
      <c r="E444" s="3" t="str">
        <f t="array" ref="E444">IF(OR(EXACT(A444,'ESO Dungeon constants'!$D$3:$D$987)),"X","")</f>
        <v/>
      </c>
      <c r="F444" s="3" t="str">
        <f>IF(EXACT(A444,C444),"X","")</f>
        <v/>
      </c>
      <c r="G444" s="3" t="str">
        <f>IF(A444&lt;&gt;C444,VLOOKUP(C444,$A$3:$D$9952,4,FALSE),"")</f>
        <v>Wrothgar</v>
      </c>
      <c r="H444" s="17">
        <f>A444</f>
        <v>815</v>
      </c>
      <c r="I444" s="17">
        <f>C444</f>
        <v>684</v>
      </c>
      <c r="J444">
        <v>2</v>
      </c>
      <c r="K444" s="3" t="str">
        <f>VLOOKUP(J444,'LibSets constants'!$A$4:$B$1002,2,FALSE)</f>
        <v>DLC_ORSINIUM</v>
      </c>
      <c r="L444" s="3" t="str">
        <f>VLOOKUP(J444,'LibSets constants'!$A$4:$C$1002,3,FALSE)</f>
        <v>Orsinium</v>
      </c>
    </row>
    <row r="445" spans="1:12" x14ac:dyDescent="0.25">
      <c r="A445" s="12">
        <v>816</v>
      </c>
      <c r="B445" s="5">
        <v>442</v>
      </c>
      <c r="C445" s="5">
        <v>816</v>
      </c>
      <c r="D445" s="3" t="s">
        <v>515</v>
      </c>
      <c r="E445" s="3" t="str">
        <f t="array" ref="E445">IF(OR(EXACT(A445,'ESO Dungeon constants'!$D$3:$D$987)),"X","")</f>
        <v/>
      </c>
      <c r="F445" s="3" t="str">
        <f>IF(EXACT(A445,C445),"X","")</f>
        <v>X</v>
      </c>
      <c r="G445" s="3" t="str">
        <f>IF(A445&lt;&gt;C445,VLOOKUP(C445,$A$3:$D$9952,4,FALSE),"")</f>
        <v/>
      </c>
      <c r="H445" s="17">
        <f>A445</f>
        <v>816</v>
      </c>
      <c r="I445" s="17">
        <f>C445</f>
        <v>816</v>
      </c>
      <c r="J445">
        <v>3</v>
      </c>
      <c r="K445" s="3" t="str">
        <f>VLOOKUP(J445,'LibSets constants'!$A$4:$B$1002,2,FALSE)</f>
        <v>DLC_THIEVES_GUILD</v>
      </c>
      <c r="L445" s="3" t="str">
        <f>VLOOKUP(J445,'LibSets constants'!$A$4:$C$1002,3,FALSE)</f>
        <v>Thieves Guild</v>
      </c>
    </row>
    <row r="446" spans="1:12" x14ac:dyDescent="0.25">
      <c r="A446" s="12">
        <v>817</v>
      </c>
      <c r="B446" s="5">
        <v>443</v>
      </c>
      <c r="C446" s="5">
        <v>816</v>
      </c>
      <c r="D446" s="3" t="s">
        <v>516</v>
      </c>
      <c r="E446" s="3" t="str">
        <f t="array" ref="E446">IF(OR(EXACT(A446,'ESO Dungeon constants'!$D$3:$D$987)),"X","")</f>
        <v/>
      </c>
      <c r="F446" s="3" t="str">
        <f>IF(EXACT(A446,C446),"X","")</f>
        <v/>
      </c>
      <c r="G446" s="3" t="str">
        <f>IF(A446&lt;&gt;C446,VLOOKUP(C446,$A$3:$D$9952,4,FALSE),"")</f>
        <v>Hew's Bane</v>
      </c>
      <c r="H446" s="17">
        <f>A446</f>
        <v>817</v>
      </c>
      <c r="I446" s="17">
        <f>C446</f>
        <v>816</v>
      </c>
      <c r="J446">
        <v>3</v>
      </c>
      <c r="K446" s="3" t="str">
        <f>VLOOKUP(J446,'LibSets constants'!$A$4:$B$1002,2,FALSE)</f>
        <v>DLC_THIEVES_GUILD</v>
      </c>
      <c r="L446" s="3" t="str">
        <f>VLOOKUP(J446,'LibSets constants'!$A$4:$C$1002,3,FALSE)</f>
        <v>Thieves Guild</v>
      </c>
    </row>
    <row r="447" spans="1:12" x14ac:dyDescent="0.25">
      <c r="A447" s="12">
        <v>818</v>
      </c>
      <c r="B447" s="5">
        <v>444</v>
      </c>
      <c r="C447" s="5">
        <v>816</v>
      </c>
      <c r="D447" s="3" t="s">
        <v>517</v>
      </c>
      <c r="E447" s="3" t="str">
        <f t="array" ref="E447">IF(OR(EXACT(A447,'ESO Dungeon constants'!$D$3:$D$987)),"X","")</f>
        <v/>
      </c>
      <c r="F447" s="3" t="str">
        <f>IF(EXACT(A447,C447),"X","")</f>
        <v/>
      </c>
      <c r="G447" s="3" t="str">
        <f>IF(A447&lt;&gt;C447,VLOOKUP(C447,$A$3:$D$9952,4,FALSE),"")</f>
        <v>Hew's Bane</v>
      </c>
      <c r="H447" s="17">
        <f>A447</f>
        <v>818</v>
      </c>
      <c r="I447" s="17">
        <f>C447</f>
        <v>816</v>
      </c>
      <c r="J447">
        <v>3</v>
      </c>
      <c r="K447" s="3" t="str">
        <f>VLOOKUP(J447,'LibSets constants'!$A$4:$B$1002,2,FALSE)</f>
        <v>DLC_THIEVES_GUILD</v>
      </c>
      <c r="L447" s="3" t="str">
        <f>VLOOKUP(J447,'LibSets constants'!$A$4:$C$1002,3,FALSE)</f>
        <v>Thieves Guild</v>
      </c>
    </row>
    <row r="448" spans="1:12" x14ac:dyDescent="0.25">
      <c r="A448" s="12">
        <v>819</v>
      </c>
      <c r="B448" s="5">
        <v>445</v>
      </c>
      <c r="C448" s="5">
        <v>816</v>
      </c>
      <c r="D448" s="3" t="s">
        <v>518</v>
      </c>
      <c r="E448" s="3" t="str">
        <f t="array" ref="E448">IF(OR(EXACT(A448,'ESO Dungeon constants'!$D$3:$D$987)),"X","")</f>
        <v/>
      </c>
      <c r="F448" s="3" t="str">
        <f>IF(EXACT(A448,C448),"X","")</f>
        <v/>
      </c>
      <c r="G448" s="3" t="str">
        <f>IF(A448&lt;&gt;C448,VLOOKUP(C448,$A$3:$D$9952,4,FALSE),"")</f>
        <v>Hew's Bane</v>
      </c>
      <c r="H448" s="17">
        <f>A448</f>
        <v>819</v>
      </c>
      <c r="I448" s="17">
        <f>C448</f>
        <v>816</v>
      </c>
      <c r="J448">
        <v>3</v>
      </c>
      <c r="K448" s="3" t="str">
        <f>VLOOKUP(J448,'LibSets constants'!$A$4:$B$1002,2,FALSE)</f>
        <v>DLC_THIEVES_GUILD</v>
      </c>
      <c r="L448" s="3" t="str">
        <f>VLOOKUP(J448,'LibSets constants'!$A$4:$C$1002,3,FALSE)</f>
        <v>Thieves Guild</v>
      </c>
    </row>
    <row r="449" spans="1:12" x14ac:dyDescent="0.25">
      <c r="A449" s="12">
        <v>820</v>
      </c>
      <c r="B449" s="5">
        <v>446</v>
      </c>
      <c r="C449" s="5">
        <v>816</v>
      </c>
      <c r="D449" s="3" t="s">
        <v>519</v>
      </c>
      <c r="E449" s="3" t="str">
        <f t="array" ref="E449">IF(OR(EXACT(A449,'ESO Dungeon constants'!$D$3:$D$987)),"X","")</f>
        <v/>
      </c>
      <c r="F449" s="3" t="str">
        <f>IF(EXACT(A449,C449),"X","")</f>
        <v/>
      </c>
      <c r="G449" s="3" t="str">
        <f>IF(A449&lt;&gt;C449,VLOOKUP(C449,$A$3:$D$9952,4,FALSE),"")</f>
        <v>Hew's Bane</v>
      </c>
      <c r="H449" s="17">
        <f>A449</f>
        <v>820</v>
      </c>
      <c r="I449" s="17">
        <f>C449</f>
        <v>816</v>
      </c>
      <c r="J449">
        <v>3</v>
      </c>
      <c r="K449" s="3" t="str">
        <f>VLOOKUP(J449,'LibSets constants'!$A$4:$B$1002,2,FALSE)</f>
        <v>DLC_THIEVES_GUILD</v>
      </c>
      <c r="L449" s="3" t="str">
        <f>VLOOKUP(J449,'LibSets constants'!$A$4:$C$1002,3,FALSE)</f>
        <v>Thieves Guild</v>
      </c>
    </row>
    <row r="450" spans="1:12" x14ac:dyDescent="0.25">
      <c r="A450" s="12">
        <v>821</v>
      </c>
      <c r="B450" s="5">
        <v>447</v>
      </c>
      <c r="C450" s="5">
        <v>816</v>
      </c>
      <c r="D450" s="3" t="s">
        <v>520</v>
      </c>
      <c r="E450" s="3" t="str">
        <f t="array" ref="E450">IF(OR(EXACT(A450,'ESO Dungeon constants'!$D$3:$D$987)),"X","")</f>
        <v/>
      </c>
      <c r="F450" s="3" t="str">
        <f>IF(EXACT(A450,C450),"X","")</f>
        <v/>
      </c>
      <c r="G450" s="3" t="str">
        <f>IF(A450&lt;&gt;C450,VLOOKUP(C450,$A$3:$D$9952,4,FALSE),"")</f>
        <v>Hew's Bane</v>
      </c>
      <c r="H450" s="17">
        <f>A450</f>
        <v>821</v>
      </c>
      <c r="I450" s="17">
        <f>C450</f>
        <v>816</v>
      </c>
      <c r="J450">
        <v>3</v>
      </c>
      <c r="K450" s="3" t="str">
        <f>VLOOKUP(J450,'LibSets constants'!$A$4:$B$1002,2,FALSE)</f>
        <v>DLC_THIEVES_GUILD</v>
      </c>
      <c r="L450" s="3" t="str">
        <f>VLOOKUP(J450,'LibSets constants'!$A$4:$C$1002,3,FALSE)</f>
        <v>Thieves Guild</v>
      </c>
    </row>
    <row r="451" spans="1:12" x14ac:dyDescent="0.25">
      <c r="A451" s="12">
        <v>823</v>
      </c>
      <c r="B451" s="5">
        <v>448</v>
      </c>
      <c r="C451" s="5">
        <v>823</v>
      </c>
      <c r="D451" s="3" t="s">
        <v>521</v>
      </c>
      <c r="E451" s="3" t="str">
        <f t="array" ref="E451">IF(OR(EXACT(A451,'ESO Dungeon constants'!$D$3:$D$987)),"X","")</f>
        <v/>
      </c>
      <c r="F451" s="3" t="str">
        <f>IF(EXACT(A451,C451),"X","")</f>
        <v>X</v>
      </c>
      <c r="G451" s="3" t="str">
        <f>IF(A451&lt;&gt;C451,VLOOKUP(C451,$A$3:$D$9952,4,FALSE),"")</f>
        <v/>
      </c>
      <c r="H451" s="17">
        <f>A451</f>
        <v>823</v>
      </c>
      <c r="I451" s="17">
        <f>C451</f>
        <v>823</v>
      </c>
      <c r="J451">
        <v>4</v>
      </c>
      <c r="K451" s="3" t="str">
        <f>VLOOKUP(J451,'LibSets constants'!$A$4:$B$1002,2,FALSE)</f>
        <v>DLC_DARK_BROTHERHOOD</v>
      </c>
      <c r="L451" s="3" t="str">
        <f>VLOOKUP(J451,'LibSets constants'!$A$4:$C$1002,3,FALSE)</f>
        <v>Dark Brotherhood</v>
      </c>
    </row>
    <row r="452" spans="1:12" x14ac:dyDescent="0.25">
      <c r="A452" s="12">
        <v>824</v>
      </c>
      <c r="B452" s="5">
        <v>449</v>
      </c>
      <c r="C452" s="5">
        <v>823</v>
      </c>
      <c r="D452" s="3" t="s">
        <v>522</v>
      </c>
      <c r="E452" s="3" t="str">
        <f t="array" ref="E452">IF(OR(EXACT(A452,'ESO Dungeon constants'!$D$3:$D$987)),"X","")</f>
        <v/>
      </c>
      <c r="F452" s="3" t="str">
        <f>IF(EXACT(A452,C452),"X","")</f>
        <v/>
      </c>
      <c r="G452" s="3" t="str">
        <f>IF(A452&lt;&gt;C452,VLOOKUP(C452,$A$3:$D$9952,4,FALSE),"")</f>
        <v>Gold Coast</v>
      </c>
      <c r="H452" s="17">
        <f>A452</f>
        <v>824</v>
      </c>
      <c r="I452" s="17">
        <f>C452</f>
        <v>823</v>
      </c>
      <c r="J452">
        <v>4</v>
      </c>
      <c r="K452" s="3" t="str">
        <f>VLOOKUP(J452,'LibSets constants'!$A$4:$B$1002,2,FALSE)</f>
        <v>DLC_DARK_BROTHERHOOD</v>
      </c>
      <c r="L452" s="3" t="str">
        <f>VLOOKUP(J452,'LibSets constants'!$A$4:$C$1002,3,FALSE)</f>
        <v>Dark Brotherhood</v>
      </c>
    </row>
    <row r="453" spans="1:12" x14ac:dyDescent="0.25">
      <c r="A453" s="12">
        <v>825</v>
      </c>
      <c r="B453" s="5">
        <v>450</v>
      </c>
      <c r="C453" s="5">
        <v>823</v>
      </c>
      <c r="D453" s="3" t="s">
        <v>523</v>
      </c>
      <c r="E453" s="3" t="str">
        <f t="array" ref="E453">IF(OR(EXACT(A453,'ESO Dungeon constants'!$D$3:$D$987)),"X","")</f>
        <v/>
      </c>
      <c r="F453" s="3" t="str">
        <f>IF(EXACT(A453,C453),"X","")</f>
        <v/>
      </c>
      <c r="G453" s="3" t="str">
        <f>IF(A453&lt;&gt;C453,VLOOKUP(C453,$A$3:$D$9952,4,FALSE),"")</f>
        <v>Gold Coast</v>
      </c>
      <c r="H453" s="17">
        <f>A453</f>
        <v>825</v>
      </c>
      <c r="I453" s="17">
        <f>C453</f>
        <v>823</v>
      </c>
      <c r="J453">
        <v>4</v>
      </c>
      <c r="K453" s="3" t="str">
        <f>VLOOKUP(J453,'LibSets constants'!$A$4:$B$1002,2,FALSE)</f>
        <v>DLC_DARK_BROTHERHOOD</v>
      </c>
      <c r="L453" s="3" t="str">
        <f>VLOOKUP(J453,'LibSets constants'!$A$4:$C$1002,3,FALSE)</f>
        <v>Dark Brotherhood</v>
      </c>
    </row>
    <row r="454" spans="1:12" x14ac:dyDescent="0.25">
      <c r="A454" s="12">
        <v>826</v>
      </c>
      <c r="B454" s="5">
        <v>451</v>
      </c>
      <c r="C454" s="5">
        <v>823</v>
      </c>
      <c r="D454" s="3" t="s">
        <v>524</v>
      </c>
      <c r="E454" s="3" t="str">
        <f t="array" ref="E454">IF(OR(EXACT(A454,'ESO Dungeon constants'!$D$3:$D$987)),"X","")</f>
        <v/>
      </c>
      <c r="F454" s="3" t="str">
        <f>IF(EXACT(A454,C454),"X","")</f>
        <v/>
      </c>
      <c r="G454" s="3" t="str">
        <f>IF(A454&lt;&gt;C454,VLOOKUP(C454,$A$3:$D$9952,4,FALSE),"")</f>
        <v>Gold Coast</v>
      </c>
      <c r="H454" s="17">
        <f>A454</f>
        <v>826</v>
      </c>
      <c r="I454" s="17">
        <f>C454</f>
        <v>823</v>
      </c>
      <c r="J454">
        <v>4</v>
      </c>
      <c r="K454" s="3" t="str">
        <f>VLOOKUP(J454,'LibSets constants'!$A$4:$B$1002,2,FALSE)</f>
        <v>DLC_DARK_BROTHERHOOD</v>
      </c>
      <c r="L454" s="3" t="str">
        <f>VLOOKUP(J454,'LibSets constants'!$A$4:$C$1002,3,FALSE)</f>
        <v>Dark Brotherhood</v>
      </c>
    </row>
    <row r="455" spans="1:12" x14ac:dyDescent="0.25">
      <c r="A455" s="12">
        <v>827</v>
      </c>
      <c r="B455" s="5">
        <v>452</v>
      </c>
      <c r="C455" s="5">
        <v>823</v>
      </c>
      <c r="D455" s="3" t="s">
        <v>525</v>
      </c>
      <c r="E455" s="3" t="str">
        <f t="array" ref="E455">IF(OR(EXACT(A455,'ESO Dungeon constants'!$D$3:$D$987)),"X","")</f>
        <v/>
      </c>
      <c r="F455" s="3" t="str">
        <f>IF(EXACT(A455,C455),"X","")</f>
        <v/>
      </c>
      <c r="G455" s="3" t="str">
        <f>IF(A455&lt;&gt;C455,VLOOKUP(C455,$A$3:$D$9952,4,FALSE),"")</f>
        <v>Gold Coast</v>
      </c>
      <c r="H455" s="17">
        <f>A455</f>
        <v>827</v>
      </c>
      <c r="I455" s="17">
        <f>C455</f>
        <v>823</v>
      </c>
      <c r="J455">
        <v>4</v>
      </c>
      <c r="K455" s="3" t="str">
        <f>VLOOKUP(J455,'LibSets constants'!$A$4:$B$1002,2,FALSE)</f>
        <v>DLC_DARK_BROTHERHOOD</v>
      </c>
      <c r="L455" s="3" t="str">
        <f>VLOOKUP(J455,'LibSets constants'!$A$4:$C$1002,3,FALSE)</f>
        <v>Dark Brotherhood</v>
      </c>
    </row>
    <row r="456" spans="1:12" x14ac:dyDescent="0.25">
      <c r="A456" s="12">
        <v>828</v>
      </c>
      <c r="B456" s="5">
        <v>453</v>
      </c>
      <c r="C456" s="5">
        <v>823</v>
      </c>
      <c r="D456" s="3" t="s">
        <v>526</v>
      </c>
      <c r="E456" s="3" t="str">
        <f t="array" ref="E456">IF(OR(EXACT(A456,'ESO Dungeon constants'!$D$3:$D$987)),"X","")</f>
        <v/>
      </c>
      <c r="F456" s="3" t="str">
        <f>IF(EXACT(A456,C456),"X","")</f>
        <v/>
      </c>
      <c r="G456" s="3" t="str">
        <f>IF(A456&lt;&gt;C456,VLOOKUP(C456,$A$3:$D$9952,4,FALSE),"")</f>
        <v>Gold Coast</v>
      </c>
      <c r="H456" s="17">
        <f>A456</f>
        <v>828</v>
      </c>
      <c r="I456" s="17">
        <f>C456</f>
        <v>823</v>
      </c>
      <c r="J456">
        <v>4</v>
      </c>
      <c r="K456" s="3" t="str">
        <f>VLOOKUP(J456,'LibSets constants'!$A$4:$B$1002,2,FALSE)</f>
        <v>DLC_DARK_BROTHERHOOD</v>
      </c>
      <c r="L456" s="3" t="str">
        <f>VLOOKUP(J456,'LibSets constants'!$A$4:$C$1002,3,FALSE)</f>
        <v>Dark Brotherhood</v>
      </c>
    </row>
    <row r="457" spans="1:12" x14ac:dyDescent="0.25">
      <c r="A457" s="12">
        <v>829</v>
      </c>
      <c r="B457" s="5">
        <v>454</v>
      </c>
      <c r="C457" s="5">
        <v>823</v>
      </c>
      <c r="D457" s="3" t="s">
        <v>527</v>
      </c>
      <c r="E457" s="3" t="str">
        <f t="array" ref="E457">IF(OR(EXACT(A457,'ESO Dungeon constants'!$D$3:$D$987)),"X","")</f>
        <v/>
      </c>
      <c r="F457" s="3" t="str">
        <f>IF(EXACT(A457,C457),"X","")</f>
        <v/>
      </c>
      <c r="G457" s="3" t="str">
        <f>IF(A457&lt;&gt;C457,VLOOKUP(C457,$A$3:$D$9952,4,FALSE),"")</f>
        <v>Gold Coast</v>
      </c>
      <c r="H457" s="17">
        <f>A457</f>
        <v>829</v>
      </c>
      <c r="I457" s="17">
        <f>C457</f>
        <v>823</v>
      </c>
      <c r="J457">
        <v>4</v>
      </c>
      <c r="K457" s="3" t="str">
        <f>VLOOKUP(J457,'LibSets constants'!$A$4:$B$1002,2,FALSE)</f>
        <v>DLC_DARK_BROTHERHOOD</v>
      </c>
      <c r="L457" s="3" t="str">
        <f>VLOOKUP(J457,'LibSets constants'!$A$4:$C$1002,3,FALSE)</f>
        <v>Dark Brotherhood</v>
      </c>
    </row>
    <row r="458" spans="1:12" x14ac:dyDescent="0.25">
      <c r="A458" s="12">
        <v>831</v>
      </c>
      <c r="B458" s="5">
        <v>455</v>
      </c>
      <c r="C458" s="5">
        <v>823</v>
      </c>
      <c r="D458" s="3" t="s">
        <v>528</v>
      </c>
      <c r="E458" s="3" t="str">
        <f t="array" ref="E458">IF(OR(EXACT(A458,'ESO Dungeon constants'!$D$3:$D$987)),"X","")</f>
        <v/>
      </c>
      <c r="F458" s="3" t="str">
        <f>IF(EXACT(A458,C458),"X","")</f>
        <v/>
      </c>
      <c r="G458" s="3" t="str">
        <f>IF(A458&lt;&gt;C458,VLOOKUP(C458,$A$3:$D$9952,4,FALSE),"")</f>
        <v>Gold Coast</v>
      </c>
      <c r="H458" s="17">
        <f>A458</f>
        <v>831</v>
      </c>
      <c r="I458" s="17">
        <f>C458</f>
        <v>823</v>
      </c>
      <c r="J458">
        <v>4</v>
      </c>
      <c r="K458" s="3" t="str">
        <f>VLOOKUP(J458,'LibSets constants'!$A$4:$B$1002,2,FALSE)</f>
        <v>DLC_DARK_BROTHERHOOD</v>
      </c>
      <c r="L458" s="3" t="str">
        <f>VLOOKUP(J458,'LibSets constants'!$A$4:$C$1002,3,FALSE)</f>
        <v>Dark Brotherhood</v>
      </c>
    </row>
    <row r="459" spans="1:12" x14ac:dyDescent="0.25">
      <c r="A459" s="12">
        <v>832</v>
      </c>
      <c r="B459" s="5">
        <v>456</v>
      </c>
      <c r="C459" s="5">
        <v>823</v>
      </c>
      <c r="D459" s="3" t="s">
        <v>529</v>
      </c>
      <c r="E459" s="3" t="str">
        <f t="array" ref="E459">IF(OR(EXACT(A459,'ESO Dungeon constants'!$D$3:$D$987)),"X","")</f>
        <v/>
      </c>
      <c r="F459" s="3" t="str">
        <f>IF(EXACT(A459,C459),"X","")</f>
        <v/>
      </c>
      <c r="G459" s="3" t="str">
        <f>IF(A459&lt;&gt;C459,VLOOKUP(C459,$A$3:$D$9952,4,FALSE),"")</f>
        <v>Gold Coast</v>
      </c>
      <c r="H459" s="17">
        <f>A459</f>
        <v>832</v>
      </c>
      <c r="I459" s="17">
        <f>C459</f>
        <v>823</v>
      </c>
      <c r="J459">
        <v>4</v>
      </c>
      <c r="K459" s="3" t="str">
        <f>VLOOKUP(J459,'LibSets constants'!$A$4:$B$1002,2,FALSE)</f>
        <v>DLC_DARK_BROTHERHOOD</v>
      </c>
      <c r="L459" s="3" t="str">
        <f>VLOOKUP(J459,'LibSets constants'!$A$4:$C$1002,3,FALSE)</f>
        <v>Dark Brotherhood</v>
      </c>
    </row>
    <row r="460" spans="1:12" x14ac:dyDescent="0.25">
      <c r="A460" s="12">
        <v>833</v>
      </c>
      <c r="B460" s="5">
        <v>457</v>
      </c>
      <c r="C460" s="5">
        <v>823</v>
      </c>
      <c r="D460" s="3" t="s">
        <v>530</v>
      </c>
      <c r="E460" s="3" t="str">
        <f t="array" ref="E460">IF(OR(EXACT(A460,'ESO Dungeon constants'!$D$3:$D$987)),"X","")</f>
        <v/>
      </c>
      <c r="F460" s="3" t="str">
        <f>IF(EXACT(A460,C460),"X","")</f>
        <v/>
      </c>
      <c r="G460" s="3" t="str">
        <f>IF(A460&lt;&gt;C460,VLOOKUP(C460,$A$3:$D$9952,4,FALSE),"")</f>
        <v>Gold Coast</v>
      </c>
      <c r="H460" s="17">
        <f>A460</f>
        <v>833</v>
      </c>
      <c r="I460" s="17">
        <f>C460</f>
        <v>823</v>
      </c>
      <c r="J460">
        <v>4</v>
      </c>
      <c r="K460" s="3" t="str">
        <f>VLOOKUP(J460,'LibSets constants'!$A$4:$B$1002,2,FALSE)</f>
        <v>DLC_DARK_BROTHERHOOD</v>
      </c>
      <c r="L460" s="3" t="str">
        <f>VLOOKUP(J460,'LibSets constants'!$A$4:$C$1002,3,FALSE)</f>
        <v>Dark Brotherhood</v>
      </c>
    </row>
    <row r="461" spans="1:12" x14ac:dyDescent="0.25">
      <c r="A461" s="12">
        <v>834</v>
      </c>
      <c r="B461" s="5">
        <v>458</v>
      </c>
      <c r="C461" s="5">
        <v>816</v>
      </c>
      <c r="D461" s="3" t="s">
        <v>531</v>
      </c>
      <c r="E461" s="3" t="str">
        <f t="array" ref="E461">IF(OR(EXACT(A461,'ESO Dungeon constants'!$D$3:$D$987)),"X","")</f>
        <v/>
      </c>
      <c r="F461" s="3" t="str">
        <f>IF(EXACT(A461,C461),"X","")</f>
        <v/>
      </c>
      <c r="G461" s="3" t="str">
        <f>IF(A461&lt;&gt;C461,VLOOKUP(C461,$A$3:$D$9952,4,FALSE),"")</f>
        <v>Hew's Bane</v>
      </c>
      <c r="H461" s="17">
        <f>A461</f>
        <v>834</v>
      </c>
      <c r="I461" s="17">
        <f>C461</f>
        <v>816</v>
      </c>
      <c r="J461">
        <v>3</v>
      </c>
      <c r="K461" s="3" t="str">
        <f>VLOOKUP(J461,'LibSets constants'!$A$4:$B$1002,2,FALSE)</f>
        <v>DLC_THIEVES_GUILD</v>
      </c>
      <c r="L461" s="3" t="str">
        <f>VLOOKUP(J461,'LibSets constants'!$A$4:$C$1002,3,FALSE)</f>
        <v>Thieves Guild</v>
      </c>
    </row>
    <row r="462" spans="1:12" x14ac:dyDescent="0.25">
      <c r="A462" s="12">
        <v>836</v>
      </c>
      <c r="B462" s="5">
        <v>459</v>
      </c>
      <c r="C462" s="5">
        <v>823</v>
      </c>
      <c r="D462" s="43" t="s">
        <v>532</v>
      </c>
      <c r="E462" s="3" t="str">
        <f t="array" ref="E462">IF(OR(EXACT(A462,'ESO Dungeon constants'!$D$3:$D$987)),"X","")</f>
        <v/>
      </c>
      <c r="F462" s="3" t="str">
        <f>IF(EXACT(A462,C462),"X","")</f>
        <v/>
      </c>
      <c r="G462" s="3" t="str">
        <f>IF(A462&lt;&gt;C462,VLOOKUP(C462,$A$3:$D$9952,4,FALSE),"")</f>
        <v>Gold Coast</v>
      </c>
      <c r="H462" s="17">
        <f>A462</f>
        <v>836</v>
      </c>
      <c r="I462" s="17">
        <f>C462</f>
        <v>823</v>
      </c>
      <c r="J462">
        <v>4</v>
      </c>
      <c r="K462" s="3" t="str">
        <f>VLOOKUP(J462,'LibSets constants'!$A$4:$B$1002,2,FALSE)</f>
        <v>DLC_DARK_BROTHERHOOD</v>
      </c>
      <c r="L462" s="3" t="str">
        <f>VLOOKUP(J462,'LibSets constants'!$A$4:$C$1002,3,FALSE)</f>
        <v>Dark Brotherhood</v>
      </c>
    </row>
    <row r="463" spans="1:12" x14ac:dyDescent="0.25">
      <c r="A463" s="12">
        <v>837</v>
      </c>
      <c r="B463" s="5">
        <v>460</v>
      </c>
      <c r="C463" s="5">
        <v>823</v>
      </c>
      <c r="D463" s="3" t="s">
        <v>533</v>
      </c>
      <c r="E463" s="3" t="str">
        <f t="array" ref="E463">IF(OR(EXACT(A463,'ESO Dungeon constants'!$D$3:$D$987)),"X","")</f>
        <v/>
      </c>
      <c r="F463" s="3" t="str">
        <f>IF(EXACT(A463,C463),"X","")</f>
        <v/>
      </c>
      <c r="G463" s="3" t="str">
        <f>IF(A463&lt;&gt;C463,VLOOKUP(C463,$A$3:$D$9952,4,FALSE),"")</f>
        <v>Gold Coast</v>
      </c>
      <c r="H463" s="17">
        <f>A463</f>
        <v>837</v>
      </c>
      <c r="I463" s="17">
        <f>C463</f>
        <v>823</v>
      </c>
      <c r="J463">
        <v>4</v>
      </c>
      <c r="K463" s="3" t="str">
        <f>VLOOKUP(J463,'LibSets constants'!$A$4:$B$1002,2,FALSE)</f>
        <v>DLC_DARK_BROTHERHOOD</v>
      </c>
      <c r="L463" s="3" t="str">
        <f>VLOOKUP(J463,'LibSets constants'!$A$4:$C$1002,3,FALSE)</f>
        <v>Dark Brotherhood</v>
      </c>
    </row>
    <row r="464" spans="1:12" x14ac:dyDescent="0.25">
      <c r="A464" s="12">
        <v>841</v>
      </c>
      <c r="B464" s="5">
        <v>461</v>
      </c>
      <c r="C464" s="5">
        <v>823</v>
      </c>
      <c r="D464" s="3" t="s">
        <v>534</v>
      </c>
      <c r="E464" s="3" t="str">
        <f t="array" ref="E464">IF(OR(EXACT(A464,'ESO Dungeon constants'!$D$3:$D$987)),"X","")</f>
        <v/>
      </c>
      <c r="F464" s="3" t="str">
        <f>IF(EXACT(A464,C464),"X","")</f>
        <v/>
      </c>
      <c r="G464" s="3" t="str">
        <f>IF(A464&lt;&gt;C464,VLOOKUP(C464,$A$3:$D$9952,4,FALSE),"")</f>
        <v>Gold Coast</v>
      </c>
      <c r="H464" s="17">
        <f>A464</f>
        <v>841</v>
      </c>
      <c r="I464" s="17">
        <f>C464</f>
        <v>823</v>
      </c>
      <c r="J464">
        <v>4</v>
      </c>
      <c r="K464" s="3" t="str">
        <f>VLOOKUP(J464,'LibSets constants'!$A$4:$B$1002,2,FALSE)</f>
        <v>DLC_DARK_BROTHERHOOD</v>
      </c>
      <c r="L464" s="3" t="str">
        <f>VLOOKUP(J464,'LibSets constants'!$A$4:$C$1002,3,FALSE)</f>
        <v>Dark Brotherhood</v>
      </c>
    </row>
    <row r="465" spans="1:12" x14ac:dyDescent="0.25">
      <c r="A465" s="12">
        <v>842</v>
      </c>
      <c r="B465" s="5">
        <v>462</v>
      </c>
      <c r="C465" s="5">
        <v>823</v>
      </c>
      <c r="D465" s="3" t="s">
        <v>535</v>
      </c>
      <c r="E465" s="3" t="str">
        <f t="array" ref="E465">IF(OR(EXACT(A465,'ESO Dungeon constants'!$D$3:$D$987)),"X","")</f>
        <v/>
      </c>
      <c r="F465" s="3" t="str">
        <f>IF(EXACT(A465,C465),"X","")</f>
        <v/>
      </c>
      <c r="G465" s="3" t="str">
        <f>IF(A465&lt;&gt;C465,VLOOKUP(C465,$A$3:$D$9952,4,FALSE),"")</f>
        <v>Gold Coast</v>
      </c>
      <c r="H465" s="17">
        <f>A465</f>
        <v>842</v>
      </c>
      <c r="I465" s="17">
        <f>C465</f>
        <v>823</v>
      </c>
      <c r="J465">
        <v>4</v>
      </c>
      <c r="K465" s="3" t="str">
        <f>VLOOKUP(J465,'LibSets constants'!$A$4:$B$1002,2,FALSE)</f>
        <v>DLC_DARK_BROTHERHOOD</v>
      </c>
      <c r="L465" s="3" t="str">
        <f>VLOOKUP(J465,'LibSets constants'!$A$4:$C$1002,3,FALSE)</f>
        <v>Dark Brotherhood</v>
      </c>
    </row>
    <row r="466" spans="1:12" x14ac:dyDescent="0.25">
      <c r="A466" s="12">
        <v>843</v>
      </c>
      <c r="B466" s="5">
        <v>463</v>
      </c>
      <c r="C466" s="5">
        <v>117</v>
      </c>
      <c r="D466" s="3" t="s">
        <v>53</v>
      </c>
      <c r="E466" s="3" t="str">
        <f t="array" ref="E466">IF(OR(EXACT(A466,'ESO Dungeon constants'!$D$3:$D$987)),"X","")</f>
        <v>X</v>
      </c>
      <c r="F466" s="3" t="str">
        <f>IF(EXACT(A466,C466),"X","")</f>
        <v/>
      </c>
      <c r="G466" s="3" t="str">
        <f>IF(A466&lt;&gt;C466,VLOOKUP(C466,$A$3:$D$9952,4,FALSE),"")</f>
        <v>Shadowfen</v>
      </c>
      <c r="H466" s="17">
        <f>A466</f>
        <v>843</v>
      </c>
      <c r="I466" s="17">
        <f>C466</f>
        <v>117</v>
      </c>
      <c r="J466">
        <v>5</v>
      </c>
      <c r="K466" s="3" t="str">
        <f>VLOOKUP(J466,'LibSets constants'!$A$4:$B$1002,2,FALSE)</f>
        <v>DLC_SHADOWS_OF_THE_HIST</v>
      </c>
      <c r="L466" s="3" t="str">
        <f>VLOOKUP(J466,'LibSets constants'!$A$4:$C$1002,3,FALSE)</f>
        <v>Shadows of the Hist</v>
      </c>
    </row>
    <row r="467" spans="1:12" x14ac:dyDescent="0.25">
      <c r="A467" s="12">
        <v>844</v>
      </c>
      <c r="B467" s="5">
        <v>464</v>
      </c>
      <c r="C467" s="5">
        <v>816</v>
      </c>
      <c r="D467" s="3" t="s">
        <v>536</v>
      </c>
      <c r="E467" s="3" t="str">
        <f t="array" ref="E467">IF(OR(EXACT(A467,'ESO Dungeon constants'!$D$3:$D$987)),"X","")</f>
        <v/>
      </c>
      <c r="F467" s="3" t="str">
        <f>IF(EXACT(A467,C467),"X","")</f>
        <v/>
      </c>
      <c r="G467" s="3" t="str">
        <f>IF(A467&lt;&gt;C467,VLOOKUP(C467,$A$3:$D$9952,4,FALSE),"")</f>
        <v>Hew's Bane</v>
      </c>
      <c r="H467" s="17">
        <f>A467</f>
        <v>844</v>
      </c>
      <c r="I467" s="17">
        <f>C467</f>
        <v>816</v>
      </c>
      <c r="J467">
        <v>3</v>
      </c>
      <c r="K467" s="3" t="str">
        <f>VLOOKUP(J467,'LibSets constants'!$A$4:$B$1002,2,FALSE)</f>
        <v>DLC_THIEVES_GUILD</v>
      </c>
      <c r="L467" s="3" t="str">
        <f>VLOOKUP(J467,'LibSets constants'!$A$4:$C$1002,3,FALSE)</f>
        <v>Thieves Guild</v>
      </c>
    </row>
    <row r="468" spans="1:12" x14ac:dyDescent="0.25">
      <c r="A468" s="12">
        <v>845</v>
      </c>
      <c r="B468" s="5">
        <v>465</v>
      </c>
      <c r="C468" s="5">
        <v>816</v>
      </c>
      <c r="D468" s="3" t="s">
        <v>537</v>
      </c>
      <c r="E468" s="3" t="str">
        <f t="array" ref="E468">IF(OR(EXACT(A468,'ESO Dungeon constants'!$D$3:$D$987)),"X","")</f>
        <v/>
      </c>
      <c r="F468" s="3" t="str">
        <f>IF(EXACT(A468,C468),"X","")</f>
        <v/>
      </c>
      <c r="G468" s="3" t="str">
        <f>IF(A468&lt;&gt;C468,VLOOKUP(C468,$A$3:$D$9952,4,FALSE),"")</f>
        <v>Hew's Bane</v>
      </c>
      <c r="H468" s="17">
        <f>A468</f>
        <v>845</v>
      </c>
      <c r="I468" s="17">
        <f>C468</f>
        <v>816</v>
      </c>
      <c r="J468">
        <v>3</v>
      </c>
      <c r="K468" s="3" t="str">
        <f>VLOOKUP(J468,'LibSets constants'!$A$4:$B$1002,2,FALSE)</f>
        <v>DLC_THIEVES_GUILD</v>
      </c>
      <c r="L468" s="3" t="str">
        <f>VLOOKUP(J468,'LibSets constants'!$A$4:$C$1002,3,FALSE)</f>
        <v>Thieves Guild</v>
      </c>
    </row>
    <row r="469" spans="1:12" x14ac:dyDescent="0.25">
      <c r="A469" s="12">
        <v>848</v>
      </c>
      <c r="B469" s="5">
        <v>466</v>
      </c>
      <c r="C469" s="5">
        <v>117</v>
      </c>
      <c r="D469" s="3" t="s">
        <v>72</v>
      </c>
      <c r="E469" s="3" t="str">
        <f t="array" ref="E469">IF(OR(EXACT(A469,'ESO Dungeon constants'!$D$3:$D$987)),"X","")</f>
        <v>X</v>
      </c>
      <c r="F469" s="3" t="str">
        <f>IF(EXACT(A469,C469),"X","")</f>
        <v/>
      </c>
      <c r="G469" s="3" t="str">
        <f>IF(A469&lt;&gt;C469,VLOOKUP(C469,$A$3:$D$9952,4,FALSE),"")</f>
        <v>Shadowfen</v>
      </c>
      <c r="H469" s="17">
        <f>A469</f>
        <v>848</v>
      </c>
      <c r="I469" s="17">
        <f>C469</f>
        <v>117</v>
      </c>
      <c r="J469">
        <v>5</v>
      </c>
      <c r="K469" s="3" t="str">
        <f>VLOOKUP(J469,'LibSets constants'!$A$4:$B$1002,2,FALSE)</f>
        <v>DLC_SHADOWS_OF_THE_HIST</v>
      </c>
      <c r="L469" s="3" t="str">
        <f>VLOOKUP(J469,'LibSets constants'!$A$4:$C$1002,3,FALSE)</f>
        <v>Shadows of the Hist</v>
      </c>
    </row>
    <row r="470" spans="1:12" x14ac:dyDescent="0.25">
      <c r="A470" s="12">
        <v>849</v>
      </c>
      <c r="B470" s="5">
        <v>467</v>
      </c>
      <c r="C470" s="5">
        <v>849</v>
      </c>
      <c r="D470" s="3" t="s">
        <v>538</v>
      </c>
      <c r="E470" s="3" t="str">
        <f t="array" ref="E470">IF(OR(EXACT(A470,'ESO Dungeon constants'!$D$3:$D$987)),"X","")</f>
        <v/>
      </c>
      <c r="F470" s="3" t="str">
        <f>IF(EXACT(A470,C470),"X","")</f>
        <v>X</v>
      </c>
      <c r="G470" s="3" t="str">
        <f>IF(A470&lt;&gt;C470,VLOOKUP(C470,$A$3:$D$9952,4,FALSE),"")</f>
        <v/>
      </c>
      <c r="H470" s="17">
        <f>A470</f>
        <v>849</v>
      </c>
      <c r="I470" s="17">
        <f>C470</f>
        <v>849</v>
      </c>
      <c r="J470">
        <v>6</v>
      </c>
      <c r="K470" s="3" t="str">
        <f>VLOOKUP(J470,'LibSets constants'!$A$4:$B$1002,2,FALSE)</f>
        <v>DLC_MORROWIND</v>
      </c>
      <c r="L470" s="3" t="str">
        <f>VLOOKUP(J470,'LibSets constants'!$A$4:$C$1002,3,FALSE)</f>
        <v>Morrowind</v>
      </c>
    </row>
    <row r="471" spans="1:12" x14ac:dyDescent="0.25">
      <c r="A471" s="12">
        <v>852</v>
      </c>
      <c r="B471" s="5">
        <v>468</v>
      </c>
      <c r="C471" s="5">
        <v>3</v>
      </c>
      <c r="D471" s="3" t="s">
        <v>539</v>
      </c>
      <c r="E471" s="3" t="str">
        <f t="array" ref="E471">IF(OR(EXACT(A471,'ESO Dungeon constants'!$D$3:$D$987)),"X","")</f>
        <v/>
      </c>
      <c r="F471" s="3" t="str">
        <f>IF(EXACT(A471,C471),"X","")</f>
        <v/>
      </c>
      <c r="G471" s="3" t="str">
        <f>IF(A471&lt;&gt;C471,VLOOKUP(C471,$A$3:$D$9952,4,FALSE),"")</f>
        <v>Glenumbra</v>
      </c>
      <c r="H471" s="17">
        <f>A471</f>
        <v>852</v>
      </c>
      <c r="I471" s="17">
        <f>C471</f>
        <v>3</v>
      </c>
      <c r="J471">
        <v>0</v>
      </c>
      <c r="K471" s="3" t="str">
        <f>VLOOKUP(J471,'LibSets constants'!$A$4:$B$1002,2,FALSE)</f>
        <v>DLC_BASE_GAME</v>
      </c>
      <c r="L471" s="3" t="str">
        <f>VLOOKUP(J471,'LibSets constants'!$A$4:$C$1002,3,FALSE)</f>
        <v>Included in base game</v>
      </c>
    </row>
    <row r="472" spans="1:12" x14ac:dyDescent="0.25">
      <c r="A472" s="12">
        <v>853</v>
      </c>
      <c r="B472" s="5">
        <v>469</v>
      </c>
      <c r="C472" s="5">
        <v>20</v>
      </c>
      <c r="D472" s="3" t="s">
        <v>540</v>
      </c>
      <c r="E472" s="3" t="str">
        <f t="array" ref="E472">IF(OR(EXACT(A472,'ESO Dungeon constants'!$D$3:$D$987)),"X","")</f>
        <v/>
      </c>
      <c r="F472" s="3" t="str">
        <f>IF(EXACT(A472,C472),"X","")</f>
        <v/>
      </c>
      <c r="G472" s="3" t="str">
        <f>IF(A472&lt;&gt;C472,VLOOKUP(C472,$A$3:$D$9952,4,FALSE),"")</f>
        <v>Rivenspire</v>
      </c>
      <c r="H472" s="17">
        <f>A472</f>
        <v>853</v>
      </c>
      <c r="I472" s="17">
        <f>C472</f>
        <v>20</v>
      </c>
      <c r="J472">
        <v>0</v>
      </c>
      <c r="K472" s="3" t="str">
        <f>VLOOKUP(J472,'LibSets constants'!$A$4:$B$1002,2,FALSE)</f>
        <v>DLC_BASE_GAME</v>
      </c>
      <c r="L472" s="3" t="str">
        <f>VLOOKUP(J472,'LibSets constants'!$A$4:$C$1002,3,FALSE)</f>
        <v>Included in base game</v>
      </c>
    </row>
    <row r="473" spans="1:12" x14ac:dyDescent="0.25">
      <c r="A473" s="12">
        <v>854</v>
      </c>
      <c r="B473" s="5">
        <v>470</v>
      </c>
      <c r="C473" s="5">
        <v>92</v>
      </c>
      <c r="D473" s="3" t="s">
        <v>541</v>
      </c>
      <c r="E473" s="3" t="str">
        <f t="array" ref="E473">IF(OR(EXACT(A473,'ESO Dungeon constants'!$D$3:$D$987)),"X","")</f>
        <v/>
      </c>
      <c r="F473" s="3" t="str">
        <f>IF(EXACT(A473,C473),"X","")</f>
        <v/>
      </c>
      <c r="G473" s="3" t="str">
        <f>IF(A473&lt;&gt;C473,VLOOKUP(C473,$A$3:$D$9952,4,FALSE),"")</f>
        <v>Bangkorai</v>
      </c>
      <c r="H473" s="17">
        <f>A473</f>
        <v>854</v>
      </c>
      <c r="I473" s="17">
        <f>C473</f>
        <v>92</v>
      </c>
      <c r="J473">
        <v>0</v>
      </c>
      <c r="K473" s="3" t="str">
        <f>VLOOKUP(J473,'LibSets constants'!$A$4:$B$1002,2,FALSE)</f>
        <v>DLC_BASE_GAME</v>
      </c>
      <c r="L473" s="3" t="str">
        <f>VLOOKUP(J473,'LibSets constants'!$A$4:$C$1002,3,FALSE)</f>
        <v>Included in base game</v>
      </c>
    </row>
    <row r="474" spans="1:12" x14ac:dyDescent="0.25">
      <c r="A474" s="12">
        <v>855</v>
      </c>
      <c r="B474" s="5">
        <v>471</v>
      </c>
      <c r="C474" s="5">
        <v>19</v>
      </c>
      <c r="D474" s="3" t="s">
        <v>542</v>
      </c>
      <c r="E474" s="3" t="str">
        <f t="array" ref="E474">IF(OR(EXACT(A474,'ESO Dungeon constants'!$D$3:$D$987)),"X","")</f>
        <v/>
      </c>
      <c r="F474" s="3" t="str">
        <f>IF(EXACT(A474,C474),"X","")</f>
        <v/>
      </c>
      <c r="G474" s="3" t="str">
        <f>IF(A474&lt;&gt;C474,VLOOKUP(C474,$A$3:$D$9952,4,FALSE),"")</f>
        <v>Stormhaven</v>
      </c>
      <c r="H474" s="17">
        <f>A474</f>
        <v>855</v>
      </c>
      <c r="I474" s="17">
        <f>C474</f>
        <v>19</v>
      </c>
      <c r="J474">
        <v>0</v>
      </c>
      <c r="K474" s="3" t="str">
        <f>VLOOKUP(J474,'LibSets constants'!$A$4:$B$1002,2,FALSE)</f>
        <v>DLC_BASE_GAME</v>
      </c>
      <c r="L474" s="3" t="str">
        <f>VLOOKUP(J474,'LibSets constants'!$A$4:$C$1002,3,FALSE)</f>
        <v>Included in base game</v>
      </c>
    </row>
    <row r="475" spans="1:12" x14ac:dyDescent="0.25">
      <c r="A475" s="12">
        <v>856</v>
      </c>
      <c r="B475" s="5">
        <v>472</v>
      </c>
      <c r="C475" s="5">
        <v>92</v>
      </c>
      <c r="D475" s="3" t="s">
        <v>543</v>
      </c>
      <c r="E475" s="3" t="str">
        <f t="array" ref="E475">IF(OR(EXACT(A475,'ESO Dungeon constants'!$D$3:$D$987)),"X","")</f>
        <v/>
      </c>
      <c r="F475" s="3" t="str">
        <f>IF(EXACT(A475,C475),"X","")</f>
        <v/>
      </c>
      <c r="G475" s="3" t="str">
        <f>IF(A475&lt;&gt;C475,VLOOKUP(C475,$A$3:$D$9952,4,FALSE),"")</f>
        <v>Bangkorai</v>
      </c>
      <c r="H475" s="17">
        <f>A475</f>
        <v>856</v>
      </c>
      <c r="I475" s="17">
        <f>C475</f>
        <v>92</v>
      </c>
      <c r="J475">
        <v>0</v>
      </c>
      <c r="K475" s="3" t="str">
        <f>VLOOKUP(J475,'LibSets constants'!$A$4:$B$1002,2,FALSE)</f>
        <v>DLC_BASE_GAME</v>
      </c>
      <c r="L475" s="3" t="str">
        <f>VLOOKUP(J475,'LibSets constants'!$A$4:$C$1002,3,FALSE)</f>
        <v>Included in base game</v>
      </c>
    </row>
    <row r="476" spans="1:12" x14ac:dyDescent="0.25">
      <c r="A476" s="12">
        <v>857</v>
      </c>
      <c r="B476" s="5">
        <v>473</v>
      </c>
      <c r="C476" s="5">
        <v>104</v>
      </c>
      <c r="D476" s="3" t="s">
        <v>544</v>
      </c>
      <c r="E476" s="3" t="str">
        <f t="array" ref="E476">IF(OR(EXACT(A476,'ESO Dungeon constants'!$D$3:$D$987)),"X","")</f>
        <v/>
      </c>
      <c r="F476" s="3" t="str">
        <f>IF(EXACT(A476,C476),"X","")</f>
        <v/>
      </c>
      <c r="G476" s="3" t="str">
        <f>IF(A476&lt;&gt;C476,VLOOKUP(C476,$A$3:$D$9952,4,FALSE),"")</f>
        <v>Alik'r Desert</v>
      </c>
      <c r="H476" s="17">
        <f>A476</f>
        <v>857</v>
      </c>
      <c r="I476" s="17">
        <f>C476</f>
        <v>104</v>
      </c>
      <c r="J476">
        <v>0</v>
      </c>
      <c r="K476" s="3" t="str">
        <f>VLOOKUP(J476,'LibSets constants'!$A$4:$B$1002,2,FALSE)</f>
        <v>DLC_BASE_GAME</v>
      </c>
      <c r="L476" s="3" t="str">
        <f>VLOOKUP(J476,'LibSets constants'!$A$4:$C$1002,3,FALSE)</f>
        <v>Included in base game</v>
      </c>
    </row>
    <row r="477" spans="1:12" x14ac:dyDescent="0.25">
      <c r="A477" s="12">
        <v>858</v>
      </c>
      <c r="B477" s="5">
        <v>474</v>
      </c>
      <c r="C477" s="5">
        <v>108</v>
      </c>
      <c r="D477" s="3" t="s">
        <v>545</v>
      </c>
      <c r="E477" s="3" t="str">
        <f t="array" ref="E477">IF(OR(EXACT(A477,'ESO Dungeon constants'!$D$3:$D$987)),"X","")</f>
        <v/>
      </c>
      <c r="F477" s="3" t="str">
        <f>IF(EXACT(A477,C477),"X","")</f>
        <v/>
      </c>
      <c r="G477" s="3" t="str">
        <f>IF(A477&lt;&gt;C477,VLOOKUP(C477,$A$3:$D$9952,4,FALSE),"")</f>
        <v>Greenshade</v>
      </c>
      <c r="H477" s="17">
        <f>A477</f>
        <v>858</v>
      </c>
      <c r="I477" s="17">
        <f>C477</f>
        <v>108</v>
      </c>
      <c r="J477">
        <v>0</v>
      </c>
      <c r="K477" s="3" t="str">
        <f>VLOOKUP(J477,'LibSets constants'!$A$4:$B$1002,2,FALSE)</f>
        <v>DLC_BASE_GAME</v>
      </c>
      <c r="L477" s="3" t="str">
        <f>VLOOKUP(J477,'LibSets constants'!$A$4:$C$1002,3,FALSE)</f>
        <v>Included in base game</v>
      </c>
    </row>
    <row r="478" spans="1:12" x14ac:dyDescent="0.25">
      <c r="A478" s="12">
        <v>859</v>
      </c>
      <c r="B478" s="5">
        <v>475</v>
      </c>
      <c r="C478" s="5">
        <v>58</v>
      </c>
      <c r="D478" s="3" t="s">
        <v>546</v>
      </c>
      <c r="E478" s="3" t="str">
        <f t="array" ref="E478">IF(OR(EXACT(A478,'ESO Dungeon constants'!$D$3:$D$987)),"X","")</f>
        <v/>
      </c>
      <c r="F478" s="3" t="str">
        <f>IF(EXACT(A478,C478),"X","")</f>
        <v/>
      </c>
      <c r="G478" s="3" t="str">
        <f>IF(A478&lt;&gt;C478,VLOOKUP(C478,$A$3:$D$9952,4,FALSE),"")</f>
        <v>Malabal Tor</v>
      </c>
      <c r="H478" s="17">
        <f>A478</f>
        <v>859</v>
      </c>
      <c r="I478" s="17">
        <f>C478</f>
        <v>58</v>
      </c>
      <c r="J478">
        <v>0</v>
      </c>
      <c r="K478" s="3" t="str">
        <f>VLOOKUP(J478,'LibSets constants'!$A$4:$B$1002,2,FALSE)</f>
        <v>DLC_BASE_GAME</v>
      </c>
      <c r="L478" s="3" t="str">
        <f>VLOOKUP(J478,'LibSets constants'!$A$4:$C$1002,3,FALSE)</f>
        <v>Included in base game</v>
      </c>
    </row>
    <row r="479" spans="1:12" x14ac:dyDescent="0.25">
      <c r="A479" s="12">
        <v>860</v>
      </c>
      <c r="B479" s="5">
        <v>476</v>
      </c>
      <c r="C479" s="5">
        <v>383</v>
      </c>
      <c r="D479" s="3" t="s">
        <v>547</v>
      </c>
      <c r="E479" s="3" t="str">
        <f t="array" ref="E479">IF(OR(EXACT(A479,'ESO Dungeon constants'!$D$3:$D$987)),"X","")</f>
        <v/>
      </c>
      <c r="F479" s="3" t="str">
        <f>IF(EXACT(A479,C479),"X","")</f>
        <v/>
      </c>
      <c r="G479" s="3" t="str">
        <f>IF(A479&lt;&gt;C479,VLOOKUP(C479,$A$3:$D$9952,4,FALSE),"")</f>
        <v>Grahtwood</v>
      </c>
      <c r="H479" s="17">
        <f>A479</f>
        <v>860</v>
      </c>
      <c r="I479" s="17">
        <f>C479</f>
        <v>383</v>
      </c>
      <c r="J479">
        <v>0</v>
      </c>
      <c r="K479" s="3" t="str">
        <f>VLOOKUP(J479,'LibSets constants'!$A$4:$B$1002,2,FALSE)</f>
        <v>DLC_BASE_GAME</v>
      </c>
      <c r="L479" s="3" t="str">
        <f>VLOOKUP(J479,'LibSets constants'!$A$4:$C$1002,3,FALSE)</f>
        <v>Included in base game</v>
      </c>
    </row>
    <row r="480" spans="1:12" x14ac:dyDescent="0.25">
      <c r="A480" s="12">
        <v>861</v>
      </c>
      <c r="B480" s="5">
        <v>477</v>
      </c>
      <c r="C480" s="5">
        <v>108</v>
      </c>
      <c r="D480" s="3" t="s">
        <v>548</v>
      </c>
      <c r="E480" s="3" t="str">
        <f t="array" ref="E480">IF(OR(EXACT(A480,'ESO Dungeon constants'!$D$3:$D$987)),"X","")</f>
        <v/>
      </c>
      <c r="F480" s="3" t="str">
        <f>IF(EXACT(A480,C480),"X","")</f>
        <v/>
      </c>
      <c r="G480" s="3" t="str">
        <f>IF(A480&lt;&gt;C480,VLOOKUP(C480,$A$3:$D$9952,4,FALSE),"")</f>
        <v>Greenshade</v>
      </c>
      <c r="H480" s="17">
        <f>A480</f>
        <v>861</v>
      </c>
      <c r="I480" s="17">
        <f>C480</f>
        <v>108</v>
      </c>
      <c r="J480">
        <v>0</v>
      </c>
      <c r="K480" s="3" t="str">
        <f>VLOOKUP(J480,'LibSets constants'!$A$4:$B$1002,2,FALSE)</f>
        <v>DLC_BASE_GAME</v>
      </c>
      <c r="L480" s="3" t="str">
        <f>VLOOKUP(J480,'LibSets constants'!$A$4:$C$1002,3,FALSE)</f>
        <v>Included in base game</v>
      </c>
    </row>
    <row r="481" spans="1:12" x14ac:dyDescent="0.25">
      <c r="A481" s="12">
        <v>862</v>
      </c>
      <c r="B481" s="5">
        <v>478</v>
      </c>
      <c r="C481" s="5">
        <v>382</v>
      </c>
      <c r="D481" s="3" t="s">
        <v>549</v>
      </c>
      <c r="E481" s="3" t="str">
        <f t="array" ref="E481">IF(OR(EXACT(A481,'ESO Dungeon constants'!$D$3:$D$987)),"X","")</f>
        <v/>
      </c>
      <c r="F481" s="3" t="str">
        <f>IF(EXACT(A481,C481),"X","")</f>
        <v/>
      </c>
      <c r="G481" s="3" t="str">
        <f>IF(A481&lt;&gt;C481,VLOOKUP(C481,$A$3:$D$9952,4,FALSE),"")</f>
        <v>Reaper's March</v>
      </c>
      <c r="H481" s="17">
        <f>A481</f>
        <v>862</v>
      </c>
      <c r="I481" s="17">
        <f>C481</f>
        <v>382</v>
      </c>
      <c r="J481">
        <v>0</v>
      </c>
      <c r="K481" s="3" t="str">
        <f>VLOOKUP(J481,'LibSets constants'!$A$4:$B$1002,2,FALSE)</f>
        <v>DLC_BASE_GAME</v>
      </c>
      <c r="L481" s="3" t="str">
        <f>VLOOKUP(J481,'LibSets constants'!$A$4:$C$1002,3,FALSE)</f>
        <v>Included in base game</v>
      </c>
    </row>
    <row r="482" spans="1:12" x14ac:dyDescent="0.25">
      <c r="A482" s="12">
        <v>863</v>
      </c>
      <c r="B482" s="5">
        <v>479</v>
      </c>
      <c r="C482" s="5">
        <v>537</v>
      </c>
      <c r="D482" s="3" t="s">
        <v>550</v>
      </c>
      <c r="E482" s="3" t="str">
        <f t="array" ref="E482">IF(OR(EXACT(A482,'ESO Dungeon constants'!$D$3:$D$987)),"X","")</f>
        <v/>
      </c>
      <c r="F482" s="3" t="str">
        <f>IF(EXACT(A482,C482),"X","")</f>
        <v/>
      </c>
      <c r="G482" s="3" t="str">
        <f>IF(A482&lt;&gt;C482,VLOOKUP(C482,$A$3:$D$9952,4,FALSE),"")</f>
        <v>Khenarthi's Roost</v>
      </c>
      <c r="H482" s="17">
        <f>A482</f>
        <v>863</v>
      </c>
      <c r="I482" s="17">
        <f>C482</f>
        <v>537</v>
      </c>
      <c r="J482">
        <v>0</v>
      </c>
      <c r="K482" s="3" t="str">
        <f>VLOOKUP(J482,'LibSets constants'!$A$4:$B$1002,2,FALSE)</f>
        <v>DLC_BASE_GAME</v>
      </c>
      <c r="L482" s="3" t="str">
        <f>VLOOKUP(J482,'LibSets constants'!$A$4:$C$1002,3,FALSE)</f>
        <v>Included in base game</v>
      </c>
    </row>
    <row r="483" spans="1:12" x14ac:dyDescent="0.25">
      <c r="A483" s="12">
        <v>864</v>
      </c>
      <c r="B483" s="5">
        <v>480</v>
      </c>
      <c r="C483" s="5">
        <v>103</v>
      </c>
      <c r="D483" s="3" t="s">
        <v>551</v>
      </c>
      <c r="E483" s="3" t="str">
        <f t="array" ref="E483">IF(OR(EXACT(A483,'ESO Dungeon constants'!$D$3:$D$987)),"X","")</f>
        <v/>
      </c>
      <c r="F483" s="3" t="str">
        <f>IF(EXACT(A483,C483),"X","")</f>
        <v/>
      </c>
      <c r="G483" s="3" t="str">
        <f>IF(A483&lt;&gt;C483,VLOOKUP(C483,$A$3:$D$9952,4,FALSE),"")</f>
        <v>The Rift</v>
      </c>
      <c r="H483" s="17">
        <f>A483</f>
        <v>864</v>
      </c>
      <c r="I483" s="17">
        <f>C483</f>
        <v>103</v>
      </c>
      <c r="J483">
        <v>0</v>
      </c>
      <c r="K483" s="3" t="str">
        <f>VLOOKUP(J483,'LibSets constants'!$A$4:$B$1002,2,FALSE)</f>
        <v>DLC_BASE_GAME</v>
      </c>
      <c r="L483" s="3" t="str">
        <f>VLOOKUP(J483,'LibSets constants'!$A$4:$C$1002,3,FALSE)</f>
        <v>Included in base game</v>
      </c>
    </row>
    <row r="484" spans="1:12" x14ac:dyDescent="0.25">
      <c r="A484" s="12">
        <v>865</v>
      </c>
      <c r="B484" s="5">
        <v>481</v>
      </c>
      <c r="C484" s="5">
        <v>101</v>
      </c>
      <c r="D484" s="3" t="s">
        <v>552</v>
      </c>
      <c r="E484" s="3" t="str">
        <f t="array" ref="E484">IF(OR(EXACT(A484,'ESO Dungeon constants'!$D$3:$D$987)),"X","")</f>
        <v/>
      </c>
      <c r="F484" s="3" t="str">
        <f>IF(EXACT(A484,C484),"X","")</f>
        <v/>
      </c>
      <c r="G484" s="3" t="str">
        <f>IF(A484&lt;&gt;C484,VLOOKUP(C484,$A$3:$D$9952,4,FALSE),"")</f>
        <v>Eastmarch</v>
      </c>
      <c r="H484" s="17">
        <f>A484</f>
        <v>865</v>
      </c>
      <c r="I484" s="17">
        <f>C484</f>
        <v>101</v>
      </c>
      <c r="J484">
        <v>0</v>
      </c>
      <c r="K484" s="3" t="str">
        <f>VLOOKUP(J484,'LibSets constants'!$A$4:$B$1002,2,FALSE)</f>
        <v>DLC_BASE_GAME</v>
      </c>
      <c r="L484" s="3" t="str">
        <f>VLOOKUP(J484,'LibSets constants'!$A$4:$C$1002,3,FALSE)</f>
        <v>Included in base game</v>
      </c>
    </row>
    <row r="485" spans="1:12" x14ac:dyDescent="0.25">
      <c r="A485" s="12">
        <v>866</v>
      </c>
      <c r="B485" s="5">
        <v>482</v>
      </c>
      <c r="C485" s="5">
        <v>57</v>
      </c>
      <c r="D485" s="3" t="s">
        <v>553</v>
      </c>
      <c r="E485" s="3" t="str">
        <f t="array" ref="E485">IF(OR(EXACT(A485,'ESO Dungeon constants'!$D$3:$D$987)),"X","")</f>
        <v/>
      </c>
      <c r="F485" s="3" t="str">
        <f>IF(EXACT(A485,C485),"X","")</f>
        <v/>
      </c>
      <c r="G485" s="3" t="str">
        <f>IF(A485&lt;&gt;C485,VLOOKUP(C485,$A$3:$D$9952,4,FALSE),"")</f>
        <v>Deshaan</v>
      </c>
      <c r="H485" s="17">
        <f>A485</f>
        <v>866</v>
      </c>
      <c r="I485" s="17">
        <f>C485</f>
        <v>57</v>
      </c>
      <c r="J485">
        <v>0</v>
      </c>
      <c r="K485" s="3" t="str">
        <f>VLOOKUP(J485,'LibSets constants'!$A$4:$B$1002,2,FALSE)</f>
        <v>DLC_BASE_GAME</v>
      </c>
      <c r="L485" s="3" t="str">
        <f>VLOOKUP(J485,'LibSets constants'!$A$4:$C$1002,3,FALSE)</f>
        <v>Included in base game</v>
      </c>
    </row>
    <row r="486" spans="1:12" x14ac:dyDescent="0.25">
      <c r="A486" s="12">
        <v>867</v>
      </c>
      <c r="B486" s="5">
        <v>483</v>
      </c>
      <c r="C486" s="5">
        <v>41</v>
      </c>
      <c r="D486" s="43" t="s">
        <v>554</v>
      </c>
      <c r="E486" s="3" t="str">
        <f t="array" ref="E486">IF(OR(EXACT(A486,'ESO Dungeon constants'!$D$3:$D$987)),"X","")</f>
        <v/>
      </c>
      <c r="F486" s="3" t="str">
        <f>IF(EXACT(A486,C486),"X","")</f>
        <v/>
      </c>
      <c r="G486" s="3" t="str">
        <f>IF(A486&lt;&gt;C486,VLOOKUP(C486,$A$3:$D$9952,4,FALSE),"")</f>
        <v>Stonefalls</v>
      </c>
      <c r="H486" s="17">
        <f>A486</f>
        <v>867</v>
      </c>
      <c r="I486" s="17">
        <f>C486</f>
        <v>41</v>
      </c>
      <c r="J486">
        <v>0</v>
      </c>
      <c r="K486" s="3" t="str">
        <f>VLOOKUP(J486,'LibSets constants'!$A$4:$B$1002,2,FALSE)</f>
        <v>DLC_BASE_GAME</v>
      </c>
      <c r="L486" s="3" t="str">
        <f>VLOOKUP(J486,'LibSets constants'!$A$4:$C$1002,3,FALSE)</f>
        <v>Included in base game</v>
      </c>
    </row>
    <row r="487" spans="1:12" x14ac:dyDescent="0.25">
      <c r="A487" s="12">
        <v>868</v>
      </c>
      <c r="B487" s="5">
        <v>484</v>
      </c>
      <c r="C487" s="5">
        <v>281</v>
      </c>
      <c r="D487" s="3" t="s">
        <v>555</v>
      </c>
      <c r="E487" s="3" t="str">
        <f t="array" ref="E487">IF(OR(EXACT(A487,'ESO Dungeon constants'!$D$3:$D$987)),"X","")</f>
        <v/>
      </c>
      <c r="F487" s="3" t="str">
        <f>IF(EXACT(A487,C487),"X","")</f>
        <v/>
      </c>
      <c r="G487" s="3" t="str">
        <f>IF(A487&lt;&gt;C487,VLOOKUP(C487,$A$3:$D$9952,4,FALSE),"")</f>
        <v>Bal Foyen</v>
      </c>
      <c r="H487" s="17">
        <f>A487</f>
        <v>868</v>
      </c>
      <c r="I487" s="17">
        <f>C487</f>
        <v>281</v>
      </c>
      <c r="J487">
        <v>0</v>
      </c>
      <c r="K487" s="3" t="str">
        <f>VLOOKUP(J487,'LibSets constants'!$A$4:$B$1002,2,FALSE)</f>
        <v>DLC_BASE_GAME</v>
      </c>
      <c r="L487" s="3" t="str">
        <f>VLOOKUP(J487,'LibSets constants'!$A$4:$C$1002,3,FALSE)</f>
        <v>Included in base game</v>
      </c>
    </row>
    <row r="488" spans="1:12" x14ac:dyDescent="0.25">
      <c r="A488" s="12">
        <v>869</v>
      </c>
      <c r="B488" s="5">
        <v>485</v>
      </c>
      <c r="C488" s="5">
        <v>117</v>
      </c>
      <c r="D488" s="3" t="s">
        <v>556</v>
      </c>
      <c r="E488" s="3" t="str">
        <f t="array" ref="E488">IF(OR(EXACT(A488,'ESO Dungeon constants'!$D$3:$D$987)),"X","")</f>
        <v/>
      </c>
      <c r="F488" s="3" t="str">
        <f>IF(EXACT(A488,C488),"X","")</f>
        <v/>
      </c>
      <c r="G488" s="3" t="str">
        <f>IF(A488&lt;&gt;C488,VLOOKUP(C488,$A$3:$D$9952,4,FALSE),"")</f>
        <v>Shadowfen</v>
      </c>
      <c r="H488" s="17">
        <f>A488</f>
        <v>869</v>
      </c>
      <c r="I488" s="17">
        <f>C488</f>
        <v>117</v>
      </c>
      <c r="J488">
        <v>0</v>
      </c>
      <c r="K488" s="3" t="str">
        <f>VLOOKUP(J488,'LibSets constants'!$A$4:$B$1002,2,FALSE)</f>
        <v>DLC_BASE_GAME</v>
      </c>
      <c r="L488" s="3" t="str">
        <f>VLOOKUP(J488,'LibSets constants'!$A$4:$C$1002,3,FALSE)</f>
        <v>Included in base game</v>
      </c>
    </row>
    <row r="489" spans="1:12" x14ac:dyDescent="0.25">
      <c r="A489" s="12">
        <v>870</v>
      </c>
      <c r="B489" s="5">
        <v>486</v>
      </c>
      <c r="C489" s="5">
        <v>888</v>
      </c>
      <c r="D489" s="3" t="s">
        <v>557</v>
      </c>
      <c r="E489" s="3" t="str">
        <f t="array" ref="E489">IF(OR(EXACT(A489,'ESO Dungeon constants'!$D$3:$D$987)),"X","")</f>
        <v/>
      </c>
      <c r="F489" s="3" t="str">
        <f>IF(EXACT(A489,C489),"X","")</f>
        <v/>
      </c>
      <c r="G489" s="3" t="str">
        <f>IF(A489&lt;&gt;C489,VLOOKUP(C489,$A$3:$D$9952,4,FALSE),"")</f>
        <v>Craglorn</v>
      </c>
      <c r="H489" s="17">
        <f>A489</f>
        <v>870</v>
      </c>
      <c r="I489" s="17">
        <f>C489</f>
        <v>888</v>
      </c>
      <c r="J489">
        <v>0</v>
      </c>
      <c r="K489" s="3" t="str">
        <f>VLOOKUP(J489,'LibSets constants'!$A$4:$B$1002,2,FALSE)</f>
        <v>DLC_BASE_GAME</v>
      </c>
      <c r="L489" s="3" t="str">
        <f>VLOOKUP(J489,'LibSets constants'!$A$4:$C$1002,3,FALSE)</f>
        <v>Included in base game</v>
      </c>
    </row>
    <row r="490" spans="1:12" x14ac:dyDescent="0.25">
      <c r="A490" s="12">
        <v>871</v>
      </c>
      <c r="B490" s="5">
        <v>487</v>
      </c>
      <c r="C490" s="5">
        <v>58</v>
      </c>
      <c r="D490" s="3" t="s">
        <v>558</v>
      </c>
      <c r="E490" s="3" t="str">
        <f t="array" ref="E490">IF(OR(EXACT(A490,'ESO Dungeon constants'!$D$3:$D$987)),"X","")</f>
        <v/>
      </c>
      <c r="F490" s="3" t="str">
        <f>IF(EXACT(A490,C490),"X","")</f>
        <v/>
      </c>
      <c r="G490" s="3" t="str">
        <f>IF(A490&lt;&gt;C490,VLOOKUP(C490,$A$3:$D$9952,4,FALSE),"")</f>
        <v>Malabal Tor</v>
      </c>
      <c r="H490" s="17">
        <f>A490</f>
        <v>871</v>
      </c>
      <c r="I490" s="17">
        <f>C490</f>
        <v>58</v>
      </c>
      <c r="J490">
        <v>0</v>
      </c>
      <c r="K490" s="3" t="str">
        <f>VLOOKUP(J490,'LibSets constants'!$A$4:$B$1002,2,FALSE)</f>
        <v>DLC_BASE_GAME</v>
      </c>
      <c r="L490" s="3" t="str">
        <f>VLOOKUP(J490,'LibSets constants'!$A$4:$C$1002,3,FALSE)</f>
        <v>Included in base game</v>
      </c>
    </row>
    <row r="491" spans="1:12" x14ac:dyDescent="0.25">
      <c r="A491" s="12">
        <v>872</v>
      </c>
      <c r="B491" s="5">
        <v>488</v>
      </c>
      <c r="C491" s="5">
        <v>382</v>
      </c>
      <c r="D491" s="3" t="s">
        <v>559</v>
      </c>
      <c r="E491" s="3" t="str">
        <f t="array" ref="E491">IF(OR(EXACT(A491,'ESO Dungeon constants'!$D$3:$D$987)),"X","")</f>
        <v/>
      </c>
      <c r="F491" s="3" t="str">
        <f>IF(EXACT(A491,C491),"X","")</f>
        <v/>
      </c>
      <c r="G491" s="3" t="str">
        <f>IF(A491&lt;&gt;C491,VLOOKUP(C491,$A$3:$D$9952,4,FALSE),"")</f>
        <v>Reaper's March</v>
      </c>
      <c r="H491" s="17">
        <f>A491</f>
        <v>872</v>
      </c>
      <c r="I491" s="17">
        <f>C491</f>
        <v>382</v>
      </c>
      <c r="J491">
        <v>0</v>
      </c>
      <c r="K491" s="3" t="str">
        <f>VLOOKUP(J491,'LibSets constants'!$A$4:$B$1002,2,FALSE)</f>
        <v>DLC_BASE_GAME</v>
      </c>
      <c r="L491" s="3" t="str">
        <f>VLOOKUP(J491,'LibSets constants'!$A$4:$C$1002,3,FALSE)</f>
        <v>Included in base game</v>
      </c>
    </row>
    <row r="492" spans="1:12" x14ac:dyDescent="0.25">
      <c r="A492" s="12">
        <v>873</v>
      </c>
      <c r="B492" s="5">
        <v>489</v>
      </c>
      <c r="C492" s="5">
        <v>117</v>
      </c>
      <c r="D492" s="3" t="s">
        <v>560</v>
      </c>
      <c r="E492" s="3" t="str">
        <f t="array" ref="E492">IF(OR(EXACT(A492,'ESO Dungeon constants'!$D$3:$D$987)),"X","")</f>
        <v/>
      </c>
      <c r="F492" s="3" t="str">
        <f>IF(EXACT(A492,C492),"X","")</f>
        <v/>
      </c>
      <c r="G492" s="3" t="str">
        <f>IF(A492&lt;&gt;C492,VLOOKUP(C492,$A$3:$D$9952,4,FALSE),"")</f>
        <v>Shadowfen</v>
      </c>
      <c r="H492" s="17">
        <f>A492</f>
        <v>873</v>
      </c>
      <c r="I492" s="17">
        <f>C492</f>
        <v>117</v>
      </c>
      <c r="J492">
        <v>0</v>
      </c>
      <c r="K492" s="3" t="str">
        <f>VLOOKUP(J492,'LibSets constants'!$A$4:$B$1002,2,FALSE)</f>
        <v>DLC_BASE_GAME</v>
      </c>
      <c r="L492" s="3" t="str">
        <f>VLOOKUP(J492,'LibSets constants'!$A$4:$C$1002,3,FALSE)</f>
        <v>Included in base game</v>
      </c>
    </row>
    <row r="493" spans="1:12" x14ac:dyDescent="0.25">
      <c r="A493" s="12">
        <v>874</v>
      </c>
      <c r="B493" s="5">
        <v>490</v>
      </c>
      <c r="C493" s="5">
        <v>57</v>
      </c>
      <c r="D493" s="3" t="s">
        <v>561</v>
      </c>
      <c r="E493" s="3" t="str">
        <f t="array" ref="E493">IF(OR(EXACT(A493,'ESO Dungeon constants'!$D$3:$D$987)),"X","")</f>
        <v/>
      </c>
      <c r="F493" s="3" t="str">
        <f>IF(EXACT(A493,C493),"X","")</f>
        <v/>
      </c>
      <c r="G493" s="3" t="str">
        <f>IF(A493&lt;&gt;C493,VLOOKUP(C493,$A$3:$D$9952,4,FALSE),"")</f>
        <v>Deshaan</v>
      </c>
      <c r="H493" s="17">
        <f>A493</f>
        <v>874</v>
      </c>
      <c r="I493" s="17">
        <f>C493</f>
        <v>57</v>
      </c>
      <c r="J493">
        <v>0</v>
      </c>
      <c r="K493" s="3" t="str">
        <f>VLOOKUP(J493,'LibSets constants'!$A$4:$B$1002,2,FALSE)</f>
        <v>DLC_BASE_GAME</v>
      </c>
      <c r="L493" s="3" t="str">
        <f>VLOOKUP(J493,'LibSets constants'!$A$4:$C$1002,3,FALSE)</f>
        <v>Included in base game</v>
      </c>
    </row>
    <row r="494" spans="1:12" x14ac:dyDescent="0.25">
      <c r="A494" s="12">
        <v>875</v>
      </c>
      <c r="B494" s="5">
        <v>491</v>
      </c>
      <c r="C494" s="5">
        <v>103</v>
      </c>
      <c r="D494" s="3" t="s">
        <v>562</v>
      </c>
      <c r="E494" s="3" t="str">
        <f t="array" ref="E494">IF(OR(EXACT(A494,'ESO Dungeon constants'!$D$3:$D$987)),"X","")</f>
        <v/>
      </c>
      <c r="F494" s="3" t="str">
        <f>IF(EXACT(A494,C494),"X","")</f>
        <v/>
      </c>
      <c r="G494" s="3" t="str">
        <f>IF(A494&lt;&gt;C494,VLOOKUP(C494,$A$3:$D$9952,4,FALSE),"")</f>
        <v>The Rift</v>
      </c>
      <c r="H494" s="17">
        <f>A494</f>
        <v>875</v>
      </c>
      <c r="I494" s="17">
        <f>C494</f>
        <v>103</v>
      </c>
      <c r="J494">
        <v>0</v>
      </c>
      <c r="K494" s="3" t="str">
        <f>VLOOKUP(J494,'LibSets constants'!$A$4:$B$1002,2,FALSE)</f>
        <v>DLC_BASE_GAME</v>
      </c>
      <c r="L494" s="3" t="str">
        <f>VLOOKUP(J494,'LibSets constants'!$A$4:$C$1002,3,FALSE)</f>
        <v>Included in base game</v>
      </c>
    </row>
    <row r="495" spans="1:12" x14ac:dyDescent="0.25">
      <c r="A495" s="12">
        <v>876</v>
      </c>
      <c r="B495" s="5">
        <v>492</v>
      </c>
      <c r="C495" s="5">
        <v>382</v>
      </c>
      <c r="D495" s="3" t="s">
        <v>563</v>
      </c>
      <c r="E495" s="3" t="str">
        <f t="array" ref="E495">IF(OR(EXACT(A495,'ESO Dungeon constants'!$D$3:$D$987)),"X","")</f>
        <v/>
      </c>
      <c r="F495" s="3" t="str">
        <f>IF(EXACT(A495,C495),"X","")</f>
        <v/>
      </c>
      <c r="G495" s="3" t="str">
        <f>IF(A495&lt;&gt;C495,VLOOKUP(C495,$A$3:$D$9952,4,FALSE),"")</f>
        <v>Reaper's March</v>
      </c>
      <c r="H495" s="17">
        <f>A495</f>
        <v>876</v>
      </c>
      <c r="I495" s="17">
        <f>C495</f>
        <v>382</v>
      </c>
      <c r="J495">
        <v>0</v>
      </c>
      <c r="K495" s="3" t="str">
        <f>VLOOKUP(J495,'LibSets constants'!$A$4:$B$1002,2,FALSE)</f>
        <v>DLC_BASE_GAME</v>
      </c>
      <c r="L495" s="3" t="str">
        <f>VLOOKUP(J495,'LibSets constants'!$A$4:$C$1002,3,FALSE)</f>
        <v>Included in base game</v>
      </c>
    </row>
    <row r="496" spans="1:12" x14ac:dyDescent="0.25">
      <c r="A496" s="12">
        <v>877</v>
      </c>
      <c r="B496" s="5">
        <v>493</v>
      </c>
      <c r="C496" s="5">
        <v>383</v>
      </c>
      <c r="D496" s="3" t="s">
        <v>564</v>
      </c>
      <c r="E496" s="3" t="str">
        <f t="array" ref="E496">IF(OR(EXACT(A496,'ESO Dungeon constants'!$D$3:$D$987)),"X","")</f>
        <v/>
      </c>
      <c r="F496" s="3" t="str">
        <f>IF(EXACT(A496,C496),"X","")</f>
        <v/>
      </c>
      <c r="G496" s="3" t="str">
        <f>IF(A496&lt;&gt;C496,VLOOKUP(C496,$A$3:$D$9952,4,FALSE),"")</f>
        <v>Grahtwood</v>
      </c>
      <c r="H496" s="17">
        <f>A496</f>
        <v>877</v>
      </c>
      <c r="I496" s="17">
        <f>C496</f>
        <v>383</v>
      </c>
      <c r="J496">
        <v>0</v>
      </c>
      <c r="K496" s="3" t="str">
        <f>VLOOKUP(J496,'LibSets constants'!$A$4:$B$1002,2,FALSE)</f>
        <v>DLC_BASE_GAME</v>
      </c>
      <c r="L496" s="3" t="str">
        <f>VLOOKUP(J496,'LibSets constants'!$A$4:$C$1002,3,FALSE)</f>
        <v>Included in base game</v>
      </c>
    </row>
    <row r="497" spans="1:12" x14ac:dyDescent="0.25">
      <c r="A497" s="12">
        <v>878</v>
      </c>
      <c r="B497" s="5">
        <v>494</v>
      </c>
      <c r="C497" s="5">
        <v>381</v>
      </c>
      <c r="D497" s="3" t="s">
        <v>565</v>
      </c>
      <c r="E497" s="3" t="str">
        <f t="array" ref="E497">IF(OR(EXACT(A497,'ESO Dungeon constants'!$D$3:$D$987)),"X","")</f>
        <v/>
      </c>
      <c r="F497" s="3" t="str">
        <f>IF(EXACT(A497,C497),"X","")</f>
        <v/>
      </c>
      <c r="G497" s="3" t="str">
        <f>IF(A497&lt;&gt;C497,VLOOKUP(C497,$A$3:$D$9952,4,FALSE),"")</f>
        <v>Auridon</v>
      </c>
      <c r="H497" s="17">
        <f>A497</f>
        <v>878</v>
      </c>
      <c r="I497" s="17">
        <f>C497</f>
        <v>381</v>
      </c>
      <c r="J497">
        <v>0</v>
      </c>
      <c r="K497" s="3" t="str">
        <f>VLOOKUP(J497,'LibSets constants'!$A$4:$B$1002,2,FALSE)</f>
        <v>DLC_BASE_GAME</v>
      </c>
      <c r="L497" s="3" t="str">
        <f>VLOOKUP(J497,'LibSets constants'!$A$4:$C$1002,3,FALSE)</f>
        <v>Included in base game</v>
      </c>
    </row>
    <row r="498" spans="1:12" x14ac:dyDescent="0.25">
      <c r="A498" s="12">
        <v>879</v>
      </c>
      <c r="B498" s="5">
        <v>495</v>
      </c>
      <c r="C498" s="5">
        <v>534</v>
      </c>
      <c r="D498" s="3" t="s">
        <v>566</v>
      </c>
      <c r="E498" s="3" t="str">
        <f t="array" ref="E498">IF(OR(EXACT(A498,'ESO Dungeon constants'!$D$3:$D$987)),"X","")</f>
        <v/>
      </c>
      <c r="F498" s="3" t="str">
        <f>IF(EXACT(A498,C498),"X","")</f>
        <v/>
      </c>
      <c r="G498" s="3" t="str">
        <f>IF(A498&lt;&gt;C498,VLOOKUP(C498,$A$3:$D$9952,4,FALSE),"")</f>
        <v>Stros M'Kai</v>
      </c>
      <c r="H498" s="17">
        <f>A498</f>
        <v>879</v>
      </c>
      <c r="I498" s="17">
        <f>C498</f>
        <v>534</v>
      </c>
      <c r="J498">
        <v>0</v>
      </c>
      <c r="K498" s="3" t="str">
        <f>VLOOKUP(J498,'LibSets constants'!$A$4:$B$1002,2,FALSE)</f>
        <v>DLC_BASE_GAME</v>
      </c>
      <c r="L498" s="3" t="str">
        <f>VLOOKUP(J498,'LibSets constants'!$A$4:$C$1002,3,FALSE)</f>
        <v>Included in base game</v>
      </c>
    </row>
    <row r="499" spans="1:12" x14ac:dyDescent="0.25">
      <c r="A499" s="12">
        <v>880</v>
      </c>
      <c r="B499" s="5">
        <v>496</v>
      </c>
      <c r="C499" s="5">
        <v>92</v>
      </c>
      <c r="D499" s="3" t="s">
        <v>567</v>
      </c>
      <c r="E499" s="3" t="str">
        <f t="array" ref="E499">IF(OR(EXACT(A499,'ESO Dungeon constants'!$D$3:$D$987)),"X","")</f>
        <v/>
      </c>
      <c r="F499" s="3" t="str">
        <f>IF(EXACT(A499,C499),"X","")</f>
        <v/>
      </c>
      <c r="G499" s="3" t="str">
        <f>IF(A499&lt;&gt;C499,VLOOKUP(C499,$A$3:$D$9952,4,FALSE),"")</f>
        <v>Bangkorai</v>
      </c>
      <c r="H499" s="17">
        <f>A499</f>
        <v>880</v>
      </c>
      <c r="I499" s="17">
        <f>C499</f>
        <v>92</v>
      </c>
      <c r="J499">
        <v>0</v>
      </c>
      <c r="K499" s="3" t="str">
        <f>VLOOKUP(J499,'LibSets constants'!$A$4:$B$1002,2,FALSE)</f>
        <v>DLC_BASE_GAME</v>
      </c>
      <c r="L499" s="3" t="str">
        <f>VLOOKUP(J499,'LibSets constants'!$A$4:$C$1002,3,FALSE)</f>
        <v>Included in base game</v>
      </c>
    </row>
    <row r="500" spans="1:12" x14ac:dyDescent="0.25">
      <c r="A500" s="12">
        <v>881</v>
      </c>
      <c r="B500" s="5">
        <v>497</v>
      </c>
      <c r="C500" s="5">
        <v>19</v>
      </c>
      <c r="D500" s="3" t="s">
        <v>568</v>
      </c>
      <c r="E500" s="3" t="str">
        <f t="array" ref="E500">IF(OR(EXACT(A500,'ESO Dungeon constants'!$D$3:$D$987)),"X","")</f>
        <v/>
      </c>
      <c r="F500" s="3" t="str">
        <f>IF(EXACT(A500,C500),"X","")</f>
        <v/>
      </c>
      <c r="G500" s="3" t="str">
        <f>IF(A500&lt;&gt;C500,VLOOKUP(C500,$A$3:$D$9952,4,FALSE),"")</f>
        <v>Stormhaven</v>
      </c>
      <c r="H500" s="17">
        <f>A500</f>
        <v>881</v>
      </c>
      <c r="I500" s="17">
        <f>C500</f>
        <v>19</v>
      </c>
      <c r="J500">
        <v>0</v>
      </c>
      <c r="K500" s="3" t="str">
        <f>VLOOKUP(J500,'LibSets constants'!$A$4:$B$1002,2,FALSE)</f>
        <v>DLC_BASE_GAME</v>
      </c>
      <c r="L500" s="3" t="str">
        <f>VLOOKUP(J500,'LibSets constants'!$A$4:$C$1002,3,FALSE)</f>
        <v>Included in base game</v>
      </c>
    </row>
    <row r="501" spans="1:12" x14ac:dyDescent="0.25">
      <c r="A501" s="12">
        <v>882</v>
      </c>
      <c r="B501" s="5">
        <v>498</v>
      </c>
      <c r="C501" s="5">
        <v>383</v>
      </c>
      <c r="D501" s="3" t="s">
        <v>569</v>
      </c>
      <c r="E501" s="3" t="str">
        <f t="array" ref="E501">IF(OR(EXACT(A501,'ESO Dungeon constants'!$D$3:$D$987)),"X","")</f>
        <v/>
      </c>
      <c r="F501" s="3" t="str">
        <f>IF(EXACT(A501,C501),"X","")</f>
        <v/>
      </c>
      <c r="G501" s="3" t="str">
        <f>IF(A501&lt;&gt;C501,VLOOKUP(C501,$A$3:$D$9952,4,FALSE),"")</f>
        <v>Grahtwood</v>
      </c>
      <c r="H501" s="17">
        <f>A501</f>
        <v>882</v>
      </c>
      <c r="I501" s="17">
        <f>C501</f>
        <v>383</v>
      </c>
      <c r="J501">
        <v>0</v>
      </c>
      <c r="K501" s="3" t="str">
        <f>VLOOKUP(J501,'LibSets constants'!$A$4:$B$1002,2,FALSE)</f>
        <v>DLC_BASE_GAME</v>
      </c>
      <c r="L501" s="3" t="str">
        <f>VLOOKUP(J501,'LibSets constants'!$A$4:$C$1002,3,FALSE)</f>
        <v>Included in base game</v>
      </c>
    </row>
    <row r="502" spans="1:12" x14ac:dyDescent="0.25">
      <c r="A502" s="12">
        <v>883</v>
      </c>
      <c r="B502" s="5">
        <v>499</v>
      </c>
      <c r="C502" s="5">
        <v>888</v>
      </c>
      <c r="D502" s="3" t="s">
        <v>570</v>
      </c>
      <c r="E502" s="3" t="str">
        <f t="array" ref="E502">IF(OR(EXACT(A502,'ESO Dungeon constants'!$D$3:$D$987)),"X","")</f>
        <v/>
      </c>
      <c r="F502" s="3" t="str">
        <f>IF(EXACT(A502,C502),"X","")</f>
        <v/>
      </c>
      <c r="G502" s="3" t="str">
        <f>IF(A502&lt;&gt;C502,VLOOKUP(C502,$A$3:$D$9952,4,FALSE),"")</f>
        <v>Craglorn</v>
      </c>
      <c r="H502" s="17">
        <f>A502</f>
        <v>883</v>
      </c>
      <c r="I502" s="17">
        <f>C502</f>
        <v>888</v>
      </c>
      <c r="J502">
        <v>0</v>
      </c>
      <c r="K502" s="3" t="str">
        <f>VLOOKUP(J502,'LibSets constants'!$A$4:$B$1002,2,FALSE)</f>
        <v>DLC_BASE_GAME</v>
      </c>
      <c r="L502" s="3" t="str">
        <f>VLOOKUP(J502,'LibSets constants'!$A$4:$C$1002,3,FALSE)</f>
        <v>Included in base game</v>
      </c>
    </row>
    <row r="503" spans="1:12" x14ac:dyDescent="0.25">
      <c r="A503" s="12">
        <v>888</v>
      </c>
      <c r="B503" s="5">
        <v>500</v>
      </c>
      <c r="C503" s="5">
        <v>888</v>
      </c>
      <c r="D503" s="3" t="s">
        <v>571</v>
      </c>
      <c r="E503" s="3" t="str">
        <f t="array" ref="E503">IF(OR(EXACT(A503,'ESO Dungeon constants'!$D$3:$D$987)),"X","")</f>
        <v/>
      </c>
      <c r="F503" s="3" t="str">
        <f>IF(EXACT(A503,C503),"X","")</f>
        <v>X</v>
      </c>
      <c r="G503" s="3" t="str">
        <f>IF(A503&lt;&gt;C503,VLOOKUP(C503,$A$3:$D$9952,4,FALSE),"")</f>
        <v/>
      </c>
      <c r="H503" s="17">
        <f>A503</f>
        <v>888</v>
      </c>
      <c r="I503" s="17">
        <f>C503</f>
        <v>888</v>
      </c>
      <c r="J503">
        <v>0</v>
      </c>
      <c r="K503" s="3" t="str">
        <f>VLOOKUP(J503,'LibSets constants'!$A$4:$B$1002,2,FALSE)</f>
        <v>DLC_BASE_GAME</v>
      </c>
      <c r="L503" s="3" t="str">
        <f>VLOOKUP(J503,'LibSets constants'!$A$4:$C$1002,3,FALSE)</f>
        <v>Included in base game</v>
      </c>
    </row>
    <row r="504" spans="1:12" x14ac:dyDescent="0.25">
      <c r="A504" s="12">
        <v>889</v>
      </c>
      <c r="B504" s="5">
        <v>501</v>
      </c>
      <c r="C504" s="5">
        <v>888</v>
      </c>
      <c r="D504" s="3" t="s">
        <v>572</v>
      </c>
      <c r="E504" s="3" t="str">
        <f t="array" ref="E504">IF(OR(EXACT(A504,'ESO Dungeon constants'!$D$3:$D$987)),"X","")</f>
        <v/>
      </c>
      <c r="F504" s="3" t="str">
        <f>IF(EXACT(A504,C504),"X","")</f>
        <v/>
      </c>
      <c r="G504" s="3" t="str">
        <f>IF(A504&lt;&gt;C504,VLOOKUP(C504,$A$3:$D$9952,4,FALSE),"")</f>
        <v>Craglorn</v>
      </c>
      <c r="H504" s="17">
        <f>A504</f>
        <v>889</v>
      </c>
      <c r="I504" s="17">
        <f>C504</f>
        <v>888</v>
      </c>
      <c r="J504">
        <v>0</v>
      </c>
      <c r="K504" s="3" t="str">
        <f>VLOOKUP(J504,'LibSets constants'!$A$4:$B$1002,2,FALSE)</f>
        <v>DLC_BASE_GAME</v>
      </c>
      <c r="L504" s="3" t="str">
        <f>VLOOKUP(J504,'LibSets constants'!$A$4:$C$1002,3,FALSE)</f>
        <v>Included in base game</v>
      </c>
    </row>
    <row r="505" spans="1:12" x14ac:dyDescent="0.25">
      <c r="A505" s="12">
        <v>890</v>
      </c>
      <c r="B505" s="5">
        <v>502</v>
      </c>
      <c r="C505" s="5">
        <v>888</v>
      </c>
      <c r="D505" s="3" t="s">
        <v>573</v>
      </c>
      <c r="E505" s="3" t="str">
        <f t="array" ref="E505">IF(OR(EXACT(A505,'ESO Dungeon constants'!$D$3:$D$987)),"X","")</f>
        <v/>
      </c>
      <c r="F505" s="3" t="str">
        <f>IF(EXACT(A505,C505),"X","")</f>
        <v/>
      </c>
      <c r="G505" s="3" t="str">
        <f>IF(A505&lt;&gt;C505,VLOOKUP(C505,$A$3:$D$9952,4,FALSE),"")</f>
        <v>Craglorn</v>
      </c>
      <c r="H505" s="17">
        <f>A505</f>
        <v>890</v>
      </c>
      <c r="I505" s="17">
        <f>C505</f>
        <v>888</v>
      </c>
      <c r="J505">
        <v>0</v>
      </c>
      <c r="K505" s="3" t="str">
        <f>VLOOKUP(J505,'LibSets constants'!$A$4:$B$1002,2,FALSE)</f>
        <v>DLC_BASE_GAME</v>
      </c>
      <c r="L505" s="3" t="str">
        <f>VLOOKUP(J505,'LibSets constants'!$A$4:$C$1002,3,FALSE)</f>
        <v>Included in base game</v>
      </c>
    </row>
    <row r="506" spans="1:12" x14ac:dyDescent="0.25">
      <c r="A506" s="12">
        <v>891</v>
      </c>
      <c r="B506" s="5">
        <v>503</v>
      </c>
      <c r="C506" s="5">
        <v>888</v>
      </c>
      <c r="D506" s="3" t="s">
        <v>574</v>
      </c>
      <c r="E506" s="3" t="str">
        <f t="array" ref="E506">IF(OR(EXACT(A506,'ESO Dungeon constants'!$D$3:$D$987)),"X","")</f>
        <v/>
      </c>
      <c r="F506" s="3" t="str">
        <f>IF(EXACT(A506,C506),"X","")</f>
        <v/>
      </c>
      <c r="G506" s="3" t="str">
        <f>IF(A506&lt;&gt;C506,VLOOKUP(C506,$A$3:$D$9952,4,FALSE),"")</f>
        <v>Craglorn</v>
      </c>
      <c r="H506" s="17">
        <f>A506</f>
        <v>891</v>
      </c>
      <c r="I506" s="17">
        <f>C506</f>
        <v>888</v>
      </c>
      <c r="J506">
        <v>0</v>
      </c>
      <c r="K506" s="3" t="str">
        <f>VLOOKUP(J506,'LibSets constants'!$A$4:$B$1002,2,FALSE)</f>
        <v>DLC_BASE_GAME</v>
      </c>
      <c r="L506" s="3" t="str">
        <f>VLOOKUP(J506,'LibSets constants'!$A$4:$C$1002,3,FALSE)</f>
        <v>Included in base game</v>
      </c>
    </row>
    <row r="507" spans="1:12" x14ac:dyDescent="0.25">
      <c r="A507" s="12">
        <v>892</v>
      </c>
      <c r="B507" s="5">
        <v>504</v>
      </c>
      <c r="C507" s="5">
        <v>888</v>
      </c>
      <c r="D507" s="43" t="s">
        <v>575</v>
      </c>
      <c r="E507" s="3" t="str">
        <f t="array" ref="E507">IF(OR(EXACT(A507,'ESO Dungeon constants'!$D$3:$D$987)),"X","")</f>
        <v/>
      </c>
      <c r="F507" s="3" t="str">
        <f>IF(EXACT(A507,C507),"X","")</f>
        <v/>
      </c>
      <c r="G507" s="3" t="str">
        <f>IF(A507&lt;&gt;C507,VLOOKUP(C507,$A$3:$D$9952,4,FALSE),"")</f>
        <v>Craglorn</v>
      </c>
      <c r="H507" s="17">
        <f>A507</f>
        <v>892</v>
      </c>
      <c r="I507" s="17">
        <f>C507</f>
        <v>888</v>
      </c>
      <c r="J507">
        <v>0</v>
      </c>
      <c r="K507" s="3" t="str">
        <f>VLOOKUP(J507,'LibSets constants'!$A$4:$B$1002,2,FALSE)</f>
        <v>DLC_BASE_GAME</v>
      </c>
      <c r="L507" s="3" t="str">
        <f>VLOOKUP(J507,'LibSets constants'!$A$4:$C$1002,3,FALSE)</f>
        <v>Included in base game</v>
      </c>
    </row>
    <row r="508" spans="1:12" x14ac:dyDescent="0.25">
      <c r="A508" s="12">
        <v>893</v>
      </c>
      <c r="B508" s="5">
        <v>505</v>
      </c>
      <c r="C508" s="5">
        <v>888</v>
      </c>
      <c r="D508" s="3" t="s">
        <v>576</v>
      </c>
      <c r="E508" s="3" t="str">
        <f t="array" ref="E508">IF(OR(EXACT(A508,'ESO Dungeon constants'!$D$3:$D$987)),"X","")</f>
        <v/>
      </c>
      <c r="F508" s="3" t="str">
        <f>IF(EXACT(A508,C508),"X","")</f>
        <v/>
      </c>
      <c r="G508" s="3" t="str">
        <f>IF(A508&lt;&gt;C508,VLOOKUP(C508,$A$3:$D$9952,4,FALSE),"")</f>
        <v>Craglorn</v>
      </c>
      <c r="H508" s="17">
        <f>A508</f>
        <v>893</v>
      </c>
      <c r="I508" s="17">
        <f>C508</f>
        <v>888</v>
      </c>
      <c r="J508">
        <v>0</v>
      </c>
      <c r="K508" s="3" t="str">
        <f>VLOOKUP(J508,'LibSets constants'!$A$4:$B$1002,2,FALSE)</f>
        <v>DLC_BASE_GAME</v>
      </c>
      <c r="L508" s="3" t="str">
        <f>VLOOKUP(J508,'LibSets constants'!$A$4:$C$1002,3,FALSE)</f>
        <v>Included in base game</v>
      </c>
    </row>
    <row r="509" spans="1:12" x14ac:dyDescent="0.25">
      <c r="A509" s="12">
        <v>894</v>
      </c>
      <c r="B509" s="5">
        <v>506</v>
      </c>
      <c r="C509" s="5">
        <v>888</v>
      </c>
      <c r="D509" s="3" t="s">
        <v>577</v>
      </c>
      <c r="E509" s="3" t="str">
        <f t="array" ref="E509">IF(OR(EXACT(A509,'ESO Dungeon constants'!$D$3:$D$987)),"X","")</f>
        <v/>
      </c>
      <c r="F509" s="3" t="str">
        <f>IF(EXACT(A509,C509),"X","")</f>
        <v/>
      </c>
      <c r="G509" s="3" t="str">
        <f>IF(A509&lt;&gt;C509,VLOOKUP(C509,$A$3:$D$9952,4,FALSE),"")</f>
        <v>Craglorn</v>
      </c>
      <c r="H509" s="17">
        <f>A509</f>
        <v>894</v>
      </c>
      <c r="I509" s="17">
        <f>C509</f>
        <v>888</v>
      </c>
      <c r="J509">
        <v>0</v>
      </c>
      <c r="K509" s="3" t="str">
        <f>VLOOKUP(J509,'LibSets constants'!$A$4:$B$1002,2,FALSE)</f>
        <v>DLC_BASE_GAME</v>
      </c>
      <c r="L509" s="3" t="str">
        <f>VLOOKUP(J509,'LibSets constants'!$A$4:$C$1002,3,FALSE)</f>
        <v>Included in base game</v>
      </c>
    </row>
    <row r="510" spans="1:12" x14ac:dyDescent="0.25">
      <c r="A510" s="12">
        <v>895</v>
      </c>
      <c r="B510" s="5">
        <v>507</v>
      </c>
      <c r="C510" s="5">
        <v>888</v>
      </c>
      <c r="D510" s="3" t="s">
        <v>2595</v>
      </c>
      <c r="E510" s="3" t="str">
        <f t="array" ref="E510">IF(OR(EXACT(A510,'ESO Dungeon constants'!$D$3:$D$987)),"X","")</f>
        <v/>
      </c>
      <c r="F510" s="3" t="str">
        <f>IF(EXACT(A510,C510),"X","")</f>
        <v/>
      </c>
      <c r="G510" s="3" t="str">
        <f>IF(A510&lt;&gt;C510,VLOOKUP(C510,$A$3:$D$9952,4,FALSE),"")</f>
        <v>Craglorn</v>
      </c>
      <c r="H510" s="17">
        <f>A510</f>
        <v>895</v>
      </c>
      <c r="I510" s="17">
        <f>C510</f>
        <v>888</v>
      </c>
      <c r="J510">
        <v>0</v>
      </c>
      <c r="K510" s="3" t="str">
        <f>VLOOKUP(J510,'LibSets constants'!$A$4:$B$1002,2,FALSE)</f>
        <v>DLC_BASE_GAME</v>
      </c>
      <c r="L510" s="3" t="str">
        <f>VLOOKUP(J510,'LibSets constants'!$A$4:$C$1002,3,FALSE)</f>
        <v>Included in base game</v>
      </c>
    </row>
    <row r="511" spans="1:12" x14ac:dyDescent="0.25">
      <c r="A511" s="12">
        <v>896</v>
      </c>
      <c r="B511" s="5">
        <v>508</v>
      </c>
      <c r="C511" s="5">
        <v>888</v>
      </c>
      <c r="D511" s="43" t="s">
        <v>578</v>
      </c>
      <c r="E511" s="3" t="str">
        <f t="array" ref="E511">IF(OR(EXACT(A511,'ESO Dungeon constants'!$D$3:$D$987)),"X","")</f>
        <v/>
      </c>
      <c r="F511" s="3" t="str">
        <f>IF(EXACT(A511,C511),"X","")</f>
        <v/>
      </c>
      <c r="G511" s="3" t="str">
        <f>IF(A511&lt;&gt;C511,VLOOKUP(C511,$A$3:$D$9952,4,FALSE),"")</f>
        <v>Craglorn</v>
      </c>
      <c r="H511" s="17">
        <f>A511</f>
        <v>896</v>
      </c>
      <c r="I511" s="17">
        <f>C511</f>
        <v>888</v>
      </c>
      <c r="J511">
        <v>0</v>
      </c>
      <c r="K511" s="3" t="str">
        <f>VLOOKUP(J511,'LibSets constants'!$A$4:$B$1002,2,FALSE)</f>
        <v>DLC_BASE_GAME</v>
      </c>
      <c r="L511" s="3" t="str">
        <f>VLOOKUP(J511,'LibSets constants'!$A$4:$C$1002,3,FALSE)</f>
        <v>Included in base game</v>
      </c>
    </row>
    <row r="512" spans="1:12" x14ac:dyDescent="0.25">
      <c r="A512" s="12">
        <v>897</v>
      </c>
      <c r="B512" s="5">
        <v>509</v>
      </c>
      <c r="C512" s="5">
        <v>888</v>
      </c>
      <c r="D512" s="3" t="s">
        <v>579</v>
      </c>
      <c r="E512" s="3" t="str">
        <f t="array" ref="E512">IF(OR(EXACT(A512,'ESO Dungeon constants'!$D$3:$D$987)),"X","")</f>
        <v/>
      </c>
      <c r="F512" s="3" t="str">
        <f>IF(EXACT(A512,C512),"X","")</f>
        <v/>
      </c>
      <c r="G512" s="3" t="str">
        <f>IF(A512&lt;&gt;C512,VLOOKUP(C512,$A$3:$D$9952,4,FALSE),"")</f>
        <v>Craglorn</v>
      </c>
      <c r="H512" s="17">
        <f>A512</f>
        <v>897</v>
      </c>
      <c r="I512" s="17">
        <f>C512</f>
        <v>888</v>
      </c>
      <c r="J512">
        <v>0</v>
      </c>
      <c r="K512" s="3" t="str">
        <f>VLOOKUP(J512,'LibSets constants'!$A$4:$B$1002,2,FALSE)</f>
        <v>DLC_BASE_GAME</v>
      </c>
      <c r="L512" s="3" t="str">
        <f>VLOOKUP(J512,'LibSets constants'!$A$4:$C$1002,3,FALSE)</f>
        <v>Included in base game</v>
      </c>
    </row>
    <row r="513" spans="1:12" x14ac:dyDescent="0.25">
      <c r="A513" s="12">
        <v>898</v>
      </c>
      <c r="B513" s="5">
        <v>510</v>
      </c>
      <c r="C513" s="5">
        <v>888</v>
      </c>
      <c r="D513" s="3" t="s">
        <v>580</v>
      </c>
      <c r="E513" s="3" t="str">
        <f t="array" ref="E513">IF(OR(EXACT(A513,'ESO Dungeon constants'!$D$3:$D$987)),"X","")</f>
        <v/>
      </c>
      <c r="F513" s="3" t="str">
        <f>IF(EXACT(A513,C513),"X","")</f>
        <v/>
      </c>
      <c r="G513" s="3" t="str">
        <f>IF(A513&lt;&gt;C513,VLOOKUP(C513,$A$3:$D$9952,4,FALSE),"")</f>
        <v>Craglorn</v>
      </c>
      <c r="H513" s="17">
        <f>A513</f>
        <v>898</v>
      </c>
      <c r="I513" s="17">
        <f>C513</f>
        <v>888</v>
      </c>
      <c r="J513">
        <v>0</v>
      </c>
      <c r="K513" s="3" t="str">
        <f>VLOOKUP(J513,'LibSets constants'!$A$4:$B$1002,2,FALSE)</f>
        <v>DLC_BASE_GAME</v>
      </c>
      <c r="L513" s="3" t="str">
        <f>VLOOKUP(J513,'LibSets constants'!$A$4:$C$1002,3,FALSE)</f>
        <v>Included in base game</v>
      </c>
    </row>
    <row r="514" spans="1:12" x14ac:dyDescent="0.25">
      <c r="A514" s="12">
        <v>899</v>
      </c>
      <c r="B514" s="5">
        <v>511</v>
      </c>
      <c r="C514" s="5">
        <v>888</v>
      </c>
      <c r="D514" s="3" t="s">
        <v>581</v>
      </c>
      <c r="E514" s="3" t="str">
        <f t="array" ref="E514">IF(OR(EXACT(A514,'ESO Dungeon constants'!$D$3:$D$987)),"X","")</f>
        <v/>
      </c>
      <c r="F514" s="3" t="str">
        <f>IF(EXACT(A514,C514),"X","")</f>
        <v/>
      </c>
      <c r="G514" s="3" t="str">
        <f>IF(A514&lt;&gt;C514,VLOOKUP(C514,$A$3:$D$9952,4,FALSE),"")</f>
        <v>Craglorn</v>
      </c>
      <c r="H514" s="17">
        <f>A514</f>
        <v>899</v>
      </c>
      <c r="I514" s="17">
        <f>C514</f>
        <v>888</v>
      </c>
      <c r="J514">
        <v>0</v>
      </c>
      <c r="K514" s="3" t="str">
        <f>VLOOKUP(J514,'LibSets constants'!$A$4:$B$1002,2,FALSE)</f>
        <v>DLC_BASE_GAME</v>
      </c>
      <c r="L514" s="3" t="str">
        <f>VLOOKUP(J514,'LibSets constants'!$A$4:$C$1002,3,FALSE)</f>
        <v>Included in base game</v>
      </c>
    </row>
    <row r="515" spans="1:12" x14ac:dyDescent="0.25">
      <c r="A515" s="12">
        <v>900</v>
      </c>
      <c r="B515" s="5">
        <v>512</v>
      </c>
      <c r="C515" s="5">
        <v>888</v>
      </c>
      <c r="D515" s="3" t="s">
        <v>582</v>
      </c>
      <c r="E515" s="3" t="str">
        <f t="array" ref="E515">IF(OR(EXACT(A515,'ESO Dungeon constants'!$D$3:$D$987)),"X","")</f>
        <v/>
      </c>
      <c r="F515" s="3" t="str">
        <f>IF(EXACT(A515,C515),"X","")</f>
        <v/>
      </c>
      <c r="G515" s="3" t="str">
        <f>IF(A515&lt;&gt;C515,VLOOKUP(C515,$A$3:$D$9952,4,FALSE),"")</f>
        <v>Craglorn</v>
      </c>
      <c r="H515" s="17">
        <f>A515</f>
        <v>900</v>
      </c>
      <c r="I515" s="17">
        <f>C515</f>
        <v>888</v>
      </c>
      <c r="J515">
        <v>0</v>
      </c>
      <c r="K515" s="3" t="str">
        <f>VLOOKUP(J515,'LibSets constants'!$A$4:$B$1002,2,FALSE)</f>
        <v>DLC_BASE_GAME</v>
      </c>
      <c r="L515" s="3" t="str">
        <f>VLOOKUP(J515,'LibSets constants'!$A$4:$C$1002,3,FALSE)</f>
        <v>Included in base game</v>
      </c>
    </row>
    <row r="516" spans="1:12" x14ac:dyDescent="0.25">
      <c r="A516" s="12">
        <v>901</v>
      </c>
      <c r="B516" s="5">
        <v>513</v>
      </c>
      <c r="C516" s="5">
        <v>888</v>
      </c>
      <c r="D516" s="3" t="s">
        <v>583</v>
      </c>
      <c r="E516" s="3" t="str">
        <f t="array" ref="E516">IF(OR(EXACT(A516,'ESO Dungeon constants'!$D$3:$D$987)),"X","")</f>
        <v/>
      </c>
      <c r="F516" s="3" t="str">
        <f>IF(EXACT(A516,C516),"X","")</f>
        <v/>
      </c>
      <c r="G516" s="3" t="str">
        <f>IF(A516&lt;&gt;C516,VLOOKUP(C516,$A$3:$D$9952,4,FALSE),"")</f>
        <v>Craglorn</v>
      </c>
      <c r="H516" s="17">
        <f>A516</f>
        <v>901</v>
      </c>
      <c r="I516" s="17">
        <f>C516</f>
        <v>888</v>
      </c>
      <c r="J516">
        <v>0</v>
      </c>
      <c r="K516" s="3" t="str">
        <f>VLOOKUP(J516,'LibSets constants'!$A$4:$B$1002,2,FALSE)</f>
        <v>DLC_BASE_GAME</v>
      </c>
      <c r="L516" s="3" t="str">
        <f>VLOOKUP(J516,'LibSets constants'!$A$4:$C$1002,3,FALSE)</f>
        <v>Included in base game</v>
      </c>
    </row>
    <row r="517" spans="1:12" x14ac:dyDescent="0.25">
      <c r="A517" s="12">
        <v>902</v>
      </c>
      <c r="B517" s="5">
        <v>514</v>
      </c>
      <c r="C517" s="5">
        <v>888</v>
      </c>
      <c r="D517" s="3" t="s">
        <v>584</v>
      </c>
      <c r="E517" s="3" t="str">
        <f t="array" ref="E517">IF(OR(EXACT(A517,'ESO Dungeon constants'!$D$3:$D$987)),"X","")</f>
        <v/>
      </c>
      <c r="F517" s="3" t="str">
        <f>IF(EXACT(A517,C517),"X","")</f>
        <v/>
      </c>
      <c r="G517" s="3" t="str">
        <f>IF(A517&lt;&gt;C517,VLOOKUP(C517,$A$3:$D$9952,4,FALSE),"")</f>
        <v>Craglorn</v>
      </c>
      <c r="H517" s="17">
        <f>A517</f>
        <v>902</v>
      </c>
      <c r="I517" s="17">
        <f>C517</f>
        <v>888</v>
      </c>
      <c r="J517">
        <v>0</v>
      </c>
      <c r="K517" s="3" t="str">
        <f>VLOOKUP(J517,'LibSets constants'!$A$4:$B$1002,2,FALSE)</f>
        <v>DLC_BASE_GAME</v>
      </c>
      <c r="L517" s="3" t="str">
        <f>VLOOKUP(J517,'LibSets constants'!$A$4:$C$1002,3,FALSE)</f>
        <v>Included in base game</v>
      </c>
    </row>
    <row r="518" spans="1:12" x14ac:dyDescent="0.25">
      <c r="A518" s="12">
        <v>903</v>
      </c>
      <c r="B518" s="5">
        <v>515</v>
      </c>
      <c r="C518" s="5">
        <v>888</v>
      </c>
      <c r="D518" s="3" t="s">
        <v>585</v>
      </c>
      <c r="E518" s="3" t="str">
        <f t="array" ref="E518">IF(OR(EXACT(A518,'ESO Dungeon constants'!$D$3:$D$987)),"X","")</f>
        <v/>
      </c>
      <c r="F518" s="3" t="str">
        <f>IF(EXACT(A518,C518),"X","")</f>
        <v/>
      </c>
      <c r="G518" s="3" t="str">
        <f>IF(A518&lt;&gt;C518,VLOOKUP(C518,$A$3:$D$9952,4,FALSE),"")</f>
        <v>Craglorn</v>
      </c>
      <c r="H518" s="17">
        <f>A518</f>
        <v>903</v>
      </c>
      <c r="I518" s="17">
        <f>C518</f>
        <v>888</v>
      </c>
      <c r="J518">
        <v>0</v>
      </c>
      <c r="K518" s="3" t="str">
        <f>VLOOKUP(J518,'LibSets constants'!$A$4:$B$1002,2,FALSE)</f>
        <v>DLC_BASE_GAME</v>
      </c>
      <c r="L518" s="3" t="str">
        <f>VLOOKUP(J518,'LibSets constants'!$A$4:$C$1002,3,FALSE)</f>
        <v>Included in base game</v>
      </c>
    </row>
    <row r="519" spans="1:12" x14ac:dyDescent="0.25">
      <c r="A519" s="12">
        <v>904</v>
      </c>
      <c r="B519" s="5">
        <v>516</v>
      </c>
      <c r="C519" s="5">
        <v>888</v>
      </c>
      <c r="D519" s="3" t="s">
        <v>586</v>
      </c>
      <c r="E519" s="3" t="str">
        <f t="array" ref="E519">IF(OR(EXACT(A519,'ESO Dungeon constants'!$D$3:$D$987)),"X","")</f>
        <v/>
      </c>
      <c r="F519" s="3" t="str">
        <f>IF(EXACT(A519,C519),"X","")</f>
        <v/>
      </c>
      <c r="G519" s="3" t="str">
        <f>IF(A519&lt;&gt;C519,VLOOKUP(C519,$A$3:$D$9952,4,FALSE),"")</f>
        <v>Craglorn</v>
      </c>
      <c r="H519" s="17">
        <f>A519</f>
        <v>904</v>
      </c>
      <c r="I519" s="17">
        <f>C519</f>
        <v>888</v>
      </c>
      <c r="J519">
        <v>0</v>
      </c>
      <c r="K519" s="3" t="str">
        <f>VLOOKUP(J519,'LibSets constants'!$A$4:$B$1002,2,FALSE)</f>
        <v>DLC_BASE_GAME</v>
      </c>
      <c r="L519" s="3" t="str">
        <f>VLOOKUP(J519,'LibSets constants'!$A$4:$C$1002,3,FALSE)</f>
        <v>Included in base game</v>
      </c>
    </row>
    <row r="520" spans="1:12" x14ac:dyDescent="0.25">
      <c r="A520" s="12">
        <v>905</v>
      </c>
      <c r="B520" s="5">
        <v>517</v>
      </c>
      <c r="C520" s="5">
        <v>888</v>
      </c>
      <c r="D520" s="3" t="s">
        <v>587</v>
      </c>
      <c r="E520" s="3" t="str">
        <f t="array" ref="E520">IF(OR(EXACT(A520,'ESO Dungeon constants'!$D$3:$D$987)),"X","")</f>
        <v/>
      </c>
      <c r="F520" s="3" t="str">
        <f>IF(EXACT(A520,C520),"X","")</f>
        <v/>
      </c>
      <c r="G520" s="3" t="str">
        <f>IF(A520&lt;&gt;C520,VLOOKUP(C520,$A$3:$D$9952,4,FALSE),"")</f>
        <v>Craglorn</v>
      </c>
      <c r="H520" s="17">
        <f>A520</f>
        <v>905</v>
      </c>
      <c r="I520" s="17">
        <f>C520</f>
        <v>888</v>
      </c>
      <c r="J520">
        <v>0</v>
      </c>
      <c r="K520" s="3" t="str">
        <f>VLOOKUP(J520,'LibSets constants'!$A$4:$B$1002,2,FALSE)</f>
        <v>DLC_BASE_GAME</v>
      </c>
      <c r="L520" s="3" t="str">
        <f>VLOOKUP(J520,'LibSets constants'!$A$4:$C$1002,3,FALSE)</f>
        <v>Included in base game</v>
      </c>
    </row>
    <row r="521" spans="1:12" x14ac:dyDescent="0.25">
      <c r="A521" s="12">
        <v>906</v>
      </c>
      <c r="B521" s="5">
        <v>518</v>
      </c>
      <c r="C521" s="5">
        <v>888</v>
      </c>
      <c r="D521" s="3" t="s">
        <v>588</v>
      </c>
      <c r="E521" s="3" t="str">
        <f t="array" ref="E521">IF(OR(EXACT(A521,'ESO Dungeon constants'!$D$3:$D$987)),"X","")</f>
        <v/>
      </c>
      <c r="F521" s="3" t="str">
        <f>IF(EXACT(A521,C521),"X","")</f>
        <v/>
      </c>
      <c r="G521" s="3" t="str">
        <f>IF(A521&lt;&gt;C521,VLOOKUP(C521,$A$3:$D$9952,4,FALSE),"")</f>
        <v>Craglorn</v>
      </c>
      <c r="H521" s="17">
        <f>A521</f>
        <v>906</v>
      </c>
      <c r="I521" s="17">
        <f>C521</f>
        <v>888</v>
      </c>
      <c r="J521">
        <v>0</v>
      </c>
      <c r="K521" s="3" t="str">
        <f>VLOOKUP(J521,'LibSets constants'!$A$4:$B$1002,2,FALSE)</f>
        <v>DLC_BASE_GAME</v>
      </c>
      <c r="L521" s="3" t="str">
        <f>VLOOKUP(J521,'LibSets constants'!$A$4:$C$1002,3,FALSE)</f>
        <v>Included in base game</v>
      </c>
    </row>
    <row r="522" spans="1:12" x14ac:dyDescent="0.25">
      <c r="A522" s="12">
        <v>907</v>
      </c>
      <c r="B522" s="5">
        <v>519</v>
      </c>
      <c r="C522" s="5">
        <v>888</v>
      </c>
      <c r="D522" s="3" t="s">
        <v>2571</v>
      </c>
      <c r="E522" s="3" t="str">
        <f t="array" ref="E522">IF(OR(EXACT(A522,'ESO Dungeon constants'!$D$3:$D$987)),"X","")</f>
        <v/>
      </c>
      <c r="F522" s="3" t="str">
        <f>IF(EXACT(A522,C522),"X","")</f>
        <v/>
      </c>
      <c r="G522" s="3" t="str">
        <f>IF(A522&lt;&gt;C522,VLOOKUP(C522,$A$3:$D$9952,4,FALSE),"")</f>
        <v>Craglorn</v>
      </c>
      <c r="H522" s="17">
        <f>A522</f>
        <v>907</v>
      </c>
      <c r="I522" s="17">
        <f>C522</f>
        <v>888</v>
      </c>
      <c r="J522">
        <v>0</v>
      </c>
      <c r="K522" s="3" t="str">
        <f>VLOOKUP(J522,'LibSets constants'!$A$4:$B$1002,2,FALSE)</f>
        <v>DLC_BASE_GAME</v>
      </c>
      <c r="L522" s="3" t="str">
        <f>VLOOKUP(J522,'LibSets constants'!$A$4:$C$1002,3,FALSE)</f>
        <v>Included in base game</v>
      </c>
    </row>
    <row r="523" spans="1:12" x14ac:dyDescent="0.25">
      <c r="A523" s="12">
        <v>908</v>
      </c>
      <c r="B523" s="5">
        <v>520</v>
      </c>
      <c r="C523" s="5">
        <v>888</v>
      </c>
      <c r="D523" s="3" t="s">
        <v>589</v>
      </c>
      <c r="E523" s="3" t="str">
        <f t="array" ref="E523">IF(OR(EXACT(A523,'ESO Dungeon constants'!$D$3:$D$987)),"X","")</f>
        <v/>
      </c>
      <c r="F523" s="3" t="str">
        <f>IF(EXACT(A523,C523),"X","")</f>
        <v/>
      </c>
      <c r="G523" s="3" t="str">
        <f>IF(A523&lt;&gt;C523,VLOOKUP(C523,$A$3:$D$9952,4,FALSE),"")</f>
        <v>Craglorn</v>
      </c>
      <c r="H523" s="17">
        <f>A523</f>
        <v>908</v>
      </c>
      <c r="I523" s="17">
        <f>C523</f>
        <v>888</v>
      </c>
      <c r="J523">
        <v>0</v>
      </c>
      <c r="K523" s="3" t="str">
        <f>VLOOKUP(J523,'LibSets constants'!$A$4:$B$1002,2,FALSE)</f>
        <v>DLC_BASE_GAME</v>
      </c>
      <c r="L523" s="3" t="str">
        <f>VLOOKUP(J523,'LibSets constants'!$A$4:$C$1002,3,FALSE)</f>
        <v>Included in base game</v>
      </c>
    </row>
    <row r="524" spans="1:12" x14ac:dyDescent="0.25">
      <c r="A524" s="12">
        <v>909</v>
      </c>
      <c r="B524" s="5">
        <v>521</v>
      </c>
      <c r="C524" s="5">
        <v>888</v>
      </c>
      <c r="D524" s="3" t="s">
        <v>590</v>
      </c>
      <c r="E524" s="3" t="str">
        <f t="array" ref="E524">IF(OR(EXACT(A524,'ESO Dungeon constants'!$D$3:$D$987)),"X","")</f>
        <v/>
      </c>
      <c r="F524" s="3" t="str">
        <f>IF(EXACT(A524,C524),"X","")</f>
        <v/>
      </c>
      <c r="G524" s="3" t="str">
        <f>IF(A524&lt;&gt;C524,VLOOKUP(C524,$A$3:$D$9952,4,FALSE),"")</f>
        <v>Craglorn</v>
      </c>
      <c r="H524" s="17">
        <f>A524</f>
        <v>909</v>
      </c>
      <c r="I524" s="17">
        <f>C524</f>
        <v>888</v>
      </c>
      <c r="J524">
        <v>0</v>
      </c>
      <c r="K524" s="3" t="str">
        <f>VLOOKUP(J524,'LibSets constants'!$A$4:$B$1002,2,FALSE)</f>
        <v>DLC_BASE_GAME</v>
      </c>
      <c r="L524" s="3" t="str">
        <f>VLOOKUP(J524,'LibSets constants'!$A$4:$C$1002,3,FALSE)</f>
        <v>Included in base game</v>
      </c>
    </row>
    <row r="525" spans="1:12" x14ac:dyDescent="0.25">
      <c r="A525" s="12">
        <v>910</v>
      </c>
      <c r="B525" s="5">
        <v>522</v>
      </c>
      <c r="C525" s="5">
        <v>888</v>
      </c>
      <c r="D525" s="3" t="s">
        <v>591</v>
      </c>
      <c r="E525" s="3" t="str">
        <f t="array" ref="E525">IF(OR(EXACT(A525,'ESO Dungeon constants'!$D$3:$D$987)),"X","")</f>
        <v/>
      </c>
      <c r="F525" s="3" t="str">
        <f>IF(EXACT(A525,C525),"X","")</f>
        <v/>
      </c>
      <c r="G525" s="3" t="str">
        <f>IF(A525&lt;&gt;C525,VLOOKUP(C525,$A$3:$D$9952,4,FALSE),"")</f>
        <v>Craglorn</v>
      </c>
      <c r="H525" s="17">
        <f>A525</f>
        <v>910</v>
      </c>
      <c r="I525" s="17">
        <f>C525</f>
        <v>888</v>
      </c>
      <c r="J525">
        <v>0</v>
      </c>
      <c r="K525" s="3" t="str">
        <f>VLOOKUP(J525,'LibSets constants'!$A$4:$B$1002,2,FALSE)</f>
        <v>DLC_BASE_GAME</v>
      </c>
      <c r="L525" s="3" t="str">
        <f>VLOOKUP(J525,'LibSets constants'!$A$4:$C$1002,3,FALSE)</f>
        <v>Included in base game</v>
      </c>
    </row>
    <row r="526" spans="1:12" x14ac:dyDescent="0.25">
      <c r="A526" s="12">
        <v>911</v>
      </c>
      <c r="B526" s="5">
        <v>523</v>
      </c>
      <c r="C526" s="5">
        <v>888</v>
      </c>
      <c r="D526" s="43" t="s">
        <v>592</v>
      </c>
      <c r="E526" s="3" t="str">
        <f t="array" ref="E526">IF(OR(EXACT(A526,'ESO Dungeon constants'!$D$3:$D$987)),"X","")</f>
        <v/>
      </c>
      <c r="F526" s="3" t="str">
        <f>IF(EXACT(A526,C526),"X","")</f>
        <v/>
      </c>
      <c r="G526" s="3" t="str">
        <f>IF(A526&lt;&gt;C526,VLOOKUP(C526,$A$3:$D$9952,4,FALSE),"")</f>
        <v>Craglorn</v>
      </c>
      <c r="H526" s="17">
        <f>A526</f>
        <v>911</v>
      </c>
      <c r="I526" s="17">
        <f>C526</f>
        <v>888</v>
      </c>
      <c r="J526">
        <v>0</v>
      </c>
      <c r="K526" s="3" t="str">
        <f>VLOOKUP(J526,'LibSets constants'!$A$4:$B$1002,2,FALSE)</f>
        <v>DLC_BASE_GAME</v>
      </c>
      <c r="L526" s="3" t="str">
        <f>VLOOKUP(J526,'LibSets constants'!$A$4:$C$1002,3,FALSE)</f>
        <v>Included in base game</v>
      </c>
    </row>
    <row r="527" spans="1:12" x14ac:dyDescent="0.25">
      <c r="A527" s="12">
        <v>913</v>
      </c>
      <c r="B527" s="5">
        <v>524</v>
      </c>
      <c r="C527" s="5">
        <v>888</v>
      </c>
      <c r="D527" s="3" t="s">
        <v>593</v>
      </c>
      <c r="E527" s="3" t="str">
        <f t="array" ref="E527">IF(OR(EXACT(A527,'ESO Dungeon constants'!$D$3:$D$987)),"X","")</f>
        <v/>
      </c>
      <c r="F527" s="3" t="str">
        <f>IF(EXACT(A527,C527),"X","")</f>
        <v/>
      </c>
      <c r="G527" s="3" t="str">
        <f>IF(A527&lt;&gt;C527,VLOOKUP(C527,$A$3:$D$9952,4,FALSE),"")</f>
        <v>Craglorn</v>
      </c>
      <c r="H527" s="17">
        <f>A527</f>
        <v>913</v>
      </c>
      <c r="I527" s="17">
        <f>C527</f>
        <v>888</v>
      </c>
      <c r="J527">
        <v>0</v>
      </c>
      <c r="K527" s="3" t="str">
        <f>VLOOKUP(J527,'LibSets constants'!$A$4:$B$1002,2,FALSE)</f>
        <v>DLC_BASE_GAME</v>
      </c>
      <c r="L527" s="3" t="str">
        <f>VLOOKUP(J527,'LibSets constants'!$A$4:$C$1002,3,FALSE)</f>
        <v>Included in base game</v>
      </c>
    </row>
    <row r="528" spans="1:12" x14ac:dyDescent="0.25">
      <c r="A528" s="12">
        <v>914</v>
      </c>
      <c r="B528" s="5">
        <v>525</v>
      </c>
      <c r="C528" s="5">
        <v>888</v>
      </c>
      <c r="D528" s="3" t="s">
        <v>594</v>
      </c>
      <c r="E528" s="3" t="str">
        <f t="array" ref="E528">IF(OR(EXACT(A528,'ESO Dungeon constants'!$D$3:$D$987)),"X","")</f>
        <v/>
      </c>
      <c r="F528" s="3" t="str">
        <f>IF(EXACT(A528,C528),"X","")</f>
        <v/>
      </c>
      <c r="G528" s="3" t="str">
        <f>IF(A528&lt;&gt;C528,VLOOKUP(C528,$A$3:$D$9952,4,FALSE),"")</f>
        <v>Craglorn</v>
      </c>
      <c r="H528" s="17">
        <f>A528</f>
        <v>914</v>
      </c>
      <c r="I528" s="17">
        <f>C528</f>
        <v>888</v>
      </c>
      <c r="J528">
        <v>0</v>
      </c>
      <c r="K528" s="3" t="str">
        <f>VLOOKUP(J528,'LibSets constants'!$A$4:$B$1002,2,FALSE)</f>
        <v>DLC_BASE_GAME</v>
      </c>
      <c r="L528" s="3" t="str">
        <f>VLOOKUP(J528,'LibSets constants'!$A$4:$C$1002,3,FALSE)</f>
        <v>Included in base game</v>
      </c>
    </row>
    <row r="529" spans="1:12" x14ac:dyDescent="0.25">
      <c r="A529" s="12">
        <v>915</v>
      </c>
      <c r="B529" s="5">
        <v>526</v>
      </c>
      <c r="C529" s="5">
        <v>888</v>
      </c>
      <c r="D529" s="3" t="s">
        <v>595</v>
      </c>
      <c r="E529" s="3" t="str">
        <f t="array" ref="E529">IF(OR(EXACT(A529,'ESO Dungeon constants'!$D$3:$D$987)),"X","")</f>
        <v/>
      </c>
      <c r="F529" s="3" t="str">
        <f>IF(EXACT(A529,C529),"X","")</f>
        <v/>
      </c>
      <c r="G529" s="3" t="str">
        <f>IF(A529&lt;&gt;C529,VLOOKUP(C529,$A$3:$D$9952,4,FALSE),"")</f>
        <v>Craglorn</v>
      </c>
      <c r="H529" s="17">
        <f>A529</f>
        <v>915</v>
      </c>
      <c r="I529" s="17">
        <f>C529</f>
        <v>888</v>
      </c>
      <c r="J529">
        <v>0</v>
      </c>
      <c r="K529" s="3" t="str">
        <f>VLOOKUP(J529,'LibSets constants'!$A$4:$B$1002,2,FALSE)</f>
        <v>DLC_BASE_GAME</v>
      </c>
      <c r="L529" s="3" t="str">
        <f>VLOOKUP(J529,'LibSets constants'!$A$4:$C$1002,3,FALSE)</f>
        <v>Included in base game</v>
      </c>
    </row>
    <row r="530" spans="1:12" x14ac:dyDescent="0.25">
      <c r="A530" s="12">
        <v>916</v>
      </c>
      <c r="B530" s="5">
        <v>527</v>
      </c>
      <c r="C530" s="5">
        <v>888</v>
      </c>
      <c r="D530" s="3" t="s">
        <v>596</v>
      </c>
      <c r="E530" s="3" t="str">
        <f t="array" ref="E530">IF(OR(EXACT(A530,'ESO Dungeon constants'!$D$3:$D$987)),"X","")</f>
        <v/>
      </c>
      <c r="F530" s="3" t="str">
        <f>IF(EXACT(A530,C530),"X","")</f>
        <v/>
      </c>
      <c r="G530" s="3" t="str">
        <f>IF(A530&lt;&gt;C530,VLOOKUP(C530,$A$3:$D$9952,4,FALSE),"")</f>
        <v>Craglorn</v>
      </c>
      <c r="H530" s="17">
        <f>A530</f>
        <v>916</v>
      </c>
      <c r="I530" s="17">
        <f>C530</f>
        <v>888</v>
      </c>
      <c r="J530">
        <v>0</v>
      </c>
      <c r="K530" s="3" t="str">
        <f>VLOOKUP(J530,'LibSets constants'!$A$4:$B$1002,2,FALSE)</f>
        <v>DLC_BASE_GAME</v>
      </c>
      <c r="L530" s="3" t="str">
        <f>VLOOKUP(J530,'LibSets constants'!$A$4:$C$1002,3,FALSE)</f>
        <v>Included in base game</v>
      </c>
    </row>
    <row r="531" spans="1:12" x14ac:dyDescent="0.25">
      <c r="A531" s="12">
        <v>917</v>
      </c>
      <c r="B531" s="5">
        <v>528</v>
      </c>
      <c r="C531" s="5">
        <v>917</v>
      </c>
      <c r="D531" s="3" t="s">
        <v>597</v>
      </c>
      <c r="E531" s="3" t="str">
        <f t="array" ref="E531">IF(OR(EXACT(A531,'ESO Dungeon constants'!$D$3:$D$987)),"X","")</f>
        <v/>
      </c>
      <c r="F531" s="3" t="str">
        <f>IF(EXACT(A531,C531),"X","")</f>
        <v>X</v>
      </c>
      <c r="G531" s="3" t="str">
        <f>IF(A531&lt;&gt;C531,VLOOKUP(C531,$A$3:$D$9952,4,FALSE),"")</f>
        <v/>
      </c>
      <c r="H531" s="17">
        <f>A531</f>
        <v>917</v>
      </c>
      <c r="I531" s="17">
        <f>C531</f>
        <v>917</v>
      </c>
      <c r="J531">
        <v>0</v>
      </c>
      <c r="K531" s="3" t="str">
        <f>VLOOKUP(J531,'LibSets constants'!$A$4:$B$1002,2,FALSE)</f>
        <v>DLC_BASE_GAME</v>
      </c>
      <c r="L531" s="3" t="str">
        <f>VLOOKUP(J531,'LibSets constants'!$A$4:$C$1002,3,FALSE)</f>
        <v>Included in base game</v>
      </c>
    </row>
    <row r="532" spans="1:12" x14ac:dyDescent="0.25">
      <c r="A532" s="12">
        <v>918</v>
      </c>
      <c r="B532" s="5">
        <v>529</v>
      </c>
      <c r="C532" s="5">
        <v>849</v>
      </c>
      <c r="D532" s="3" t="s">
        <v>598</v>
      </c>
      <c r="E532" s="3" t="str">
        <f t="array" ref="E532">IF(OR(EXACT(A532,'ESO Dungeon constants'!$D$3:$D$987)),"X","")</f>
        <v/>
      </c>
      <c r="F532" s="3" t="str">
        <f>IF(EXACT(A532,C532),"X","")</f>
        <v/>
      </c>
      <c r="G532" s="3" t="str">
        <f>IF(A532&lt;&gt;C532,VLOOKUP(C532,$A$3:$D$9952,4,FALSE),"")</f>
        <v>Vvardenfell</v>
      </c>
      <c r="H532" s="17">
        <f>A532</f>
        <v>918</v>
      </c>
      <c r="I532" s="17">
        <f>C532</f>
        <v>849</v>
      </c>
      <c r="J532">
        <v>6</v>
      </c>
      <c r="K532" s="3" t="str">
        <f>VLOOKUP(J532,'LibSets constants'!$A$4:$B$1002,2,FALSE)</f>
        <v>DLC_MORROWIND</v>
      </c>
      <c r="L532" s="3" t="str">
        <f>VLOOKUP(J532,'LibSets constants'!$A$4:$C$1002,3,FALSE)</f>
        <v>Morrowind</v>
      </c>
    </row>
    <row r="533" spans="1:12" x14ac:dyDescent="0.25">
      <c r="A533" s="12">
        <v>919</v>
      </c>
      <c r="B533" s="5">
        <v>530</v>
      </c>
      <c r="C533" s="5">
        <v>849</v>
      </c>
      <c r="D533" s="3" t="s">
        <v>599</v>
      </c>
      <c r="E533" s="3" t="str">
        <f t="array" ref="E533">IF(OR(EXACT(A533,'ESO Dungeon constants'!$D$3:$D$987)),"X","")</f>
        <v/>
      </c>
      <c r="F533" s="3" t="str">
        <f>IF(EXACT(A533,C533),"X","")</f>
        <v/>
      </c>
      <c r="G533" s="3" t="str">
        <f>IF(A533&lt;&gt;C533,VLOOKUP(C533,$A$3:$D$9952,4,FALSE),"")</f>
        <v>Vvardenfell</v>
      </c>
      <c r="H533" s="17">
        <f>A533</f>
        <v>919</v>
      </c>
      <c r="I533" s="17">
        <f>C533</f>
        <v>849</v>
      </c>
      <c r="J533">
        <v>6</v>
      </c>
      <c r="K533" s="3" t="str">
        <f>VLOOKUP(J533,'LibSets constants'!$A$4:$B$1002,2,FALSE)</f>
        <v>DLC_MORROWIND</v>
      </c>
      <c r="L533" s="3" t="str">
        <f>VLOOKUP(J533,'LibSets constants'!$A$4:$C$1002,3,FALSE)</f>
        <v>Morrowind</v>
      </c>
    </row>
    <row r="534" spans="1:12" x14ac:dyDescent="0.25">
      <c r="A534" s="12">
        <v>920</v>
      </c>
      <c r="B534" s="5">
        <v>531</v>
      </c>
      <c r="C534" s="5">
        <v>849</v>
      </c>
      <c r="D534" s="3" t="s">
        <v>600</v>
      </c>
      <c r="E534" s="3" t="str">
        <f t="array" ref="E534">IF(OR(EXACT(A534,'ESO Dungeon constants'!$D$3:$D$987)),"X","")</f>
        <v/>
      </c>
      <c r="F534" s="3" t="str">
        <f>IF(EXACT(A534,C534),"X","")</f>
        <v/>
      </c>
      <c r="G534" s="3" t="str">
        <f>IF(A534&lt;&gt;C534,VLOOKUP(C534,$A$3:$D$9952,4,FALSE),"")</f>
        <v>Vvardenfell</v>
      </c>
      <c r="H534" s="17">
        <f>A534</f>
        <v>920</v>
      </c>
      <c r="I534" s="17">
        <f>C534</f>
        <v>849</v>
      </c>
      <c r="J534">
        <v>6</v>
      </c>
      <c r="K534" s="3" t="str">
        <f>VLOOKUP(J534,'LibSets constants'!$A$4:$B$1002,2,FALSE)</f>
        <v>DLC_MORROWIND</v>
      </c>
      <c r="L534" s="3" t="str">
        <f>VLOOKUP(J534,'LibSets constants'!$A$4:$C$1002,3,FALSE)</f>
        <v>Morrowind</v>
      </c>
    </row>
    <row r="535" spans="1:12" x14ac:dyDescent="0.25">
      <c r="A535" s="12">
        <v>921</v>
      </c>
      <c r="B535" s="5">
        <v>532</v>
      </c>
      <c r="C535" s="5">
        <v>849</v>
      </c>
      <c r="D535" s="3" t="s">
        <v>601</v>
      </c>
      <c r="E535" s="3" t="str">
        <f t="array" ref="E535">IF(OR(EXACT(A535,'ESO Dungeon constants'!$D$3:$D$987)),"X","")</f>
        <v/>
      </c>
      <c r="F535" s="3" t="str">
        <f>IF(EXACT(A535,C535),"X","")</f>
        <v/>
      </c>
      <c r="G535" s="3" t="str">
        <f>IF(A535&lt;&gt;C535,VLOOKUP(C535,$A$3:$D$9952,4,FALSE),"")</f>
        <v>Vvardenfell</v>
      </c>
      <c r="H535" s="17">
        <f>A535</f>
        <v>921</v>
      </c>
      <c r="I535" s="17">
        <f>C535</f>
        <v>849</v>
      </c>
      <c r="J535">
        <v>6</v>
      </c>
      <c r="K535" s="3" t="str">
        <f>VLOOKUP(J535,'LibSets constants'!$A$4:$B$1002,2,FALSE)</f>
        <v>DLC_MORROWIND</v>
      </c>
      <c r="L535" s="3" t="str">
        <f>VLOOKUP(J535,'LibSets constants'!$A$4:$C$1002,3,FALSE)</f>
        <v>Morrowind</v>
      </c>
    </row>
    <row r="536" spans="1:12" x14ac:dyDescent="0.25">
      <c r="A536" s="12">
        <v>922</v>
      </c>
      <c r="B536" s="5">
        <v>533</v>
      </c>
      <c r="C536" s="5">
        <v>849</v>
      </c>
      <c r="D536" s="3" t="s">
        <v>602</v>
      </c>
      <c r="E536" s="3" t="str">
        <f t="array" ref="E536">IF(OR(EXACT(A536,'ESO Dungeon constants'!$D$3:$D$987)),"X","")</f>
        <v/>
      </c>
      <c r="F536" s="3" t="str">
        <f>IF(EXACT(A536,C536),"X","")</f>
        <v/>
      </c>
      <c r="G536" s="3" t="str">
        <f>IF(A536&lt;&gt;C536,VLOOKUP(C536,$A$3:$D$9952,4,FALSE),"")</f>
        <v>Vvardenfell</v>
      </c>
      <c r="H536" s="17">
        <f>A536</f>
        <v>922</v>
      </c>
      <c r="I536" s="17">
        <f>C536</f>
        <v>849</v>
      </c>
      <c r="J536">
        <v>6</v>
      </c>
      <c r="K536" s="3" t="str">
        <f>VLOOKUP(J536,'LibSets constants'!$A$4:$B$1002,2,FALSE)</f>
        <v>DLC_MORROWIND</v>
      </c>
      <c r="L536" s="3" t="str">
        <f>VLOOKUP(J536,'LibSets constants'!$A$4:$C$1002,3,FALSE)</f>
        <v>Morrowind</v>
      </c>
    </row>
    <row r="537" spans="1:12" x14ac:dyDescent="0.25">
      <c r="A537" s="12">
        <v>923</v>
      </c>
      <c r="B537" s="5">
        <v>534</v>
      </c>
      <c r="C537" s="5">
        <v>849</v>
      </c>
      <c r="D537" s="3" t="s">
        <v>603</v>
      </c>
      <c r="E537" s="3" t="str">
        <f t="array" ref="E537">IF(OR(EXACT(A537,'ESO Dungeon constants'!$D$3:$D$987)),"X","")</f>
        <v/>
      </c>
      <c r="F537" s="3" t="str">
        <f>IF(EXACT(A537,C537),"X","")</f>
        <v/>
      </c>
      <c r="G537" s="3" t="str">
        <f>IF(A537&lt;&gt;C537,VLOOKUP(C537,$A$3:$D$9952,4,FALSE),"")</f>
        <v>Vvardenfell</v>
      </c>
      <c r="H537" s="17">
        <f>A537</f>
        <v>923</v>
      </c>
      <c r="I537" s="17">
        <f>C537</f>
        <v>849</v>
      </c>
      <c r="J537">
        <v>6</v>
      </c>
      <c r="K537" s="3" t="str">
        <f>VLOOKUP(J537,'LibSets constants'!$A$4:$B$1002,2,FALSE)</f>
        <v>DLC_MORROWIND</v>
      </c>
      <c r="L537" s="3" t="str">
        <f>VLOOKUP(J537,'LibSets constants'!$A$4:$C$1002,3,FALSE)</f>
        <v>Morrowind</v>
      </c>
    </row>
    <row r="538" spans="1:12" x14ac:dyDescent="0.25">
      <c r="A538" s="12">
        <v>924</v>
      </c>
      <c r="B538" s="5">
        <v>535</v>
      </c>
      <c r="C538" s="5">
        <v>849</v>
      </c>
      <c r="D538" s="3" t="s">
        <v>604</v>
      </c>
      <c r="E538" s="3" t="str">
        <f t="array" ref="E538">IF(OR(EXACT(A538,'ESO Dungeon constants'!$D$3:$D$987)),"X","")</f>
        <v/>
      </c>
      <c r="F538" s="3" t="str">
        <f>IF(EXACT(A538,C538),"X","")</f>
        <v/>
      </c>
      <c r="G538" s="3" t="str">
        <f>IF(A538&lt;&gt;C538,VLOOKUP(C538,$A$3:$D$9952,4,FALSE),"")</f>
        <v>Vvardenfell</v>
      </c>
      <c r="H538" s="17">
        <f>A538</f>
        <v>924</v>
      </c>
      <c r="I538" s="17">
        <f>C538</f>
        <v>849</v>
      </c>
      <c r="J538">
        <v>6</v>
      </c>
      <c r="K538" s="3" t="str">
        <f>VLOOKUP(J538,'LibSets constants'!$A$4:$B$1002,2,FALSE)</f>
        <v>DLC_MORROWIND</v>
      </c>
      <c r="L538" s="3" t="str">
        <f>VLOOKUP(J538,'LibSets constants'!$A$4:$C$1002,3,FALSE)</f>
        <v>Morrowind</v>
      </c>
    </row>
    <row r="539" spans="1:12" x14ac:dyDescent="0.25">
      <c r="A539" s="12">
        <v>925</v>
      </c>
      <c r="B539" s="5">
        <v>536</v>
      </c>
      <c r="C539" s="5">
        <v>849</v>
      </c>
      <c r="D539" s="3" t="s">
        <v>605</v>
      </c>
      <c r="E539" s="3" t="str">
        <f t="array" ref="E539">IF(OR(EXACT(A539,'ESO Dungeon constants'!$D$3:$D$987)),"X","")</f>
        <v/>
      </c>
      <c r="F539" s="3" t="str">
        <f>IF(EXACT(A539,C539),"X","")</f>
        <v/>
      </c>
      <c r="G539" s="3" t="str">
        <f>IF(A539&lt;&gt;C539,VLOOKUP(C539,$A$3:$D$9952,4,FALSE),"")</f>
        <v>Vvardenfell</v>
      </c>
      <c r="H539" s="17">
        <f>A539</f>
        <v>925</v>
      </c>
      <c r="I539" s="17">
        <f>C539</f>
        <v>849</v>
      </c>
      <c r="J539">
        <v>6</v>
      </c>
      <c r="K539" s="3" t="str">
        <f>VLOOKUP(J539,'LibSets constants'!$A$4:$B$1002,2,FALSE)</f>
        <v>DLC_MORROWIND</v>
      </c>
      <c r="L539" s="3" t="str">
        <f>VLOOKUP(J539,'LibSets constants'!$A$4:$C$1002,3,FALSE)</f>
        <v>Morrowind</v>
      </c>
    </row>
    <row r="540" spans="1:12" x14ac:dyDescent="0.25">
      <c r="A540" s="12">
        <v>926</v>
      </c>
      <c r="B540" s="5">
        <v>537</v>
      </c>
      <c r="C540" s="5">
        <v>849</v>
      </c>
      <c r="D540" s="3" t="s">
        <v>606</v>
      </c>
      <c r="E540" s="3" t="str">
        <f t="array" ref="E540">IF(OR(EXACT(A540,'ESO Dungeon constants'!$D$3:$D$987)),"X","")</f>
        <v/>
      </c>
      <c r="F540" s="3" t="str">
        <f>IF(EXACT(A540,C540),"X","")</f>
        <v/>
      </c>
      <c r="G540" s="3" t="str">
        <f>IF(A540&lt;&gt;C540,VLOOKUP(C540,$A$3:$D$9952,4,FALSE),"")</f>
        <v>Vvardenfell</v>
      </c>
      <c r="H540" s="17">
        <f>A540</f>
        <v>926</v>
      </c>
      <c r="I540" s="17">
        <f>C540</f>
        <v>849</v>
      </c>
      <c r="J540">
        <v>6</v>
      </c>
      <c r="K540" s="3" t="str">
        <f>VLOOKUP(J540,'LibSets constants'!$A$4:$B$1002,2,FALSE)</f>
        <v>DLC_MORROWIND</v>
      </c>
      <c r="L540" s="3" t="str">
        <f>VLOOKUP(J540,'LibSets constants'!$A$4:$C$1002,3,FALSE)</f>
        <v>Morrowind</v>
      </c>
    </row>
    <row r="541" spans="1:12" x14ac:dyDescent="0.25">
      <c r="A541" s="12">
        <v>927</v>
      </c>
      <c r="B541" s="5">
        <v>538</v>
      </c>
      <c r="C541" s="5">
        <v>849</v>
      </c>
      <c r="D541" s="3" t="s">
        <v>607</v>
      </c>
      <c r="E541" s="3" t="str">
        <f t="array" ref="E541">IF(OR(EXACT(A541,'ESO Dungeon constants'!$D$3:$D$987)),"X","")</f>
        <v/>
      </c>
      <c r="F541" s="3" t="str">
        <f>IF(EXACT(A541,C541),"X","")</f>
        <v/>
      </c>
      <c r="G541" s="3" t="str">
        <f>IF(A541&lt;&gt;C541,VLOOKUP(C541,$A$3:$D$9952,4,FALSE),"")</f>
        <v>Vvardenfell</v>
      </c>
      <c r="H541" s="17">
        <f>A541</f>
        <v>927</v>
      </c>
      <c r="I541" s="17">
        <f>C541</f>
        <v>849</v>
      </c>
      <c r="J541">
        <v>6</v>
      </c>
      <c r="K541" s="3" t="str">
        <f>VLOOKUP(J541,'LibSets constants'!$A$4:$B$1002,2,FALSE)</f>
        <v>DLC_MORROWIND</v>
      </c>
      <c r="L541" s="3" t="str">
        <f>VLOOKUP(J541,'LibSets constants'!$A$4:$C$1002,3,FALSE)</f>
        <v>Morrowind</v>
      </c>
    </row>
    <row r="542" spans="1:12" x14ac:dyDescent="0.25">
      <c r="A542" s="12">
        <v>928</v>
      </c>
      <c r="B542" s="5">
        <v>539</v>
      </c>
      <c r="C542" s="5">
        <v>849</v>
      </c>
      <c r="D542" s="3" t="s">
        <v>608</v>
      </c>
      <c r="E542" s="3" t="str">
        <f t="array" ref="E542">IF(OR(EXACT(A542,'ESO Dungeon constants'!$D$3:$D$987)),"X","")</f>
        <v/>
      </c>
      <c r="F542" s="3" t="str">
        <f>IF(EXACT(A542,C542),"X","")</f>
        <v/>
      </c>
      <c r="G542" s="3" t="str">
        <f>IF(A542&lt;&gt;C542,VLOOKUP(C542,$A$3:$D$9952,4,FALSE),"")</f>
        <v>Vvardenfell</v>
      </c>
      <c r="H542" s="17">
        <f>A542</f>
        <v>928</v>
      </c>
      <c r="I542" s="17">
        <f>C542</f>
        <v>849</v>
      </c>
      <c r="J542">
        <v>6</v>
      </c>
      <c r="K542" s="3" t="str">
        <f>VLOOKUP(J542,'LibSets constants'!$A$4:$B$1002,2,FALSE)</f>
        <v>DLC_MORROWIND</v>
      </c>
      <c r="L542" s="3" t="str">
        <f>VLOOKUP(J542,'LibSets constants'!$A$4:$C$1002,3,FALSE)</f>
        <v>Morrowind</v>
      </c>
    </row>
    <row r="543" spans="1:12" x14ac:dyDescent="0.25">
      <c r="A543" s="12">
        <v>929</v>
      </c>
      <c r="B543" s="5">
        <v>540</v>
      </c>
      <c r="C543" s="5">
        <v>849</v>
      </c>
      <c r="D543" s="3" t="s">
        <v>609</v>
      </c>
      <c r="E543" s="3" t="str">
        <f t="array" ref="E543">IF(OR(EXACT(A543,'ESO Dungeon constants'!$D$3:$D$987)),"X","")</f>
        <v/>
      </c>
      <c r="F543" s="3" t="str">
        <f>IF(EXACT(A543,C543),"X","")</f>
        <v/>
      </c>
      <c r="G543" s="3" t="str">
        <f>IF(A543&lt;&gt;C543,VLOOKUP(C543,$A$3:$D$9952,4,FALSE),"")</f>
        <v>Vvardenfell</v>
      </c>
      <c r="H543" s="17">
        <f>A543</f>
        <v>929</v>
      </c>
      <c r="I543" s="17">
        <f>C543</f>
        <v>849</v>
      </c>
      <c r="J543">
        <v>6</v>
      </c>
      <c r="K543" s="3" t="str">
        <f>VLOOKUP(J543,'LibSets constants'!$A$4:$B$1002,2,FALSE)</f>
        <v>DLC_MORROWIND</v>
      </c>
      <c r="L543" s="3" t="str">
        <f>VLOOKUP(J543,'LibSets constants'!$A$4:$C$1002,3,FALSE)</f>
        <v>Morrowind</v>
      </c>
    </row>
    <row r="544" spans="1:12" x14ac:dyDescent="0.25">
      <c r="A544" s="12">
        <v>930</v>
      </c>
      <c r="B544" s="5">
        <v>541</v>
      </c>
      <c r="C544" s="5">
        <v>57</v>
      </c>
      <c r="D544" s="3" t="s">
        <v>46</v>
      </c>
      <c r="E544" s="3" t="str">
        <f t="array" ref="E544">IF(OR(EXACT(A544,'ESO Dungeon constants'!$D$3:$D$987)),"X","")</f>
        <v>X</v>
      </c>
      <c r="F544" s="3" t="str">
        <f>IF(EXACT(A544,C544),"X","")</f>
        <v/>
      </c>
      <c r="G544" s="3" t="str">
        <f>IF(A544&lt;&gt;C544,VLOOKUP(C544,$A$3:$D$9952,4,FALSE),"")</f>
        <v>Deshaan</v>
      </c>
      <c r="H544" s="17">
        <f>A544</f>
        <v>930</v>
      </c>
      <c r="I544" s="17">
        <f>C544</f>
        <v>57</v>
      </c>
      <c r="J544">
        <v>0</v>
      </c>
      <c r="K544" s="3" t="str">
        <f>VLOOKUP(J544,'LibSets constants'!$A$4:$B$1002,2,FALSE)</f>
        <v>DLC_BASE_GAME</v>
      </c>
      <c r="L544" s="3" t="str">
        <f>VLOOKUP(J544,'LibSets constants'!$A$4:$C$1002,3,FALSE)</f>
        <v>Included in base game</v>
      </c>
    </row>
    <row r="545" spans="1:12" x14ac:dyDescent="0.25">
      <c r="A545" s="12">
        <v>931</v>
      </c>
      <c r="B545" s="5">
        <v>542</v>
      </c>
      <c r="C545" s="5">
        <v>383</v>
      </c>
      <c r="D545" s="3" t="s">
        <v>56</v>
      </c>
      <c r="E545" s="3" t="str">
        <f t="array" ref="E545">IF(OR(EXACT(A545,'ESO Dungeon constants'!$D$3:$D$987)),"X","")</f>
        <v>X</v>
      </c>
      <c r="F545" s="3" t="str">
        <f>IF(EXACT(A545,C545),"X","")</f>
        <v/>
      </c>
      <c r="G545" s="3" t="str">
        <f>IF(A545&lt;&gt;C545,VLOOKUP(C545,$A$3:$D$9952,4,FALSE),"")</f>
        <v>Grahtwood</v>
      </c>
      <c r="H545" s="17">
        <f>A545</f>
        <v>931</v>
      </c>
      <c r="I545" s="17">
        <f>C545</f>
        <v>383</v>
      </c>
      <c r="J545">
        <v>0</v>
      </c>
      <c r="K545" s="3" t="str">
        <f>VLOOKUP(J545,'LibSets constants'!$A$4:$B$1002,2,FALSE)</f>
        <v>DLC_BASE_GAME</v>
      </c>
      <c r="L545" s="3" t="str">
        <f>VLOOKUP(J545,'LibSets constants'!$A$4:$C$1002,3,FALSE)</f>
        <v>Included in base game</v>
      </c>
    </row>
    <row r="546" spans="1:12" x14ac:dyDescent="0.25">
      <c r="A546" s="12">
        <v>932</v>
      </c>
      <c r="B546" s="5">
        <v>543</v>
      </c>
      <c r="C546" s="5">
        <v>20</v>
      </c>
      <c r="D546" s="3" t="s">
        <v>55</v>
      </c>
      <c r="E546" s="3" t="str">
        <f t="array" ref="E546">IF(OR(EXACT(A546,'ESO Dungeon constants'!$D$3:$D$987)),"X","")</f>
        <v>X</v>
      </c>
      <c r="F546" s="3" t="str">
        <f>IF(EXACT(A546,C546),"X","")</f>
        <v/>
      </c>
      <c r="G546" s="3" t="str">
        <f>IF(A546&lt;&gt;C546,VLOOKUP(C546,$A$3:$D$9952,4,FALSE),"")</f>
        <v>Rivenspire</v>
      </c>
      <c r="H546" s="17">
        <f>A546</f>
        <v>932</v>
      </c>
      <c r="I546" s="17">
        <f>C546</f>
        <v>20</v>
      </c>
      <c r="J546">
        <v>0</v>
      </c>
      <c r="K546" s="3" t="str">
        <f>VLOOKUP(J546,'LibSets constants'!$A$4:$B$1002,2,FALSE)</f>
        <v>DLC_BASE_GAME</v>
      </c>
      <c r="L546" s="3" t="str">
        <f>VLOOKUP(J546,'LibSets constants'!$A$4:$C$1002,3,FALSE)</f>
        <v>Included in base game</v>
      </c>
    </row>
    <row r="547" spans="1:12" x14ac:dyDescent="0.25">
      <c r="A547" s="12">
        <v>933</v>
      </c>
      <c r="B547" s="5">
        <v>544</v>
      </c>
      <c r="C547" s="5">
        <v>19</v>
      </c>
      <c r="D547" s="3" t="s">
        <v>58</v>
      </c>
      <c r="E547" s="3" t="str">
        <f t="array" ref="E547">IF(OR(EXACT(A547,'ESO Dungeon constants'!$D$3:$D$987)),"X","")</f>
        <v>X</v>
      </c>
      <c r="F547" s="3" t="str">
        <f>IF(EXACT(A547,C547),"X","")</f>
        <v/>
      </c>
      <c r="G547" s="3" t="str">
        <f>IF(A547&lt;&gt;C547,VLOOKUP(C547,$A$3:$D$9952,4,FALSE),"")</f>
        <v>Stormhaven</v>
      </c>
      <c r="H547" s="17">
        <f>A547</f>
        <v>933</v>
      </c>
      <c r="I547" s="17">
        <f>C547</f>
        <v>19</v>
      </c>
      <c r="J547">
        <v>0</v>
      </c>
      <c r="K547" s="3" t="str">
        <f>VLOOKUP(J547,'LibSets constants'!$A$4:$B$1002,2,FALSE)</f>
        <v>DLC_BASE_GAME</v>
      </c>
      <c r="L547" s="3" t="str">
        <f>VLOOKUP(J547,'LibSets constants'!$A$4:$C$1002,3,FALSE)</f>
        <v>Included in base game</v>
      </c>
    </row>
    <row r="548" spans="1:12" x14ac:dyDescent="0.25">
      <c r="A548" s="12">
        <v>934</v>
      </c>
      <c r="B548" s="5">
        <v>545</v>
      </c>
      <c r="C548" s="5">
        <v>41</v>
      </c>
      <c r="D548" s="3" t="s">
        <v>63</v>
      </c>
      <c r="E548" s="3" t="str">
        <f t="array" ref="E548">IF(OR(EXACT(A548,'ESO Dungeon constants'!$D$3:$D$987)),"X","")</f>
        <v>X</v>
      </c>
      <c r="F548" s="3" t="str">
        <f>IF(EXACT(A548,C548),"X","")</f>
        <v/>
      </c>
      <c r="G548" s="3" t="str">
        <f>IF(A548&lt;&gt;C548,VLOOKUP(C548,$A$3:$D$9952,4,FALSE),"")</f>
        <v>Stonefalls</v>
      </c>
      <c r="H548" s="17">
        <f>A548</f>
        <v>934</v>
      </c>
      <c r="I548" s="17">
        <f>C548</f>
        <v>41</v>
      </c>
      <c r="J548">
        <v>0</v>
      </c>
      <c r="K548" s="3" t="str">
        <f>VLOOKUP(J548,'LibSets constants'!$A$4:$B$1002,2,FALSE)</f>
        <v>DLC_BASE_GAME</v>
      </c>
      <c r="L548" s="3" t="str">
        <f>VLOOKUP(J548,'LibSets constants'!$A$4:$C$1002,3,FALSE)</f>
        <v>Included in base game</v>
      </c>
    </row>
    <row r="549" spans="1:12" x14ac:dyDescent="0.25">
      <c r="A549" s="12">
        <v>935</v>
      </c>
      <c r="B549" s="5">
        <v>546</v>
      </c>
      <c r="C549" s="5">
        <v>381</v>
      </c>
      <c r="D549" s="3" t="s">
        <v>103</v>
      </c>
      <c r="E549" s="3" t="str">
        <f t="array" ref="E549">IF(OR(EXACT(A549,'ESO Dungeon constants'!$D$3:$D$987)),"X","")</f>
        <v>X</v>
      </c>
      <c r="F549" s="3" t="str">
        <f>IF(EXACT(A549,C549),"X","")</f>
        <v/>
      </c>
      <c r="G549" s="3" t="str">
        <f>IF(A549&lt;&gt;C549,VLOOKUP(C549,$A$3:$D$9952,4,FALSE),"")</f>
        <v>Auridon</v>
      </c>
      <c r="H549" s="17">
        <f>A549</f>
        <v>935</v>
      </c>
      <c r="I549" s="17">
        <f>C549</f>
        <v>381</v>
      </c>
      <c r="J549">
        <v>0</v>
      </c>
      <c r="K549" s="3" t="str">
        <f>VLOOKUP(J549,'LibSets constants'!$A$4:$B$1002,2,FALSE)</f>
        <v>DLC_BASE_GAME</v>
      </c>
      <c r="L549" s="3" t="str">
        <f>VLOOKUP(J549,'LibSets constants'!$A$4:$C$1002,3,FALSE)</f>
        <v>Included in base game</v>
      </c>
    </row>
    <row r="550" spans="1:12" x14ac:dyDescent="0.25">
      <c r="A550" s="12">
        <v>936</v>
      </c>
      <c r="B550" s="5">
        <v>547</v>
      </c>
      <c r="C550" s="5">
        <v>3</v>
      </c>
      <c r="D550" s="3" t="s">
        <v>42</v>
      </c>
      <c r="E550" s="3" t="str">
        <f t="array" ref="E550">IF(OR(EXACT(A550,'ESO Dungeon constants'!$D$3:$D$987)),"X","")</f>
        <v>X</v>
      </c>
      <c r="F550" s="3" t="str">
        <f>IF(EXACT(A550,C550),"X","")</f>
        <v/>
      </c>
      <c r="G550" s="3" t="str">
        <f>IF(A550&lt;&gt;C550,VLOOKUP(C550,$A$3:$D$9952,4,FALSE),"")</f>
        <v>Glenumbra</v>
      </c>
      <c r="H550" s="17">
        <f>A550</f>
        <v>936</v>
      </c>
      <c r="I550" s="17">
        <f>C550</f>
        <v>3</v>
      </c>
      <c r="J550">
        <v>0</v>
      </c>
      <c r="K550" s="3" t="str">
        <f>VLOOKUP(J550,'LibSets constants'!$A$4:$B$1002,2,FALSE)</f>
        <v>DLC_BASE_GAME</v>
      </c>
      <c r="L550" s="3" t="str">
        <f>VLOOKUP(J550,'LibSets constants'!$A$4:$C$1002,3,FALSE)</f>
        <v>Included in base game</v>
      </c>
    </row>
    <row r="551" spans="1:12" x14ac:dyDescent="0.25">
      <c r="A551" s="12">
        <v>937</v>
      </c>
      <c r="B551" s="5">
        <v>548</v>
      </c>
      <c r="C551" s="5">
        <v>57</v>
      </c>
      <c r="D551" s="3" t="s">
        <v>610</v>
      </c>
      <c r="E551" s="3" t="str">
        <f t="array" ref="E551">IF(OR(EXACT(A551,'ESO Dungeon constants'!$D$3:$D$987)),"X","")</f>
        <v/>
      </c>
      <c r="F551" s="3" t="str">
        <f>IF(EXACT(A551,C551),"X","")</f>
        <v/>
      </c>
      <c r="G551" s="3" t="str">
        <f>IF(A551&lt;&gt;C551,VLOOKUP(C551,$A$3:$D$9952,4,FALSE),"")</f>
        <v>Deshaan</v>
      </c>
      <c r="H551" s="17">
        <f>A551</f>
        <v>937</v>
      </c>
      <c r="I551" s="17">
        <f>C551</f>
        <v>57</v>
      </c>
      <c r="J551">
        <v>0</v>
      </c>
      <c r="K551" s="3" t="str">
        <f>VLOOKUP(J551,'LibSets constants'!$A$4:$B$1002,2,FALSE)</f>
        <v>DLC_BASE_GAME</v>
      </c>
      <c r="L551" s="3" t="str">
        <f>VLOOKUP(J551,'LibSets constants'!$A$4:$C$1002,3,FALSE)</f>
        <v>Included in base game</v>
      </c>
    </row>
    <row r="552" spans="1:12" x14ac:dyDescent="0.25">
      <c r="A552" s="12">
        <v>938</v>
      </c>
      <c r="B552" s="5">
        <v>549</v>
      </c>
      <c r="C552" s="5">
        <v>104</v>
      </c>
      <c r="D552" s="3" t="s">
        <v>611</v>
      </c>
      <c r="E552" s="3" t="str">
        <f t="array" ref="E552">IF(OR(EXACT(A552,'ESO Dungeon constants'!$D$3:$D$987)),"X","")</f>
        <v/>
      </c>
      <c r="F552" s="3" t="str">
        <f>IF(EXACT(A552,C552),"X","")</f>
        <v/>
      </c>
      <c r="G552" s="3" t="str">
        <f>IF(A552&lt;&gt;C552,VLOOKUP(C552,$A$3:$D$9952,4,FALSE),"")</f>
        <v>Alik'r Desert</v>
      </c>
      <c r="H552" s="17">
        <f>A552</f>
        <v>938</v>
      </c>
      <c r="I552" s="17">
        <f>C552</f>
        <v>104</v>
      </c>
      <c r="J552">
        <v>0</v>
      </c>
      <c r="K552" s="3" t="str">
        <f>VLOOKUP(J552,'LibSets constants'!$A$4:$B$1002,2,FALSE)</f>
        <v>DLC_BASE_GAME</v>
      </c>
      <c r="L552" s="3" t="str">
        <f>VLOOKUP(J552,'LibSets constants'!$A$4:$C$1002,3,FALSE)</f>
        <v>Included in base game</v>
      </c>
    </row>
    <row r="553" spans="1:12" x14ac:dyDescent="0.25">
      <c r="A553" s="12">
        <v>939</v>
      </c>
      <c r="B553" s="5">
        <v>550</v>
      </c>
      <c r="C553" s="5">
        <v>381</v>
      </c>
      <c r="D553" s="3" t="s">
        <v>612</v>
      </c>
      <c r="E553" s="3" t="str">
        <f t="array" ref="E553">IF(OR(EXACT(A553,'ESO Dungeon constants'!$D$3:$D$987)),"X","")</f>
        <v/>
      </c>
      <c r="F553" s="3" t="str">
        <f>IF(EXACT(A553,C553),"X","")</f>
        <v/>
      </c>
      <c r="G553" s="3" t="str">
        <f>IF(A553&lt;&gt;C553,VLOOKUP(C553,$A$3:$D$9952,4,FALSE),"")</f>
        <v>Auridon</v>
      </c>
      <c r="H553" s="17">
        <f>A553</f>
        <v>939</v>
      </c>
      <c r="I553" s="17">
        <f>C553</f>
        <v>381</v>
      </c>
      <c r="J553">
        <v>0</v>
      </c>
      <c r="K553" s="3" t="str">
        <f>VLOOKUP(J553,'LibSets constants'!$A$4:$B$1002,2,FALSE)</f>
        <v>DLC_BASE_GAME</v>
      </c>
      <c r="L553" s="3" t="str">
        <f>VLOOKUP(J553,'LibSets constants'!$A$4:$C$1002,3,FALSE)</f>
        <v>Included in base game</v>
      </c>
    </row>
    <row r="554" spans="1:12" x14ac:dyDescent="0.25">
      <c r="A554" s="12">
        <v>940</v>
      </c>
      <c r="B554" s="5">
        <v>551</v>
      </c>
      <c r="C554" s="5">
        <v>381</v>
      </c>
      <c r="D554" s="3" t="s">
        <v>613</v>
      </c>
      <c r="E554" s="3" t="str">
        <f t="array" ref="E554">IF(OR(EXACT(A554,'ESO Dungeon constants'!$D$3:$D$987)),"X","")</f>
        <v/>
      </c>
      <c r="F554" s="3" t="str">
        <f>IF(EXACT(A554,C554),"X","")</f>
        <v/>
      </c>
      <c r="G554" s="3" t="str">
        <f>IF(A554&lt;&gt;C554,VLOOKUP(C554,$A$3:$D$9952,4,FALSE),"")</f>
        <v>Auridon</v>
      </c>
      <c r="H554" s="17">
        <f>A554</f>
        <v>940</v>
      </c>
      <c r="I554" s="17">
        <f>C554</f>
        <v>381</v>
      </c>
      <c r="J554">
        <v>0</v>
      </c>
      <c r="K554" s="3" t="str">
        <f>VLOOKUP(J554,'LibSets constants'!$A$4:$B$1002,2,FALSE)</f>
        <v>DLC_BASE_GAME</v>
      </c>
      <c r="L554" s="3" t="str">
        <f>VLOOKUP(J554,'LibSets constants'!$A$4:$C$1002,3,FALSE)</f>
        <v>Included in base game</v>
      </c>
    </row>
    <row r="555" spans="1:12" x14ac:dyDescent="0.25">
      <c r="A555" s="12">
        <v>941</v>
      </c>
      <c r="B555" s="5">
        <v>552</v>
      </c>
      <c r="C555" s="5">
        <v>41</v>
      </c>
      <c r="D555" s="3" t="s">
        <v>614</v>
      </c>
      <c r="E555" s="3" t="str">
        <f t="array" ref="E555">IF(OR(EXACT(A555,'ESO Dungeon constants'!$D$3:$D$987)),"X","")</f>
        <v/>
      </c>
      <c r="F555" s="3" t="str">
        <f>IF(EXACT(A555,C555),"X","")</f>
        <v/>
      </c>
      <c r="G555" s="3" t="str">
        <f>IF(A555&lt;&gt;C555,VLOOKUP(C555,$A$3:$D$9952,4,FALSE),"")</f>
        <v>Stonefalls</v>
      </c>
      <c r="H555" s="17">
        <f>A555</f>
        <v>941</v>
      </c>
      <c r="I555" s="17">
        <f>C555</f>
        <v>41</v>
      </c>
      <c r="J555">
        <v>0</v>
      </c>
      <c r="K555" s="3" t="str">
        <f>VLOOKUP(J555,'LibSets constants'!$A$4:$B$1002,2,FALSE)</f>
        <v>DLC_BASE_GAME</v>
      </c>
      <c r="L555" s="3" t="str">
        <f>VLOOKUP(J555,'LibSets constants'!$A$4:$C$1002,3,FALSE)</f>
        <v>Included in base game</v>
      </c>
    </row>
    <row r="556" spans="1:12" x14ac:dyDescent="0.25">
      <c r="A556" s="12">
        <v>942</v>
      </c>
      <c r="B556" s="5">
        <v>553</v>
      </c>
      <c r="C556" s="5">
        <v>3</v>
      </c>
      <c r="D556" s="3" t="s">
        <v>615</v>
      </c>
      <c r="E556" s="3" t="str">
        <f t="array" ref="E556">IF(OR(EXACT(A556,'ESO Dungeon constants'!$D$3:$D$987)),"X","")</f>
        <v/>
      </c>
      <c r="F556" s="3" t="str">
        <f>IF(EXACT(A556,C556),"X","")</f>
        <v/>
      </c>
      <c r="G556" s="3" t="str">
        <f>IF(A556&lt;&gt;C556,VLOOKUP(C556,$A$3:$D$9952,4,FALSE),"")</f>
        <v>Glenumbra</v>
      </c>
      <c r="H556" s="17">
        <f>A556</f>
        <v>942</v>
      </c>
      <c r="I556" s="17">
        <f>C556</f>
        <v>3</v>
      </c>
      <c r="J556">
        <v>0</v>
      </c>
      <c r="K556" s="3" t="str">
        <f>VLOOKUP(J556,'LibSets constants'!$A$4:$B$1002,2,FALSE)</f>
        <v>DLC_BASE_GAME</v>
      </c>
      <c r="L556" s="3" t="str">
        <f>VLOOKUP(J556,'LibSets constants'!$A$4:$C$1002,3,FALSE)</f>
        <v>Included in base game</v>
      </c>
    </row>
    <row r="557" spans="1:12" x14ac:dyDescent="0.25">
      <c r="A557" s="12">
        <v>943</v>
      </c>
      <c r="B557" s="5">
        <v>554</v>
      </c>
      <c r="C557" s="5">
        <v>3</v>
      </c>
      <c r="D557" s="3" t="s">
        <v>616</v>
      </c>
      <c r="E557" s="3" t="str">
        <f t="array" ref="E557">IF(OR(EXACT(A557,'ESO Dungeon constants'!$D$3:$D$987)),"X","")</f>
        <v/>
      </c>
      <c r="F557" s="3" t="str">
        <f>IF(EXACT(A557,C557),"X","")</f>
        <v/>
      </c>
      <c r="G557" s="3" t="str">
        <f>IF(A557&lt;&gt;C557,VLOOKUP(C557,$A$3:$D$9952,4,FALSE),"")</f>
        <v>Glenumbra</v>
      </c>
      <c r="H557" s="17">
        <f>A557</f>
        <v>943</v>
      </c>
      <c r="I557" s="17">
        <f>C557</f>
        <v>3</v>
      </c>
      <c r="J557">
        <v>0</v>
      </c>
      <c r="K557" s="3" t="str">
        <f>VLOOKUP(J557,'LibSets constants'!$A$4:$B$1002,2,FALSE)</f>
        <v>DLC_BASE_GAME</v>
      </c>
      <c r="L557" s="3" t="str">
        <f>VLOOKUP(J557,'LibSets constants'!$A$4:$C$1002,3,FALSE)</f>
        <v>Included in base game</v>
      </c>
    </row>
    <row r="558" spans="1:12" x14ac:dyDescent="0.25">
      <c r="A558" s="46">
        <v>944</v>
      </c>
      <c r="B558" s="45">
        <v>555</v>
      </c>
      <c r="C558" s="45">
        <v>382</v>
      </c>
      <c r="D558" s="3" t="s">
        <v>617</v>
      </c>
      <c r="E558" s="3" t="str">
        <f t="array" ref="E558">IF(OR(EXACT(A558,'ESO Dungeon constants'!$D$3:$D$987)),"X","")</f>
        <v/>
      </c>
      <c r="F558" s="3" t="str">
        <f>IF(EXACT(A558,C558),"X","")</f>
        <v/>
      </c>
      <c r="G558" s="3" t="str">
        <f>IF(A558&lt;&gt;C558,VLOOKUP(C558,$A$3:$D$9952,4,FALSE),"")</f>
        <v>Reaper's March</v>
      </c>
      <c r="H558" s="17">
        <f>A558</f>
        <v>944</v>
      </c>
      <c r="I558" s="17">
        <f>C558</f>
        <v>382</v>
      </c>
      <c r="J558">
        <v>0</v>
      </c>
      <c r="K558" s="3" t="str">
        <f>VLOOKUP(J558,'LibSets constants'!$A$4:$B$1002,2,FALSE)</f>
        <v>DLC_BASE_GAME</v>
      </c>
      <c r="L558" s="3" t="str">
        <f>VLOOKUP(J558,'LibSets constants'!$A$4:$C$1002,3,FALSE)</f>
        <v>Included in base game</v>
      </c>
    </row>
    <row r="559" spans="1:12" x14ac:dyDescent="0.25">
      <c r="A559" s="46">
        <v>945</v>
      </c>
      <c r="B559" s="45">
        <v>556</v>
      </c>
      <c r="C559" s="45">
        <v>41</v>
      </c>
      <c r="D559" s="3" t="s">
        <v>618</v>
      </c>
      <c r="E559" s="3" t="str">
        <f t="array" ref="E559">IF(OR(EXACT(A559,'ESO Dungeon constants'!$D$3:$D$987)),"X","")</f>
        <v/>
      </c>
      <c r="F559" s="3" t="str">
        <f>IF(EXACT(A559,C559),"X","")</f>
        <v/>
      </c>
      <c r="G559" s="3" t="str">
        <f>IF(A559&lt;&gt;C559,VLOOKUP(C559,$A$3:$D$9952,4,FALSE),"")</f>
        <v>Stonefalls</v>
      </c>
      <c r="H559" s="17">
        <f>A559</f>
        <v>945</v>
      </c>
      <c r="I559" s="17">
        <f>C559</f>
        <v>41</v>
      </c>
      <c r="J559">
        <v>0</v>
      </c>
      <c r="K559" s="3" t="str">
        <f>VLOOKUP(J559,'LibSets constants'!$A$4:$B$1002,2,FALSE)</f>
        <v>DLC_BASE_GAME</v>
      </c>
      <c r="L559" s="3" t="str">
        <f>VLOOKUP(J559,'LibSets constants'!$A$4:$C$1002,3,FALSE)</f>
        <v>Included in base game</v>
      </c>
    </row>
    <row r="560" spans="1:12" x14ac:dyDescent="0.25">
      <c r="A560" s="12">
        <v>946</v>
      </c>
      <c r="B560" s="5">
        <v>557</v>
      </c>
      <c r="C560" s="5">
        <v>849</v>
      </c>
      <c r="D560" s="3" t="s">
        <v>619</v>
      </c>
      <c r="E560" s="3" t="str">
        <f t="array" ref="E560">IF(OR(EXACT(A560,'ESO Dungeon constants'!$D$3:$D$987)),"X","")</f>
        <v/>
      </c>
      <c r="F560" s="3" t="str">
        <f>IF(EXACT(A560,C560),"X","")</f>
        <v/>
      </c>
      <c r="G560" s="3" t="str">
        <f>IF(A560&lt;&gt;C560,VLOOKUP(C560,$A$3:$D$9952,4,FALSE),"")</f>
        <v>Vvardenfell</v>
      </c>
      <c r="H560" s="17">
        <f>A560</f>
        <v>946</v>
      </c>
      <c r="I560" s="17">
        <f>C560</f>
        <v>849</v>
      </c>
      <c r="J560">
        <v>6</v>
      </c>
      <c r="K560" s="3" t="str">
        <f>VLOOKUP(J560,'LibSets constants'!$A$4:$B$1002,2,FALSE)</f>
        <v>DLC_MORROWIND</v>
      </c>
      <c r="L560" s="3" t="str">
        <f>VLOOKUP(J560,'LibSets constants'!$A$4:$C$1002,3,FALSE)</f>
        <v>Morrowind</v>
      </c>
    </row>
    <row r="561" spans="1:12" x14ac:dyDescent="0.25">
      <c r="A561" s="12">
        <v>947</v>
      </c>
      <c r="B561" s="5">
        <v>558</v>
      </c>
      <c r="C561" s="5">
        <v>849</v>
      </c>
      <c r="D561" s="3" t="s">
        <v>620</v>
      </c>
      <c r="E561" s="3" t="str">
        <f t="array" ref="E561">IF(OR(EXACT(A561,'ESO Dungeon constants'!$D$3:$D$987)),"X","")</f>
        <v/>
      </c>
      <c r="F561" s="3" t="str">
        <f>IF(EXACT(A561,C561),"X","")</f>
        <v/>
      </c>
      <c r="G561" s="3" t="str">
        <f>IF(A561&lt;&gt;C561,VLOOKUP(C561,$A$3:$D$9952,4,FALSE),"")</f>
        <v>Vvardenfell</v>
      </c>
      <c r="H561" s="17">
        <f>A561</f>
        <v>947</v>
      </c>
      <c r="I561" s="17">
        <f>C561</f>
        <v>849</v>
      </c>
      <c r="J561">
        <v>6</v>
      </c>
      <c r="K561" s="3" t="str">
        <f>VLOOKUP(J561,'LibSets constants'!$A$4:$B$1002,2,FALSE)</f>
        <v>DLC_MORROWIND</v>
      </c>
      <c r="L561" s="3" t="str">
        <f>VLOOKUP(J561,'LibSets constants'!$A$4:$C$1002,3,FALSE)</f>
        <v>Morrowind</v>
      </c>
    </row>
    <row r="562" spans="1:12" x14ac:dyDescent="0.25">
      <c r="A562" s="46">
        <v>948</v>
      </c>
      <c r="B562" s="45">
        <v>559</v>
      </c>
      <c r="C562" s="45">
        <v>849</v>
      </c>
      <c r="D562" s="3" t="s">
        <v>621</v>
      </c>
      <c r="E562" s="3" t="str">
        <f t="array" ref="E562">IF(OR(EXACT(A562,'ESO Dungeon constants'!$D$3:$D$987)),"X","")</f>
        <v/>
      </c>
      <c r="F562" s="3" t="str">
        <f>IF(EXACT(A562,C562),"X","")</f>
        <v/>
      </c>
      <c r="G562" s="3" t="str">
        <f>IF(A562&lt;&gt;C562,VLOOKUP(C562,$A$3:$D$9952,4,FALSE),"")</f>
        <v>Vvardenfell</v>
      </c>
      <c r="H562" s="17">
        <f>A562</f>
        <v>948</v>
      </c>
      <c r="I562" s="17">
        <f>C562</f>
        <v>849</v>
      </c>
      <c r="J562">
        <v>6</v>
      </c>
      <c r="K562" s="3" t="str">
        <f>VLOOKUP(J562,'LibSets constants'!$A$4:$B$1002,2,FALSE)</f>
        <v>DLC_MORROWIND</v>
      </c>
      <c r="L562" s="3" t="str">
        <f>VLOOKUP(J562,'LibSets constants'!$A$4:$C$1002,3,FALSE)</f>
        <v>Morrowind</v>
      </c>
    </row>
    <row r="563" spans="1:12" x14ac:dyDescent="0.25">
      <c r="A563" s="46">
        <v>949</v>
      </c>
      <c r="B563" s="45">
        <v>560</v>
      </c>
      <c r="C563" s="45">
        <v>849</v>
      </c>
      <c r="D563" s="3" t="s">
        <v>622</v>
      </c>
      <c r="E563" s="3" t="str">
        <f t="array" ref="E563">IF(OR(EXACT(A563,'ESO Dungeon constants'!$D$3:$D$987)),"X","")</f>
        <v/>
      </c>
      <c r="F563" s="3" t="str">
        <f>IF(EXACT(A563,C563),"X","")</f>
        <v/>
      </c>
      <c r="G563" s="3" t="str">
        <f>IF(A563&lt;&gt;C563,VLOOKUP(C563,$A$3:$D$9952,4,FALSE),"")</f>
        <v>Vvardenfell</v>
      </c>
      <c r="H563" s="17">
        <f>A563</f>
        <v>949</v>
      </c>
      <c r="I563" s="17">
        <f>C563</f>
        <v>849</v>
      </c>
      <c r="J563">
        <v>6</v>
      </c>
      <c r="K563" s="3" t="str">
        <f>VLOOKUP(J563,'LibSets constants'!$A$4:$B$1002,2,FALSE)</f>
        <v>DLC_MORROWIND</v>
      </c>
      <c r="L563" s="3" t="str">
        <f>VLOOKUP(J563,'LibSets constants'!$A$4:$C$1002,3,FALSE)</f>
        <v>Morrowind</v>
      </c>
    </row>
    <row r="564" spans="1:12" x14ac:dyDescent="0.25">
      <c r="A564" s="46">
        <v>950</v>
      </c>
      <c r="B564" s="45">
        <v>561</v>
      </c>
      <c r="C564" s="45">
        <v>849</v>
      </c>
      <c r="D564" s="3" t="s">
        <v>623</v>
      </c>
      <c r="E564" s="3" t="str">
        <f t="array" ref="E564">IF(OR(EXACT(A564,'ESO Dungeon constants'!$D$3:$D$987)),"X","")</f>
        <v/>
      </c>
      <c r="F564" s="3" t="str">
        <f>IF(EXACT(A564,C564),"X","")</f>
        <v/>
      </c>
      <c r="G564" s="3" t="str">
        <f>IF(A564&lt;&gt;C564,VLOOKUP(C564,$A$3:$D$9952,4,FALSE),"")</f>
        <v>Vvardenfell</v>
      </c>
      <c r="H564" s="17">
        <f>A564</f>
        <v>950</v>
      </c>
      <c r="I564" s="17">
        <f>C564</f>
        <v>849</v>
      </c>
      <c r="J564">
        <v>6</v>
      </c>
      <c r="K564" s="3" t="str">
        <f>VLOOKUP(J564,'LibSets constants'!$A$4:$B$1002,2,FALSE)</f>
        <v>DLC_MORROWIND</v>
      </c>
      <c r="L564" s="3" t="str">
        <f>VLOOKUP(J564,'LibSets constants'!$A$4:$C$1002,3,FALSE)</f>
        <v>Morrowind</v>
      </c>
    </row>
    <row r="565" spans="1:12" x14ac:dyDescent="0.25">
      <c r="A565" s="46">
        <v>951</v>
      </c>
      <c r="B565" s="45">
        <v>562</v>
      </c>
      <c r="C565" s="45">
        <v>849</v>
      </c>
      <c r="D565" s="3" t="s">
        <v>624</v>
      </c>
      <c r="E565" s="3" t="str">
        <f t="array" ref="E565">IF(OR(EXACT(A565,'ESO Dungeon constants'!$D$3:$D$987)),"X","")</f>
        <v/>
      </c>
      <c r="F565" s="3" t="str">
        <f>IF(EXACT(A565,C565),"X","")</f>
        <v/>
      </c>
      <c r="G565" s="3" t="str">
        <f>IF(A565&lt;&gt;C565,VLOOKUP(C565,$A$3:$D$9952,4,FALSE),"")</f>
        <v>Vvardenfell</v>
      </c>
      <c r="H565" s="17">
        <f>A565</f>
        <v>951</v>
      </c>
      <c r="I565" s="17">
        <f>C565</f>
        <v>849</v>
      </c>
      <c r="J565">
        <v>6</v>
      </c>
      <c r="K565" s="3" t="str">
        <f>VLOOKUP(J565,'LibSets constants'!$A$4:$B$1002,2,FALSE)</f>
        <v>DLC_MORROWIND</v>
      </c>
      <c r="L565" s="3" t="str">
        <f>VLOOKUP(J565,'LibSets constants'!$A$4:$C$1002,3,FALSE)</f>
        <v>Morrowind</v>
      </c>
    </row>
    <row r="566" spans="1:12" x14ac:dyDescent="0.25">
      <c r="A566" s="46">
        <v>952</v>
      </c>
      <c r="B566" s="45">
        <v>563</v>
      </c>
      <c r="C566" s="45">
        <v>849</v>
      </c>
      <c r="D566" s="3" t="s">
        <v>625</v>
      </c>
      <c r="E566" s="3" t="str">
        <f t="array" ref="E566">IF(OR(EXACT(A566,'ESO Dungeon constants'!$D$3:$D$987)),"X","")</f>
        <v/>
      </c>
      <c r="F566" s="3" t="str">
        <f>IF(EXACT(A566,C566),"X","")</f>
        <v/>
      </c>
      <c r="G566" s="3" t="str">
        <f>IF(A566&lt;&gt;C566,VLOOKUP(C566,$A$3:$D$9952,4,FALSE),"")</f>
        <v>Vvardenfell</v>
      </c>
      <c r="H566" s="17">
        <f>A566</f>
        <v>952</v>
      </c>
      <c r="I566" s="17">
        <f>C566</f>
        <v>849</v>
      </c>
      <c r="J566">
        <v>6</v>
      </c>
      <c r="K566" s="3" t="str">
        <f>VLOOKUP(J566,'LibSets constants'!$A$4:$B$1002,2,FALSE)</f>
        <v>DLC_MORROWIND</v>
      </c>
      <c r="L566" s="3" t="str">
        <f>VLOOKUP(J566,'LibSets constants'!$A$4:$C$1002,3,FALSE)</f>
        <v>Morrowind</v>
      </c>
    </row>
    <row r="567" spans="1:12" x14ac:dyDescent="0.25">
      <c r="A567" s="46">
        <v>953</v>
      </c>
      <c r="B567" s="45">
        <v>564</v>
      </c>
      <c r="C567" s="45">
        <v>849</v>
      </c>
      <c r="D567" s="3" t="s">
        <v>626</v>
      </c>
      <c r="E567" s="3" t="str">
        <f t="array" ref="E567">IF(OR(EXACT(A567,'ESO Dungeon constants'!$D$3:$D$987)),"X","")</f>
        <v/>
      </c>
      <c r="F567" s="3" t="str">
        <f>IF(EXACT(A567,C567),"X","")</f>
        <v/>
      </c>
      <c r="G567" s="3" t="str">
        <f>IF(A567&lt;&gt;C567,VLOOKUP(C567,$A$3:$D$9952,4,FALSE),"")</f>
        <v>Vvardenfell</v>
      </c>
      <c r="H567" s="17">
        <f>A567</f>
        <v>953</v>
      </c>
      <c r="I567" s="17">
        <f>C567</f>
        <v>849</v>
      </c>
      <c r="J567">
        <v>6</v>
      </c>
      <c r="K567" s="3" t="str">
        <f>VLOOKUP(J567,'LibSets constants'!$A$4:$B$1002,2,FALSE)</f>
        <v>DLC_MORROWIND</v>
      </c>
      <c r="L567" s="3" t="str">
        <f>VLOOKUP(J567,'LibSets constants'!$A$4:$C$1002,3,FALSE)</f>
        <v>Morrowind</v>
      </c>
    </row>
    <row r="568" spans="1:12" x14ac:dyDescent="0.25">
      <c r="A568" s="46">
        <v>954</v>
      </c>
      <c r="B568" s="45">
        <v>565</v>
      </c>
      <c r="C568" s="45">
        <v>849</v>
      </c>
      <c r="D568" s="3" t="s">
        <v>627</v>
      </c>
      <c r="E568" s="3" t="str">
        <f t="array" ref="E568">IF(OR(EXACT(A568,'ESO Dungeon constants'!$D$3:$D$987)),"X","")</f>
        <v/>
      </c>
      <c r="F568" s="3" t="str">
        <f>IF(EXACT(A568,C568),"X","")</f>
        <v/>
      </c>
      <c r="G568" s="3" t="str">
        <f>IF(A568&lt;&gt;C568,VLOOKUP(C568,$A$3:$D$9952,4,FALSE),"")</f>
        <v>Vvardenfell</v>
      </c>
      <c r="H568" s="17">
        <f>A568</f>
        <v>954</v>
      </c>
      <c r="I568" s="17">
        <f>C568</f>
        <v>849</v>
      </c>
      <c r="J568">
        <v>6</v>
      </c>
      <c r="K568" s="3" t="str">
        <f>VLOOKUP(J568,'LibSets constants'!$A$4:$B$1002,2,FALSE)</f>
        <v>DLC_MORROWIND</v>
      </c>
      <c r="L568" s="3" t="str">
        <f>VLOOKUP(J568,'LibSets constants'!$A$4:$C$1002,3,FALSE)</f>
        <v>Morrowind</v>
      </c>
    </row>
    <row r="569" spans="1:12" x14ac:dyDescent="0.25">
      <c r="A569" s="46">
        <v>955</v>
      </c>
      <c r="B569" s="45">
        <v>566</v>
      </c>
      <c r="C569" s="45">
        <v>849</v>
      </c>
      <c r="D569" s="3" t="s">
        <v>628</v>
      </c>
      <c r="E569" s="3" t="str">
        <f t="array" ref="E569">IF(OR(EXACT(A569,'ESO Dungeon constants'!$D$3:$D$987)),"X","")</f>
        <v/>
      </c>
      <c r="F569" s="3" t="str">
        <f>IF(EXACT(A569,C569),"X","")</f>
        <v/>
      </c>
      <c r="G569" s="3" t="str">
        <f>IF(A569&lt;&gt;C569,VLOOKUP(C569,$A$3:$D$9952,4,FALSE),"")</f>
        <v>Vvardenfell</v>
      </c>
      <c r="H569" s="17">
        <f>A569</f>
        <v>955</v>
      </c>
      <c r="I569" s="17">
        <f>C569</f>
        <v>849</v>
      </c>
      <c r="J569">
        <v>6</v>
      </c>
      <c r="K569" s="3" t="str">
        <f>VLOOKUP(J569,'LibSets constants'!$A$4:$B$1002,2,FALSE)</f>
        <v>DLC_MORROWIND</v>
      </c>
      <c r="L569" s="3" t="str">
        <f>VLOOKUP(J569,'LibSets constants'!$A$4:$C$1002,3,FALSE)</f>
        <v>Morrowind</v>
      </c>
    </row>
    <row r="570" spans="1:12" x14ac:dyDescent="0.25">
      <c r="A570" s="46">
        <v>956</v>
      </c>
      <c r="B570" s="45">
        <v>567</v>
      </c>
      <c r="C570" s="45">
        <v>849</v>
      </c>
      <c r="D570" s="3" t="s">
        <v>629</v>
      </c>
      <c r="E570" s="3" t="str">
        <f t="array" ref="E570">IF(OR(EXACT(A570,'ESO Dungeon constants'!$D$3:$D$987)),"X","")</f>
        <v/>
      </c>
      <c r="F570" s="3" t="str">
        <f>IF(EXACT(A570,C570),"X","")</f>
        <v/>
      </c>
      <c r="G570" s="3" t="str">
        <f>IF(A570&lt;&gt;C570,VLOOKUP(C570,$A$3:$D$9952,4,FALSE),"")</f>
        <v>Vvardenfell</v>
      </c>
      <c r="H570" s="17">
        <f>A570</f>
        <v>956</v>
      </c>
      <c r="I570" s="17">
        <f>C570</f>
        <v>849</v>
      </c>
      <c r="J570">
        <v>6</v>
      </c>
      <c r="K570" s="3" t="str">
        <f>VLOOKUP(J570,'LibSets constants'!$A$4:$B$1002,2,FALSE)</f>
        <v>DLC_MORROWIND</v>
      </c>
      <c r="L570" s="3" t="str">
        <f>VLOOKUP(J570,'LibSets constants'!$A$4:$C$1002,3,FALSE)</f>
        <v>Morrowind</v>
      </c>
    </row>
    <row r="571" spans="1:12" x14ac:dyDescent="0.25">
      <c r="A571" s="46">
        <v>957</v>
      </c>
      <c r="B571" s="45">
        <v>568</v>
      </c>
      <c r="C571" s="45">
        <v>849</v>
      </c>
      <c r="D571" s="3" t="s">
        <v>630</v>
      </c>
      <c r="E571" s="3" t="str">
        <f t="array" ref="E571">IF(OR(EXACT(A571,'ESO Dungeon constants'!$D$3:$D$987)),"X","")</f>
        <v/>
      </c>
      <c r="F571" s="3" t="str">
        <f>IF(EXACT(A571,C571),"X","")</f>
        <v/>
      </c>
      <c r="G571" s="3" t="str">
        <f>IF(A571&lt;&gt;C571,VLOOKUP(C571,$A$3:$D$9952,4,FALSE),"")</f>
        <v>Vvardenfell</v>
      </c>
      <c r="H571" s="17">
        <f>A571</f>
        <v>957</v>
      </c>
      <c r="I571" s="17">
        <f>C571</f>
        <v>849</v>
      </c>
      <c r="J571">
        <v>6</v>
      </c>
      <c r="K571" s="3" t="str">
        <f>VLOOKUP(J571,'LibSets constants'!$A$4:$B$1002,2,FALSE)</f>
        <v>DLC_MORROWIND</v>
      </c>
      <c r="L571" s="3" t="str">
        <f>VLOOKUP(J571,'LibSets constants'!$A$4:$C$1002,3,FALSE)</f>
        <v>Morrowind</v>
      </c>
    </row>
    <row r="572" spans="1:12" x14ac:dyDescent="0.25">
      <c r="A572" s="46">
        <v>958</v>
      </c>
      <c r="B572" s="45">
        <v>569</v>
      </c>
      <c r="C572" s="45">
        <v>849</v>
      </c>
      <c r="D572" s="3" t="s">
        <v>631</v>
      </c>
      <c r="E572" s="3" t="str">
        <f t="array" ref="E572">IF(OR(EXACT(A572,'ESO Dungeon constants'!$D$3:$D$987)),"X","")</f>
        <v/>
      </c>
      <c r="F572" s="3" t="str">
        <f>IF(EXACT(A572,C572),"X","")</f>
        <v/>
      </c>
      <c r="G572" s="3" t="str">
        <f>IF(A572&lt;&gt;C572,VLOOKUP(C572,$A$3:$D$9952,4,FALSE),"")</f>
        <v>Vvardenfell</v>
      </c>
      <c r="H572" s="17">
        <f>A572</f>
        <v>958</v>
      </c>
      <c r="I572" s="17">
        <f>C572</f>
        <v>849</v>
      </c>
      <c r="J572">
        <v>6</v>
      </c>
      <c r="K572" s="3" t="str">
        <f>VLOOKUP(J572,'LibSets constants'!$A$4:$B$1002,2,FALSE)</f>
        <v>DLC_MORROWIND</v>
      </c>
      <c r="L572" s="3" t="str">
        <f>VLOOKUP(J572,'LibSets constants'!$A$4:$C$1002,3,FALSE)</f>
        <v>Morrowind</v>
      </c>
    </row>
    <row r="573" spans="1:12" x14ac:dyDescent="0.25">
      <c r="A573" s="46">
        <v>959</v>
      </c>
      <c r="B573" s="45">
        <v>570</v>
      </c>
      <c r="C573" s="45">
        <v>849</v>
      </c>
      <c r="D573" s="3" t="s">
        <v>632</v>
      </c>
      <c r="E573" s="3" t="str">
        <f t="array" ref="E573">IF(OR(EXACT(A573,'ESO Dungeon constants'!$D$3:$D$987)),"X","")</f>
        <v/>
      </c>
      <c r="F573" s="3" t="str">
        <f>IF(EXACT(A573,C573),"X","")</f>
        <v/>
      </c>
      <c r="G573" s="3" t="str">
        <f>IF(A573&lt;&gt;C573,VLOOKUP(C573,$A$3:$D$9952,4,FALSE),"")</f>
        <v>Vvardenfell</v>
      </c>
      <c r="H573" s="17">
        <f>A573</f>
        <v>959</v>
      </c>
      <c r="I573" s="17">
        <f>C573</f>
        <v>849</v>
      </c>
      <c r="J573">
        <v>6</v>
      </c>
      <c r="K573" s="3" t="str">
        <f>VLOOKUP(J573,'LibSets constants'!$A$4:$B$1002,2,FALSE)</f>
        <v>DLC_MORROWIND</v>
      </c>
      <c r="L573" s="3" t="str">
        <f>VLOOKUP(J573,'LibSets constants'!$A$4:$C$1002,3,FALSE)</f>
        <v>Morrowind</v>
      </c>
    </row>
    <row r="574" spans="1:12" x14ac:dyDescent="0.25">
      <c r="A574" s="46">
        <v>960</v>
      </c>
      <c r="B574" s="45">
        <v>571</v>
      </c>
      <c r="C574" s="45">
        <v>849</v>
      </c>
      <c r="D574" s="3" t="s">
        <v>633</v>
      </c>
      <c r="E574" s="3" t="str">
        <f t="array" ref="E574">IF(OR(EXACT(A574,'ESO Dungeon constants'!$D$3:$D$987)),"X","")</f>
        <v/>
      </c>
      <c r="F574" s="3" t="str">
        <f>IF(EXACT(A574,C574),"X","")</f>
        <v/>
      </c>
      <c r="G574" s="3" t="str">
        <f>IF(A574&lt;&gt;C574,VLOOKUP(C574,$A$3:$D$9952,4,FALSE),"")</f>
        <v>Vvardenfell</v>
      </c>
      <c r="H574" s="17">
        <f>A574</f>
        <v>960</v>
      </c>
      <c r="I574" s="17">
        <f>C574</f>
        <v>849</v>
      </c>
      <c r="J574">
        <v>6</v>
      </c>
      <c r="K574" s="3" t="str">
        <f>VLOOKUP(J574,'LibSets constants'!$A$4:$B$1002,2,FALSE)</f>
        <v>DLC_MORROWIND</v>
      </c>
      <c r="L574" s="3" t="str">
        <f>VLOOKUP(J574,'LibSets constants'!$A$4:$C$1002,3,FALSE)</f>
        <v>Morrowind</v>
      </c>
    </row>
    <row r="575" spans="1:12" x14ac:dyDescent="0.25">
      <c r="A575" s="46">
        <v>961</v>
      </c>
      <c r="B575" s="45">
        <v>572</v>
      </c>
      <c r="C575" s="45">
        <v>849</v>
      </c>
      <c r="D575" s="3" t="s">
        <v>634</v>
      </c>
      <c r="E575" s="3" t="str">
        <f t="array" ref="E575">IF(OR(EXACT(A575,'ESO Dungeon constants'!$D$3:$D$987)),"X","")</f>
        <v/>
      </c>
      <c r="F575" s="3" t="str">
        <f>IF(EXACT(A575,C575),"X","")</f>
        <v/>
      </c>
      <c r="G575" s="3" t="str">
        <f>IF(A575&lt;&gt;C575,VLOOKUP(C575,$A$3:$D$9952,4,FALSE),"")</f>
        <v>Vvardenfell</v>
      </c>
      <c r="H575" s="17">
        <f>A575</f>
        <v>961</v>
      </c>
      <c r="I575" s="17">
        <f>C575</f>
        <v>849</v>
      </c>
      <c r="J575">
        <v>6</v>
      </c>
      <c r="K575" s="3" t="str">
        <f>VLOOKUP(J575,'LibSets constants'!$A$4:$B$1002,2,FALSE)</f>
        <v>DLC_MORROWIND</v>
      </c>
      <c r="L575" s="3" t="str">
        <f>VLOOKUP(J575,'LibSets constants'!$A$4:$C$1002,3,FALSE)</f>
        <v>Morrowind</v>
      </c>
    </row>
    <row r="576" spans="1:12" x14ac:dyDescent="0.25">
      <c r="A576" s="46">
        <v>962</v>
      </c>
      <c r="B576" s="45">
        <v>573</v>
      </c>
      <c r="C576" s="45">
        <v>849</v>
      </c>
      <c r="D576" s="3" t="s">
        <v>635</v>
      </c>
      <c r="E576" s="3" t="str">
        <f t="array" ref="E576">IF(OR(EXACT(A576,'ESO Dungeon constants'!$D$3:$D$987)),"X","")</f>
        <v/>
      </c>
      <c r="F576" s="3" t="str">
        <f>IF(EXACT(A576,C576),"X","")</f>
        <v/>
      </c>
      <c r="G576" s="3" t="str">
        <f>IF(A576&lt;&gt;C576,VLOOKUP(C576,$A$3:$D$9952,4,FALSE),"")</f>
        <v>Vvardenfell</v>
      </c>
      <c r="H576" s="17">
        <f>A576</f>
        <v>962</v>
      </c>
      <c r="I576" s="17">
        <f>C576</f>
        <v>849</v>
      </c>
      <c r="J576">
        <v>6</v>
      </c>
      <c r="K576" s="3" t="str">
        <f>VLOOKUP(J576,'LibSets constants'!$A$4:$B$1002,2,FALSE)</f>
        <v>DLC_MORROWIND</v>
      </c>
      <c r="L576" s="3" t="str">
        <f>VLOOKUP(J576,'LibSets constants'!$A$4:$C$1002,3,FALSE)</f>
        <v>Morrowind</v>
      </c>
    </row>
    <row r="577" spans="1:12" x14ac:dyDescent="0.25">
      <c r="A577" s="12">
        <v>963</v>
      </c>
      <c r="B577" s="5">
        <v>574</v>
      </c>
      <c r="C577" s="5">
        <v>849</v>
      </c>
      <c r="D577" s="3" t="s">
        <v>636</v>
      </c>
      <c r="E577" s="3" t="str">
        <f t="array" ref="E577">IF(OR(EXACT(A577,'ESO Dungeon constants'!$D$3:$D$987)),"X","")</f>
        <v/>
      </c>
      <c r="F577" s="3" t="str">
        <f>IF(EXACT(A577,C577),"X","")</f>
        <v/>
      </c>
      <c r="G577" s="3" t="str">
        <f>IF(A577&lt;&gt;C577,VLOOKUP(C577,$A$3:$D$9952,4,FALSE),"")</f>
        <v>Vvardenfell</v>
      </c>
      <c r="H577" s="17">
        <f>A577</f>
        <v>963</v>
      </c>
      <c r="I577" s="17">
        <f>C577</f>
        <v>849</v>
      </c>
      <c r="J577">
        <v>6</v>
      </c>
      <c r="K577" s="3" t="str">
        <f>VLOOKUP(J577,'LibSets constants'!$A$4:$B$1002,2,FALSE)</f>
        <v>DLC_MORROWIND</v>
      </c>
      <c r="L577" s="3" t="str">
        <f>VLOOKUP(J577,'LibSets constants'!$A$4:$C$1002,3,FALSE)</f>
        <v>Morrowind</v>
      </c>
    </row>
    <row r="578" spans="1:12" x14ac:dyDescent="0.25">
      <c r="A578" s="12">
        <v>964</v>
      </c>
      <c r="B578" s="5">
        <v>575</v>
      </c>
      <c r="C578" s="5">
        <v>849</v>
      </c>
      <c r="D578" s="3" t="s">
        <v>637</v>
      </c>
      <c r="E578" s="3" t="str">
        <f t="array" ref="E578">IF(OR(EXACT(A578,'ESO Dungeon constants'!$D$3:$D$987)),"X","")</f>
        <v/>
      </c>
      <c r="F578" s="3" t="str">
        <f>IF(EXACT(A578,C578),"X","")</f>
        <v/>
      </c>
      <c r="G578" s="3" t="str">
        <f>IF(A578&lt;&gt;C578,VLOOKUP(C578,$A$3:$D$9952,4,FALSE),"")</f>
        <v>Vvardenfell</v>
      </c>
      <c r="H578" s="17">
        <f>A578</f>
        <v>964</v>
      </c>
      <c r="I578" s="17">
        <f>C578</f>
        <v>849</v>
      </c>
      <c r="J578">
        <v>6</v>
      </c>
      <c r="K578" s="3" t="str">
        <f>VLOOKUP(J578,'LibSets constants'!$A$4:$B$1002,2,FALSE)</f>
        <v>DLC_MORROWIND</v>
      </c>
      <c r="L578" s="3" t="str">
        <f>VLOOKUP(J578,'LibSets constants'!$A$4:$C$1002,3,FALSE)</f>
        <v>Morrowind</v>
      </c>
    </row>
    <row r="579" spans="1:12" x14ac:dyDescent="0.25">
      <c r="A579" s="12">
        <v>965</v>
      </c>
      <c r="B579" s="5">
        <v>576</v>
      </c>
      <c r="C579" s="5">
        <v>849</v>
      </c>
      <c r="D579" s="3" t="s">
        <v>638</v>
      </c>
      <c r="E579" s="3" t="str">
        <f t="array" ref="E579">IF(OR(EXACT(A579,'ESO Dungeon constants'!$D$3:$D$987)),"X","")</f>
        <v/>
      </c>
      <c r="F579" s="3" t="str">
        <f>IF(EXACT(A579,C579),"X","")</f>
        <v/>
      </c>
      <c r="G579" s="3" t="str">
        <f>IF(A579&lt;&gt;C579,VLOOKUP(C579,$A$3:$D$9952,4,FALSE),"")</f>
        <v>Vvardenfell</v>
      </c>
      <c r="H579" s="17">
        <f>A579</f>
        <v>965</v>
      </c>
      <c r="I579" s="17">
        <f>C579</f>
        <v>849</v>
      </c>
      <c r="J579">
        <v>6</v>
      </c>
      <c r="K579" s="3" t="str">
        <f>VLOOKUP(J579,'LibSets constants'!$A$4:$B$1002,2,FALSE)</f>
        <v>DLC_MORROWIND</v>
      </c>
      <c r="L579" s="3" t="str">
        <f>VLOOKUP(J579,'LibSets constants'!$A$4:$C$1002,3,FALSE)</f>
        <v>Morrowind</v>
      </c>
    </row>
    <row r="580" spans="1:12" x14ac:dyDescent="0.25">
      <c r="A580" s="46">
        <v>966</v>
      </c>
      <c r="B580" s="45">
        <v>577</v>
      </c>
      <c r="C580" s="45">
        <v>849</v>
      </c>
      <c r="D580" s="3" t="s">
        <v>639</v>
      </c>
      <c r="E580" s="3" t="str">
        <f t="array" ref="E580">IF(OR(EXACT(A580,'ESO Dungeon constants'!$D$3:$D$987)),"X","")</f>
        <v/>
      </c>
      <c r="F580" s="3" t="str">
        <f>IF(EXACT(A580,C580),"X","")</f>
        <v/>
      </c>
      <c r="G580" s="3" t="str">
        <f>IF(A580&lt;&gt;C580,VLOOKUP(C580,$A$3:$D$9952,4,FALSE),"")</f>
        <v>Vvardenfell</v>
      </c>
      <c r="H580" s="17">
        <f>A580</f>
        <v>966</v>
      </c>
      <c r="I580" s="17">
        <f>C580</f>
        <v>849</v>
      </c>
      <c r="J580">
        <v>6</v>
      </c>
      <c r="K580" s="3" t="str">
        <f>VLOOKUP(J580,'LibSets constants'!$A$4:$B$1002,2,FALSE)</f>
        <v>DLC_MORROWIND</v>
      </c>
      <c r="L580" s="3" t="str">
        <f>VLOOKUP(J580,'LibSets constants'!$A$4:$C$1002,3,FALSE)</f>
        <v>Morrowind</v>
      </c>
    </row>
    <row r="581" spans="1:12" x14ac:dyDescent="0.25">
      <c r="A581" s="46">
        <v>967</v>
      </c>
      <c r="B581" s="45">
        <v>578</v>
      </c>
      <c r="C581" s="45">
        <v>849</v>
      </c>
      <c r="D581" s="3" t="s">
        <v>640</v>
      </c>
      <c r="E581" s="3" t="str">
        <f t="array" ref="E581">IF(OR(EXACT(A581,'ESO Dungeon constants'!$D$3:$D$987)),"X","")</f>
        <v/>
      </c>
      <c r="F581" s="3" t="str">
        <f>IF(EXACT(A581,C581),"X","")</f>
        <v/>
      </c>
      <c r="G581" s="3" t="str">
        <f>IF(A581&lt;&gt;C581,VLOOKUP(C581,$A$3:$D$9952,4,FALSE),"")</f>
        <v>Vvardenfell</v>
      </c>
      <c r="H581" s="17">
        <f>A581</f>
        <v>967</v>
      </c>
      <c r="I581" s="17">
        <f>C581</f>
        <v>849</v>
      </c>
      <c r="J581">
        <v>6</v>
      </c>
      <c r="K581" s="3" t="str">
        <f>VLOOKUP(J581,'LibSets constants'!$A$4:$B$1002,2,FALSE)</f>
        <v>DLC_MORROWIND</v>
      </c>
      <c r="L581" s="3" t="str">
        <f>VLOOKUP(J581,'LibSets constants'!$A$4:$C$1002,3,FALSE)</f>
        <v>Morrowind</v>
      </c>
    </row>
    <row r="582" spans="1:12" x14ac:dyDescent="0.25">
      <c r="A582" s="46">
        <v>968</v>
      </c>
      <c r="B582" s="45">
        <v>579</v>
      </c>
      <c r="C582" s="45">
        <v>849</v>
      </c>
      <c r="D582" s="3" t="s">
        <v>641</v>
      </c>
      <c r="E582" s="3" t="str">
        <f t="array" ref="E582">IF(OR(EXACT(A582,'ESO Dungeon constants'!$D$3:$D$987)),"X","")</f>
        <v/>
      </c>
      <c r="F582" s="3" t="str">
        <f>IF(EXACT(A582,C582),"X","")</f>
        <v/>
      </c>
      <c r="G582" s="3" t="str">
        <f>IF(A582&lt;&gt;C582,VLOOKUP(C582,$A$3:$D$9952,4,FALSE),"")</f>
        <v>Vvardenfell</v>
      </c>
      <c r="H582" s="17">
        <f>A582</f>
        <v>968</v>
      </c>
      <c r="I582" s="17">
        <f>C582</f>
        <v>849</v>
      </c>
      <c r="J582">
        <v>6</v>
      </c>
      <c r="K582" s="3" t="str">
        <f>VLOOKUP(J582,'LibSets constants'!$A$4:$B$1002,2,FALSE)</f>
        <v>DLC_MORROWIND</v>
      </c>
      <c r="L582" s="3" t="str">
        <f>VLOOKUP(J582,'LibSets constants'!$A$4:$C$1002,3,FALSE)</f>
        <v>Morrowind</v>
      </c>
    </row>
    <row r="583" spans="1:12" x14ac:dyDescent="0.25">
      <c r="A583" s="46">
        <v>969</v>
      </c>
      <c r="B583" s="45">
        <v>580</v>
      </c>
      <c r="C583" s="45">
        <v>849</v>
      </c>
      <c r="D583" s="3" t="s">
        <v>642</v>
      </c>
      <c r="E583" s="3" t="str">
        <f t="array" ref="E583">IF(OR(EXACT(A583,'ESO Dungeon constants'!$D$3:$D$987)),"X","")</f>
        <v/>
      </c>
      <c r="F583" s="3" t="str">
        <f>IF(EXACT(A583,C583),"X","")</f>
        <v/>
      </c>
      <c r="G583" s="3" t="str">
        <f>IF(A583&lt;&gt;C583,VLOOKUP(C583,$A$3:$D$9952,4,FALSE),"")</f>
        <v>Vvardenfell</v>
      </c>
      <c r="H583" s="17">
        <f>A583</f>
        <v>969</v>
      </c>
      <c r="I583" s="17">
        <f>C583</f>
        <v>849</v>
      </c>
      <c r="J583">
        <v>6</v>
      </c>
      <c r="K583" s="3" t="str">
        <f>VLOOKUP(J583,'LibSets constants'!$A$4:$B$1002,2,FALSE)</f>
        <v>DLC_MORROWIND</v>
      </c>
      <c r="L583" s="3" t="str">
        <f>VLOOKUP(J583,'LibSets constants'!$A$4:$C$1002,3,FALSE)</f>
        <v>Morrowind</v>
      </c>
    </row>
    <row r="584" spans="1:12" x14ac:dyDescent="0.25">
      <c r="A584" s="46">
        <v>970</v>
      </c>
      <c r="B584" s="45">
        <v>581</v>
      </c>
      <c r="C584" s="45">
        <v>849</v>
      </c>
      <c r="D584" s="3" t="s">
        <v>643</v>
      </c>
      <c r="E584" s="3" t="str">
        <f t="array" ref="E584">IF(OR(EXACT(A584,'ESO Dungeon constants'!$D$3:$D$987)),"X","")</f>
        <v/>
      </c>
      <c r="F584" s="3" t="str">
        <f>IF(EXACT(A584,C584),"X","")</f>
        <v/>
      </c>
      <c r="G584" s="3" t="str">
        <f>IF(A584&lt;&gt;C584,VLOOKUP(C584,$A$3:$D$9952,4,FALSE),"")</f>
        <v>Vvardenfell</v>
      </c>
      <c r="H584" s="17">
        <f>A584</f>
        <v>970</v>
      </c>
      <c r="I584" s="17">
        <f>C584</f>
        <v>849</v>
      </c>
      <c r="J584">
        <v>6</v>
      </c>
      <c r="K584" s="3" t="str">
        <f>VLOOKUP(J584,'LibSets constants'!$A$4:$B$1002,2,FALSE)</f>
        <v>DLC_MORROWIND</v>
      </c>
      <c r="L584" s="3" t="str">
        <f>VLOOKUP(J584,'LibSets constants'!$A$4:$C$1002,3,FALSE)</f>
        <v>Morrowind</v>
      </c>
    </row>
    <row r="585" spans="1:12" x14ac:dyDescent="0.25">
      <c r="A585" s="46">
        <v>971</v>
      </c>
      <c r="B585" s="45">
        <v>582</v>
      </c>
      <c r="C585" s="45">
        <v>849</v>
      </c>
      <c r="D585" s="3" t="s">
        <v>644</v>
      </c>
      <c r="E585" s="3" t="str">
        <f t="array" ref="E585">IF(OR(EXACT(A585,'ESO Dungeon constants'!$D$3:$D$987)),"X","")</f>
        <v/>
      </c>
      <c r="F585" s="3" t="str">
        <f>IF(EXACT(A585,C585),"X","")</f>
        <v/>
      </c>
      <c r="G585" s="3" t="str">
        <f>IF(A585&lt;&gt;C585,VLOOKUP(C585,$A$3:$D$9952,4,FALSE),"")</f>
        <v>Vvardenfell</v>
      </c>
      <c r="H585" s="17">
        <f>A585</f>
        <v>971</v>
      </c>
      <c r="I585" s="17">
        <f>C585</f>
        <v>849</v>
      </c>
      <c r="J585">
        <v>6</v>
      </c>
      <c r="K585" s="3" t="str">
        <f>VLOOKUP(J585,'LibSets constants'!$A$4:$B$1002,2,FALSE)</f>
        <v>DLC_MORROWIND</v>
      </c>
      <c r="L585" s="3" t="str">
        <f>VLOOKUP(J585,'LibSets constants'!$A$4:$C$1002,3,FALSE)</f>
        <v>Morrowind</v>
      </c>
    </row>
    <row r="586" spans="1:12" x14ac:dyDescent="0.25">
      <c r="A586" s="46">
        <v>972</v>
      </c>
      <c r="B586" s="45">
        <v>583</v>
      </c>
      <c r="C586" s="45">
        <v>849</v>
      </c>
      <c r="D586" s="3" t="s">
        <v>645</v>
      </c>
      <c r="E586" s="3" t="str">
        <f t="array" ref="E586">IF(OR(EXACT(A586,'ESO Dungeon constants'!$D$3:$D$987)),"X","")</f>
        <v/>
      </c>
      <c r="F586" s="3" t="str">
        <f>IF(EXACT(A586,C586),"X","")</f>
        <v/>
      </c>
      <c r="G586" s="3" t="str">
        <f>IF(A586&lt;&gt;C586,VLOOKUP(C586,$A$3:$D$9952,4,FALSE),"")</f>
        <v>Vvardenfell</v>
      </c>
      <c r="H586" s="17">
        <f>A586</f>
        <v>972</v>
      </c>
      <c r="I586" s="17">
        <f>C586</f>
        <v>849</v>
      </c>
      <c r="J586">
        <v>6</v>
      </c>
      <c r="K586" s="3" t="str">
        <f>VLOOKUP(J586,'LibSets constants'!$A$4:$B$1002,2,FALSE)</f>
        <v>DLC_MORROWIND</v>
      </c>
      <c r="L586" s="3" t="str">
        <f>VLOOKUP(J586,'LibSets constants'!$A$4:$C$1002,3,FALSE)</f>
        <v>Morrowind</v>
      </c>
    </row>
    <row r="587" spans="1:12" x14ac:dyDescent="0.25">
      <c r="A587" s="12">
        <v>973</v>
      </c>
      <c r="B587" s="5">
        <v>584</v>
      </c>
      <c r="C587" s="12">
        <v>888</v>
      </c>
      <c r="D587" s="3" t="s">
        <v>45</v>
      </c>
      <c r="E587" s="3" t="str">
        <f t="array" ref="E587">IF(OR(EXACT(A587,'ESO Dungeon constants'!$D$3:$D$987)),"X","")</f>
        <v>X</v>
      </c>
      <c r="F587" s="3" t="str">
        <f>IF(EXACT(A587,C587),"X","")</f>
        <v/>
      </c>
      <c r="G587" s="3" t="str">
        <f>IF(A587&lt;&gt;C587,VLOOKUP(C587,$A$3:$D$9952,4,FALSE),"")</f>
        <v>Craglorn</v>
      </c>
      <c r="H587" s="17">
        <f>A587</f>
        <v>973</v>
      </c>
      <c r="I587" s="17">
        <f>C587</f>
        <v>888</v>
      </c>
      <c r="J587">
        <v>7</v>
      </c>
      <c r="K587" s="3" t="str">
        <f>VLOOKUP(J587,'LibSets constants'!$A$4:$B$1002,2,FALSE)</f>
        <v>DLC_HORNS_OF_THE_REACH</v>
      </c>
      <c r="L587" s="3" t="str">
        <f>VLOOKUP(J587,'LibSets constants'!$A$4:$C$1002,3,FALSE)</f>
        <v>Horns of the Reach</v>
      </c>
    </row>
    <row r="588" spans="1:12" x14ac:dyDescent="0.25">
      <c r="A588" s="12">
        <v>974</v>
      </c>
      <c r="B588" s="5">
        <v>585</v>
      </c>
      <c r="C588" s="12">
        <v>888</v>
      </c>
      <c r="D588" s="3" t="s">
        <v>44</v>
      </c>
      <c r="E588" s="3" t="str">
        <f t="array" ref="E588">IF(OR(EXACT(A588,'ESO Dungeon constants'!$D$3:$D$987)),"X","")</f>
        <v>X</v>
      </c>
      <c r="F588" s="3" t="str">
        <f>IF(EXACT(A588,C588),"X","")</f>
        <v/>
      </c>
      <c r="G588" s="3" t="str">
        <f>IF(A588&lt;&gt;C588,VLOOKUP(C588,$A$3:$D$9952,4,FALSE),"")</f>
        <v>Craglorn</v>
      </c>
      <c r="H588" s="17">
        <f>A588</f>
        <v>974</v>
      </c>
      <c r="I588" s="17">
        <f>C588</f>
        <v>888</v>
      </c>
      <c r="J588">
        <v>7</v>
      </c>
      <c r="K588" s="3" t="str">
        <f>VLOOKUP(J588,'LibSets constants'!$A$4:$B$1002,2,FALSE)</f>
        <v>DLC_HORNS_OF_THE_REACH</v>
      </c>
      <c r="L588" s="3" t="str">
        <f>VLOOKUP(J588,'LibSets constants'!$A$4:$C$1002,3,FALSE)</f>
        <v>Horns of the Reach</v>
      </c>
    </row>
    <row r="589" spans="1:12" x14ac:dyDescent="0.25">
      <c r="A589" s="46">
        <v>975</v>
      </c>
      <c r="B589" s="45">
        <v>586</v>
      </c>
      <c r="C589" s="45">
        <v>849</v>
      </c>
      <c r="D589" s="3" t="s">
        <v>646</v>
      </c>
      <c r="E589" s="3" t="str">
        <f t="array" ref="E589">IF(OR(EXACT(A589,'ESO Dungeon constants'!$D$3:$D$987)),"X","")</f>
        <v>X</v>
      </c>
      <c r="F589" s="3" t="str">
        <f>IF(EXACT(A589,C589),"X","")</f>
        <v/>
      </c>
      <c r="G589" s="3" t="str">
        <f>IF(A589&lt;&gt;C589,VLOOKUP(C589,$A$3:$D$9952,4,FALSE),"")</f>
        <v>Vvardenfell</v>
      </c>
      <c r="H589" s="17">
        <f>A589</f>
        <v>975</v>
      </c>
      <c r="I589" s="17">
        <f>C589</f>
        <v>849</v>
      </c>
      <c r="J589">
        <v>6</v>
      </c>
      <c r="K589" s="3" t="str">
        <f>VLOOKUP(J589,'LibSets constants'!$A$4:$B$1002,2,FALSE)</f>
        <v>DLC_MORROWIND</v>
      </c>
      <c r="L589" s="3" t="str">
        <f>VLOOKUP(J589,'LibSets constants'!$A$4:$C$1002,3,FALSE)</f>
        <v>Morrowind</v>
      </c>
    </row>
    <row r="590" spans="1:12" x14ac:dyDescent="0.25">
      <c r="A590" s="46">
        <v>977</v>
      </c>
      <c r="B590" s="45">
        <v>587</v>
      </c>
      <c r="C590" s="45">
        <v>849</v>
      </c>
      <c r="D590" s="3" t="s">
        <v>647</v>
      </c>
      <c r="E590" s="3" t="str">
        <f t="array" ref="E590">IF(OR(EXACT(A590,'ESO Dungeon constants'!$D$3:$D$987)),"X","")</f>
        <v/>
      </c>
      <c r="F590" s="3" t="str">
        <f>IF(EXACT(A590,C590),"X","")</f>
        <v/>
      </c>
      <c r="G590" s="3" t="str">
        <f>IF(A590&lt;&gt;C590,VLOOKUP(C590,$A$3:$D$9952,4,FALSE),"")</f>
        <v>Vvardenfell</v>
      </c>
      <c r="H590" s="17">
        <f>A590</f>
        <v>977</v>
      </c>
      <c r="I590" s="17">
        <f>C590</f>
        <v>849</v>
      </c>
      <c r="J590">
        <v>6</v>
      </c>
      <c r="K590" s="3" t="str">
        <f>VLOOKUP(J590,'LibSets constants'!$A$4:$B$1002,2,FALSE)</f>
        <v>DLC_MORROWIND</v>
      </c>
      <c r="L590" s="3" t="str">
        <f>VLOOKUP(J590,'LibSets constants'!$A$4:$C$1002,3,FALSE)</f>
        <v>Morrowind</v>
      </c>
    </row>
    <row r="591" spans="1:12" x14ac:dyDescent="0.25">
      <c r="A591" s="12">
        <v>979</v>
      </c>
      <c r="B591" s="5">
        <v>588</v>
      </c>
      <c r="C591" s="5">
        <v>849</v>
      </c>
      <c r="D591" s="3" t="s">
        <v>640</v>
      </c>
      <c r="E591" s="3" t="str">
        <f t="array" ref="E591">IF(OR(EXACT(A591,'ESO Dungeon constants'!$D$3:$D$987)),"X","")</f>
        <v/>
      </c>
      <c r="F591" s="3" t="str">
        <f>IF(EXACT(A591,C591),"X","")</f>
        <v/>
      </c>
      <c r="G591" s="3" t="str">
        <f>IF(A591&lt;&gt;C591,VLOOKUP(C591,$A$3:$D$9952,4,FALSE),"")</f>
        <v>Vvardenfell</v>
      </c>
      <c r="H591" s="17">
        <f>A591</f>
        <v>979</v>
      </c>
      <c r="I591" s="17">
        <f>C591</f>
        <v>849</v>
      </c>
      <c r="J591">
        <v>6</v>
      </c>
      <c r="K591" s="3" t="str">
        <f>VLOOKUP(J591,'LibSets constants'!$A$4:$B$1002,2,FALSE)</f>
        <v>DLC_MORROWIND</v>
      </c>
      <c r="L591" s="3" t="str">
        <f>VLOOKUP(J591,'LibSets constants'!$A$4:$C$1002,3,FALSE)</f>
        <v>Morrowind</v>
      </c>
    </row>
    <row r="592" spans="1:12" x14ac:dyDescent="0.25">
      <c r="A592" s="12">
        <v>980</v>
      </c>
      <c r="B592" s="5">
        <v>589</v>
      </c>
      <c r="C592" s="5">
        <v>980</v>
      </c>
      <c r="D592" s="3" t="s">
        <v>78</v>
      </c>
      <c r="E592" s="3" t="str">
        <f t="array" ref="E592">IF(OR(EXACT(A592,'ESO Dungeon constants'!$D$3:$D$987)),"X","")</f>
        <v/>
      </c>
      <c r="F592" s="3" t="str">
        <f>IF(EXACT(A592,C592),"X","")</f>
        <v>X</v>
      </c>
      <c r="G592" s="3" t="str">
        <f>IF(A592&lt;&gt;C592,VLOOKUP(C592,$A$3:$D$9952,4,FALSE),"")</f>
        <v/>
      </c>
      <c r="H592" s="17">
        <f>A592</f>
        <v>980</v>
      </c>
      <c r="I592" s="17">
        <f>C592</f>
        <v>980</v>
      </c>
      <c r="J592">
        <v>8</v>
      </c>
      <c r="K592" s="3" t="str">
        <f>VLOOKUP(J592,'LibSets constants'!$A$4:$B$1002,2,FALSE)</f>
        <v>DLC_CLOCKWORK_CITY</v>
      </c>
      <c r="L592" s="3" t="str">
        <f>VLOOKUP(J592,'LibSets constants'!$A$4:$C$1002,3,FALSE)</f>
        <v>Clockwork City</v>
      </c>
    </row>
    <row r="593" spans="1:12" x14ac:dyDescent="0.25">
      <c r="A593" s="12">
        <v>981</v>
      </c>
      <c r="B593" s="5">
        <v>590</v>
      </c>
      <c r="C593" s="5">
        <v>980</v>
      </c>
      <c r="D593" s="3" t="s">
        <v>648</v>
      </c>
      <c r="E593" s="3" t="str">
        <f t="array" ref="E593">IF(OR(EXACT(A593,'ESO Dungeon constants'!$D$3:$D$987)),"X","")</f>
        <v/>
      </c>
      <c r="F593" s="3" t="str">
        <f>IF(EXACT(A593,C593),"X","")</f>
        <v/>
      </c>
      <c r="G593" s="3" t="str">
        <f>IF(A593&lt;&gt;C593,VLOOKUP(C593,$A$3:$D$9952,4,FALSE),"")</f>
        <v>Clockwork City</v>
      </c>
      <c r="H593" s="17">
        <f>A593</f>
        <v>981</v>
      </c>
      <c r="I593" s="17">
        <f>C593</f>
        <v>980</v>
      </c>
      <c r="J593">
        <v>8</v>
      </c>
      <c r="K593" s="3" t="str">
        <f>VLOOKUP(J593,'LibSets constants'!$A$4:$B$1002,2,FALSE)</f>
        <v>DLC_CLOCKWORK_CITY</v>
      </c>
      <c r="L593" s="3" t="str">
        <f>VLOOKUP(J593,'LibSets constants'!$A$4:$C$1002,3,FALSE)</f>
        <v>Clockwork City</v>
      </c>
    </row>
    <row r="594" spans="1:12" x14ac:dyDescent="0.25">
      <c r="A594" s="12">
        <v>982</v>
      </c>
      <c r="B594" s="5">
        <v>591</v>
      </c>
      <c r="C594" s="5">
        <v>980</v>
      </c>
      <c r="D594" s="3" t="s">
        <v>649</v>
      </c>
      <c r="E594" s="3" t="str">
        <f t="array" ref="E594">IF(OR(EXACT(A594,'ESO Dungeon constants'!$D$3:$D$987)),"X","")</f>
        <v/>
      </c>
      <c r="F594" s="3" t="str">
        <f>IF(EXACT(A594,C594),"X","")</f>
        <v/>
      </c>
      <c r="G594" s="3" t="str">
        <f>IF(A594&lt;&gt;C594,VLOOKUP(C594,$A$3:$D$9952,4,FALSE),"")</f>
        <v>Clockwork City</v>
      </c>
      <c r="H594" s="17">
        <f>A594</f>
        <v>982</v>
      </c>
      <c r="I594" s="17">
        <f>C594</f>
        <v>980</v>
      </c>
      <c r="J594">
        <v>8</v>
      </c>
      <c r="K594" s="3" t="str">
        <f>VLOOKUP(J594,'LibSets constants'!$A$4:$B$1002,2,FALSE)</f>
        <v>DLC_CLOCKWORK_CITY</v>
      </c>
      <c r="L594" s="3" t="str">
        <f>VLOOKUP(J594,'LibSets constants'!$A$4:$C$1002,3,FALSE)</f>
        <v>Clockwork City</v>
      </c>
    </row>
    <row r="595" spans="1:12" x14ac:dyDescent="0.25">
      <c r="A595" s="12">
        <v>983</v>
      </c>
      <c r="B595" s="5">
        <v>592</v>
      </c>
      <c r="C595" s="5">
        <v>980</v>
      </c>
      <c r="D595" s="3" t="s">
        <v>650</v>
      </c>
      <c r="E595" s="3" t="str">
        <f t="array" ref="E595">IF(OR(EXACT(A595,'ESO Dungeon constants'!$D$3:$D$987)),"X","")</f>
        <v/>
      </c>
      <c r="F595" s="3" t="str">
        <f>IF(EXACT(A595,C595),"X","")</f>
        <v/>
      </c>
      <c r="G595" s="3" t="str">
        <f>IF(A595&lt;&gt;C595,VLOOKUP(C595,$A$3:$D$9952,4,FALSE),"")</f>
        <v>Clockwork City</v>
      </c>
      <c r="H595" s="17">
        <f>A595</f>
        <v>983</v>
      </c>
      <c r="I595" s="17">
        <f>C595</f>
        <v>980</v>
      </c>
      <c r="J595">
        <v>8</v>
      </c>
      <c r="K595" s="3" t="str">
        <f>VLOOKUP(J595,'LibSets constants'!$A$4:$B$1002,2,FALSE)</f>
        <v>DLC_CLOCKWORK_CITY</v>
      </c>
      <c r="L595" s="3" t="str">
        <f>VLOOKUP(J595,'LibSets constants'!$A$4:$C$1002,3,FALSE)</f>
        <v>Clockwork City</v>
      </c>
    </row>
    <row r="596" spans="1:12" x14ac:dyDescent="0.25">
      <c r="A596" s="12">
        <v>984</v>
      </c>
      <c r="B596" s="5">
        <v>593</v>
      </c>
      <c r="C596" s="5">
        <v>980</v>
      </c>
      <c r="D596" s="3" t="s">
        <v>651</v>
      </c>
      <c r="E596" s="3" t="str">
        <f t="array" ref="E596">IF(OR(EXACT(A596,'ESO Dungeon constants'!$D$3:$D$987)),"X","")</f>
        <v/>
      </c>
      <c r="F596" s="3" t="str">
        <f>IF(EXACT(A596,C596),"X","")</f>
        <v/>
      </c>
      <c r="G596" s="3" t="str">
        <f>IF(A596&lt;&gt;C596,VLOOKUP(C596,$A$3:$D$9952,4,FALSE),"")</f>
        <v>Clockwork City</v>
      </c>
      <c r="H596" s="17">
        <f>A596</f>
        <v>984</v>
      </c>
      <c r="I596" s="17">
        <f>C596</f>
        <v>980</v>
      </c>
      <c r="J596">
        <v>8</v>
      </c>
      <c r="K596" s="3" t="str">
        <f>VLOOKUP(J596,'LibSets constants'!$A$4:$B$1002,2,FALSE)</f>
        <v>DLC_CLOCKWORK_CITY</v>
      </c>
      <c r="L596" s="3" t="str">
        <f>VLOOKUP(J596,'LibSets constants'!$A$4:$C$1002,3,FALSE)</f>
        <v>Clockwork City</v>
      </c>
    </row>
    <row r="597" spans="1:12" x14ac:dyDescent="0.25">
      <c r="A597" s="12">
        <v>985</v>
      </c>
      <c r="B597" s="5">
        <v>594</v>
      </c>
      <c r="C597" s="5">
        <v>980</v>
      </c>
      <c r="D597" s="3" t="s">
        <v>652</v>
      </c>
      <c r="E597" s="3" t="str">
        <f t="array" ref="E597">IF(OR(EXACT(A597,'ESO Dungeon constants'!$D$3:$D$987)),"X","")</f>
        <v/>
      </c>
      <c r="F597" s="3" t="str">
        <f>IF(EXACT(A597,C597),"X","")</f>
        <v/>
      </c>
      <c r="G597" s="3" t="str">
        <f>IF(A597&lt;&gt;C597,VLOOKUP(C597,$A$3:$D$9952,4,FALSE),"")</f>
        <v>Clockwork City</v>
      </c>
      <c r="H597" s="17">
        <f>A597</f>
        <v>985</v>
      </c>
      <c r="I597" s="17">
        <f>C597</f>
        <v>980</v>
      </c>
      <c r="J597">
        <v>8</v>
      </c>
      <c r="K597" s="3" t="str">
        <f>VLOOKUP(J597,'LibSets constants'!$A$4:$B$1002,2,FALSE)</f>
        <v>DLC_CLOCKWORK_CITY</v>
      </c>
      <c r="L597" s="3" t="str">
        <f>VLOOKUP(J597,'LibSets constants'!$A$4:$C$1002,3,FALSE)</f>
        <v>Clockwork City</v>
      </c>
    </row>
    <row r="598" spans="1:12" x14ac:dyDescent="0.25">
      <c r="A598" s="12">
        <v>986</v>
      </c>
      <c r="B598" s="12">
        <v>595</v>
      </c>
      <c r="C598" s="12">
        <v>980</v>
      </c>
      <c r="D598" s="3" t="s">
        <v>653</v>
      </c>
      <c r="E598" s="3" t="str">
        <f t="array" ref="E598">IF(OR(EXACT(A598,'ESO Dungeon constants'!$D$3:$D$987)),"X","")</f>
        <v/>
      </c>
      <c r="F598" s="3" t="str">
        <f>IF(EXACT(A598,C598),"X","")</f>
        <v/>
      </c>
      <c r="G598" s="3" t="str">
        <f>IF(A598&lt;&gt;C598,VLOOKUP(C598,$A$3:$D$9952,4,FALSE),"")</f>
        <v>Clockwork City</v>
      </c>
      <c r="H598" s="17">
        <f>A598</f>
        <v>986</v>
      </c>
      <c r="I598" s="17">
        <f>C598</f>
        <v>980</v>
      </c>
      <c r="J598">
        <v>8</v>
      </c>
      <c r="K598" s="3" t="str">
        <f>VLOOKUP(J598,'LibSets constants'!$A$4:$B$1002,2,FALSE)</f>
        <v>DLC_CLOCKWORK_CITY</v>
      </c>
      <c r="L598" s="3" t="str">
        <f>VLOOKUP(J598,'LibSets constants'!$A$4:$C$1002,3,FALSE)</f>
        <v>Clockwork City</v>
      </c>
    </row>
    <row r="599" spans="1:12" x14ac:dyDescent="0.25">
      <c r="A599" s="12">
        <v>988</v>
      </c>
      <c r="B599" s="12">
        <v>596</v>
      </c>
      <c r="C599" s="12">
        <v>980</v>
      </c>
      <c r="D599" s="3" t="s">
        <v>654</v>
      </c>
      <c r="E599" s="3" t="str">
        <f t="array" ref="E599">IF(OR(EXACT(A599,'ESO Dungeon constants'!$D$3:$D$987)),"X","")</f>
        <v/>
      </c>
      <c r="F599" s="3" t="str">
        <f>IF(EXACT(A599,C599),"X","")</f>
        <v/>
      </c>
      <c r="G599" s="3" t="str">
        <f>IF(A599&lt;&gt;C599,VLOOKUP(C599,$A$3:$D$9952,4,FALSE),"")</f>
        <v>Clockwork City</v>
      </c>
      <c r="H599" s="17">
        <f>A599</f>
        <v>988</v>
      </c>
      <c r="I599" s="17">
        <f>C599</f>
        <v>980</v>
      </c>
      <c r="J599">
        <v>8</v>
      </c>
      <c r="K599" s="3" t="str">
        <f>VLOOKUP(J599,'LibSets constants'!$A$4:$B$1002,2,FALSE)</f>
        <v>DLC_CLOCKWORK_CITY</v>
      </c>
      <c r="L599" s="3" t="str">
        <f>VLOOKUP(J599,'LibSets constants'!$A$4:$C$1002,3,FALSE)</f>
        <v>Clockwork City</v>
      </c>
    </row>
    <row r="600" spans="1:12" x14ac:dyDescent="0.25">
      <c r="A600" s="12">
        <v>989</v>
      </c>
      <c r="B600" s="12">
        <v>597</v>
      </c>
      <c r="C600" s="12">
        <v>980</v>
      </c>
      <c r="D600" s="3" t="s">
        <v>655</v>
      </c>
      <c r="E600" s="3" t="str">
        <f t="array" ref="E600">IF(OR(EXACT(A600,'ESO Dungeon constants'!$D$3:$D$987)),"X","")</f>
        <v/>
      </c>
      <c r="F600" s="3" t="str">
        <f>IF(EXACT(A600,C600),"X","")</f>
        <v/>
      </c>
      <c r="G600" s="3" t="str">
        <f>IF(A600&lt;&gt;C600,VLOOKUP(C600,$A$3:$D$9952,4,FALSE),"")</f>
        <v>Clockwork City</v>
      </c>
      <c r="H600" s="17">
        <f>A600</f>
        <v>989</v>
      </c>
      <c r="I600" s="17">
        <f>C600</f>
        <v>980</v>
      </c>
      <c r="J600">
        <v>8</v>
      </c>
      <c r="K600" s="3" t="str">
        <f>VLOOKUP(J600,'LibSets constants'!$A$4:$B$1002,2,FALSE)</f>
        <v>DLC_CLOCKWORK_CITY</v>
      </c>
      <c r="L600" s="3" t="str">
        <f>VLOOKUP(J600,'LibSets constants'!$A$4:$C$1002,3,FALSE)</f>
        <v>Clockwork City</v>
      </c>
    </row>
    <row r="601" spans="1:12" x14ac:dyDescent="0.25">
      <c r="A601" s="12">
        <v>990</v>
      </c>
      <c r="B601" s="12">
        <v>598</v>
      </c>
      <c r="C601" s="12">
        <v>980</v>
      </c>
      <c r="D601" s="3" t="s">
        <v>656</v>
      </c>
      <c r="E601" s="3" t="str">
        <f t="array" ref="E601">IF(OR(EXACT(A601,'ESO Dungeon constants'!$D$3:$D$987)),"X","")</f>
        <v/>
      </c>
      <c r="F601" s="3" t="str">
        <f>IF(EXACT(A601,C601),"X","")</f>
        <v/>
      </c>
      <c r="G601" s="3" t="str">
        <f>IF(A601&lt;&gt;C601,VLOOKUP(C601,$A$3:$D$9952,4,FALSE),"")</f>
        <v>Clockwork City</v>
      </c>
      <c r="H601" s="17">
        <f>A601</f>
        <v>990</v>
      </c>
      <c r="I601" s="17">
        <f>C601</f>
        <v>980</v>
      </c>
      <c r="J601">
        <v>8</v>
      </c>
      <c r="K601" s="3" t="str">
        <f>VLOOKUP(J601,'LibSets constants'!$A$4:$B$1002,2,FALSE)</f>
        <v>DLC_CLOCKWORK_CITY</v>
      </c>
      <c r="L601" s="3" t="str">
        <f>VLOOKUP(J601,'LibSets constants'!$A$4:$C$1002,3,FALSE)</f>
        <v>Clockwork City</v>
      </c>
    </row>
    <row r="602" spans="1:12" x14ac:dyDescent="0.25">
      <c r="A602" s="12">
        <v>991</v>
      </c>
      <c r="B602" s="12">
        <v>599</v>
      </c>
      <c r="C602" s="12">
        <v>980</v>
      </c>
      <c r="D602" s="3" t="s">
        <v>657</v>
      </c>
      <c r="E602" s="3" t="str">
        <f t="array" ref="E602">IF(OR(EXACT(A602,'ESO Dungeon constants'!$D$3:$D$987)),"X","")</f>
        <v/>
      </c>
      <c r="F602" s="3" t="str">
        <f>IF(EXACT(A602,C602),"X","")</f>
        <v/>
      </c>
      <c r="G602" s="3" t="str">
        <f>IF(A602&lt;&gt;C602,VLOOKUP(C602,$A$3:$D$9952,4,FALSE),"")</f>
        <v>Clockwork City</v>
      </c>
      <c r="H602" s="17">
        <f>A602</f>
        <v>991</v>
      </c>
      <c r="I602" s="17">
        <f>C602</f>
        <v>980</v>
      </c>
      <c r="J602">
        <v>8</v>
      </c>
      <c r="K602" s="3" t="str">
        <f>VLOOKUP(J602,'LibSets constants'!$A$4:$B$1002,2,FALSE)</f>
        <v>DLC_CLOCKWORK_CITY</v>
      </c>
      <c r="L602" s="3" t="str">
        <f>VLOOKUP(J602,'LibSets constants'!$A$4:$C$1002,3,FALSE)</f>
        <v>Clockwork City</v>
      </c>
    </row>
    <row r="603" spans="1:12" x14ac:dyDescent="0.25">
      <c r="A603" s="12">
        <v>992</v>
      </c>
      <c r="B603" s="12">
        <v>600</v>
      </c>
      <c r="C603" s="12">
        <v>980</v>
      </c>
      <c r="D603" s="3" t="s">
        <v>658</v>
      </c>
      <c r="E603" s="3" t="str">
        <f t="array" ref="E603">IF(OR(EXACT(A603,'ESO Dungeon constants'!$D$3:$D$987)),"X","")</f>
        <v/>
      </c>
      <c r="F603" s="3" t="str">
        <f>IF(EXACT(A603,C603),"X","")</f>
        <v/>
      </c>
      <c r="G603" s="3" t="str">
        <f>IF(A603&lt;&gt;C603,VLOOKUP(C603,$A$3:$D$9952,4,FALSE),"")</f>
        <v>Clockwork City</v>
      </c>
      <c r="H603" s="17">
        <f>A603</f>
        <v>992</v>
      </c>
      <c r="I603" s="17">
        <f>C603</f>
        <v>980</v>
      </c>
      <c r="J603">
        <v>8</v>
      </c>
      <c r="K603" s="3" t="str">
        <f>VLOOKUP(J603,'LibSets constants'!$A$4:$B$1002,2,FALSE)</f>
        <v>DLC_CLOCKWORK_CITY</v>
      </c>
      <c r="L603" s="3" t="str">
        <f>VLOOKUP(J603,'LibSets constants'!$A$4:$C$1002,3,FALSE)</f>
        <v>Clockwork City</v>
      </c>
    </row>
    <row r="604" spans="1:12" x14ac:dyDescent="0.25">
      <c r="A604" s="12">
        <v>993</v>
      </c>
      <c r="B604" s="12">
        <v>601</v>
      </c>
      <c r="C604" s="12">
        <v>980</v>
      </c>
      <c r="D604" s="3" t="s">
        <v>659</v>
      </c>
      <c r="E604" s="3" t="str">
        <f t="array" ref="E604">IF(OR(EXACT(A604,'ESO Dungeon constants'!$D$3:$D$987)),"X","")</f>
        <v/>
      </c>
      <c r="F604" s="3" t="str">
        <f>IF(EXACT(A604,C604),"X","")</f>
        <v/>
      </c>
      <c r="G604" s="3" t="str">
        <f>IF(A604&lt;&gt;C604,VLOOKUP(C604,$A$3:$D$9952,4,FALSE),"")</f>
        <v>Clockwork City</v>
      </c>
      <c r="H604" s="17">
        <f>A604</f>
        <v>993</v>
      </c>
      <c r="I604" s="17">
        <f>C604</f>
        <v>980</v>
      </c>
      <c r="J604">
        <v>8</v>
      </c>
      <c r="K604" s="3" t="str">
        <f>VLOOKUP(J604,'LibSets constants'!$A$4:$B$1002,2,FALSE)</f>
        <v>DLC_CLOCKWORK_CITY</v>
      </c>
      <c r="L604" s="3" t="str">
        <f>VLOOKUP(J604,'LibSets constants'!$A$4:$C$1002,3,FALSE)</f>
        <v>Clockwork City</v>
      </c>
    </row>
    <row r="605" spans="1:12" x14ac:dyDescent="0.25">
      <c r="A605" s="12">
        <v>994</v>
      </c>
      <c r="B605" s="12">
        <v>602</v>
      </c>
      <c r="C605" s="12">
        <v>849</v>
      </c>
      <c r="D605" s="3" t="s">
        <v>660</v>
      </c>
      <c r="E605" s="3" t="str">
        <f t="array" ref="E605">IF(OR(EXACT(A605,'ESO Dungeon constants'!$D$3:$D$987)),"X","")</f>
        <v/>
      </c>
      <c r="F605" s="3" t="str">
        <f>IF(EXACT(A605,C605),"X","")</f>
        <v/>
      </c>
      <c r="G605" s="3" t="str">
        <f>IF(A605&lt;&gt;C605,VLOOKUP(C605,$A$3:$D$9952,4,FALSE),"")</f>
        <v>Vvardenfell</v>
      </c>
      <c r="H605" s="17">
        <f>A605</f>
        <v>994</v>
      </c>
      <c r="I605" s="17">
        <f>C605</f>
        <v>849</v>
      </c>
      <c r="J605">
        <v>6</v>
      </c>
      <c r="K605" s="3" t="str">
        <f>VLOOKUP(J605,'LibSets constants'!$A$4:$B$1002,2,FALSE)</f>
        <v>DLC_MORROWIND</v>
      </c>
      <c r="L605" s="3" t="str">
        <f>VLOOKUP(J605,'LibSets constants'!$A$4:$C$1002,3,FALSE)</f>
        <v>Morrowind</v>
      </c>
    </row>
    <row r="606" spans="1:12" x14ac:dyDescent="0.25">
      <c r="A606" s="12">
        <v>995</v>
      </c>
      <c r="B606" s="12">
        <v>603</v>
      </c>
      <c r="C606" s="12">
        <v>849</v>
      </c>
      <c r="D606" s="3" t="s">
        <v>661</v>
      </c>
      <c r="E606" s="3" t="str">
        <f t="array" ref="E606">IF(OR(EXACT(A606,'ESO Dungeon constants'!$D$3:$D$987)),"X","")</f>
        <v/>
      </c>
      <c r="F606" s="3" t="str">
        <f>IF(EXACT(A606,C606),"X","")</f>
        <v/>
      </c>
      <c r="G606" s="3" t="str">
        <f>IF(A606&lt;&gt;C606,VLOOKUP(C606,$A$3:$D$9952,4,FALSE),"")</f>
        <v>Vvardenfell</v>
      </c>
      <c r="H606" s="17">
        <f>A606</f>
        <v>995</v>
      </c>
      <c r="I606" s="17">
        <f>C606</f>
        <v>849</v>
      </c>
      <c r="J606">
        <v>6</v>
      </c>
      <c r="K606" s="3" t="str">
        <f>VLOOKUP(J606,'LibSets constants'!$A$4:$B$1002,2,FALSE)</f>
        <v>DLC_MORROWIND</v>
      </c>
      <c r="L606" s="3" t="str">
        <f>VLOOKUP(J606,'LibSets constants'!$A$4:$C$1002,3,FALSE)</f>
        <v>Morrowind</v>
      </c>
    </row>
    <row r="607" spans="1:12" x14ac:dyDescent="0.25">
      <c r="A607" s="12">
        <v>996</v>
      </c>
      <c r="B607" s="12">
        <v>604</v>
      </c>
      <c r="C607" s="12">
        <v>849</v>
      </c>
      <c r="D607" s="3" t="s">
        <v>662</v>
      </c>
      <c r="E607" s="3" t="str">
        <f t="array" ref="E607">IF(OR(EXACT(A607,'ESO Dungeon constants'!$D$3:$D$987)),"X","")</f>
        <v/>
      </c>
      <c r="F607" s="3" t="str">
        <f>IF(EXACT(A607,C607),"X","")</f>
        <v/>
      </c>
      <c r="G607" s="3" t="str">
        <f>IF(A607&lt;&gt;C607,VLOOKUP(C607,$A$3:$D$9952,4,FALSE),"")</f>
        <v>Vvardenfell</v>
      </c>
      <c r="H607" s="17">
        <f>A607</f>
        <v>996</v>
      </c>
      <c r="I607" s="17">
        <f>C607</f>
        <v>849</v>
      </c>
      <c r="J607">
        <v>6</v>
      </c>
      <c r="K607" s="3" t="str">
        <f>VLOOKUP(J607,'LibSets constants'!$A$4:$B$1002,2,FALSE)</f>
        <v>DLC_MORROWIND</v>
      </c>
      <c r="L607" s="3" t="str">
        <f>VLOOKUP(J607,'LibSets constants'!$A$4:$C$1002,3,FALSE)</f>
        <v>Morrowind</v>
      </c>
    </row>
    <row r="608" spans="1:12" x14ac:dyDescent="0.25">
      <c r="A608" s="12">
        <v>997</v>
      </c>
      <c r="B608" s="12">
        <v>605</v>
      </c>
      <c r="C608" s="12">
        <v>849</v>
      </c>
      <c r="D608" s="3" t="s">
        <v>663</v>
      </c>
      <c r="E608" s="3" t="str">
        <f t="array" ref="E608">IF(OR(EXACT(A608,'ESO Dungeon constants'!$D$3:$D$987)),"X","")</f>
        <v/>
      </c>
      <c r="F608" s="3" t="str">
        <f>IF(EXACT(A608,C608),"X","")</f>
        <v/>
      </c>
      <c r="G608" s="3" t="str">
        <f>IF(A608&lt;&gt;C608,VLOOKUP(C608,$A$3:$D$9952,4,FALSE),"")</f>
        <v>Vvardenfell</v>
      </c>
      <c r="H608" s="17">
        <f>A608</f>
        <v>997</v>
      </c>
      <c r="I608" s="17">
        <f>C608</f>
        <v>849</v>
      </c>
      <c r="J608">
        <v>6</v>
      </c>
      <c r="K608" s="3" t="str">
        <f>VLOOKUP(J608,'LibSets constants'!$A$4:$B$1002,2,FALSE)</f>
        <v>DLC_MORROWIND</v>
      </c>
      <c r="L608" s="3" t="str">
        <f>VLOOKUP(J608,'LibSets constants'!$A$4:$C$1002,3,FALSE)</f>
        <v>Morrowind</v>
      </c>
    </row>
    <row r="609" spans="1:12" x14ac:dyDescent="0.25">
      <c r="A609" s="12">
        <v>998</v>
      </c>
      <c r="B609" s="12">
        <v>606</v>
      </c>
      <c r="C609" s="12">
        <v>381</v>
      </c>
      <c r="D609" s="3" t="s">
        <v>664</v>
      </c>
      <c r="E609" s="3" t="str">
        <f t="array" ref="E609">IF(OR(EXACT(A609,'ESO Dungeon constants'!$D$3:$D$987)),"X","")</f>
        <v/>
      </c>
      <c r="F609" s="3" t="str">
        <f>IF(EXACT(A609,C609),"X","")</f>
        <v/>
      </c>
      <c r="G609" s="3" t="str">
        <f>IF(A609&lt;&gt;C609,VLOOKUP(C609,$A$3:$D$9952,4,FALSE),"")</f>
        <v>Auridon</v>
      </c>
      <c r="H609" s="17">
        <f>A609</f>
        <v>998</v>
      </c>
      <c r="I609" s="17">
        <f>C609</f>
        <v>381</v>
      </c>
      <c r="J609">
        <v>0</v>
      </c>
      <c r="K609" s="3" t="str">
        <f>VLOOKUP(J609,'LibSets constants'!$A$4:$B$1002,2,FALSE)</f>
        <v>DLC_BASE_GAME</v>
      </c>
      <c r="L609" s="3" t="str">
        <f>VLOOKUP(J609,'LibSets constants'!$A$4:$C$1002,3,FALSE)</f>
        <v>Included in base game</v>
      </c>
    </row>
    <row r="610" spans="1:12" x14ac:dyDescent="0.25">
      <c r="A610" s="12">
        <v>999</v>
      </c>
      <c r="B610" s="12">
        <v>607</v>
      </c>
      <c r="C610" s="12">
        <v>980</v>
      </c>
      <c r="D610" s="3" t="s">
        <v>665</v>
      </c>
      <c r="E610" s="3" t="str">
        <f t="array" ref="E610">IF(OR(EXACT(A610,'ESO Dungeon constants'!$D$3:$D$987)),"X","")</f>
        <v/>
      </c>
      <c r="F610" s="3" t="str">
        <f>IF(EXACT(A610,C610),"X","")</f>
        <v/>
      </c>
      <c r="G610" s="3" t="str">
        <f>IF(A610&lt;&gt;C610,VLOOKUP(C610,$A$3:$D$9952,4,FALSE),"")</f>
        <v>Clockwork City</v>
      </c>
      <c r="H610" s="17">
        <f>A610</f>
        <v>999</v>
      </c>
      <c r="I610" s="17">
        <f>C610</f>
        <v>980</v>
      </c>
      <c r="J610">
        <v>8</v>
      </c>
      <c r="K610" s="3" t="str">
        <f>VLOOKUP(J610,'LibSets constants'!$A$4:$B$1002,2,FALSE)</f>
        <v>DLC_CLOCKWORK_CITY</v>
      </c>
      <c r="L610" s="3" t="str">
        <f>VLOOKUP(J610,'LibSets constants'!$A$4:$C$1002,3,FALSE)</f>
        <v>Clockwork City</v>
      </c>
    </row>
    <row r="611" spans="1:12" x14ac:dyDescent="0.25">
      <c r="A611" s="12">
        <v>1000</v>
      </c>
      <c r="B611" s="12">
        <v>608</v>
      </c>
      <c r="C611" s="12">
        <v>980</v>
      </c>
      <c r="D611" s="3" t="s">
        <v>666</v>
      </c>
      <c r="E611" s="3" t="str">
        <f t="array" ref="E611">IF(OR(EXACT(A611,'ESO Dungeon constants'!$D$3:$D$987)),"X","")</f>
        <v>X</v>
      </c>
      <c r="F611" s="3" t="str">
        <f>IF(EXACT(A611,C611),"X","")</f>
        <v/>
      </c>
      <c r="G611" s="3" t="str">
        <f>IF(A611&lt;&gt;C611,VLOOKUP(C611,$A$3:$D$9952,4,FALSE),"")</f>
        <v>Clockwork City</v>
      </c>
      <c r="H611" s="17">
        <f>A611</f>
        <v>1000</v>
      </c>
      <c r="I611" s="17">
        <f>C611</f>
        <v>980</v>
      </c>
      <c r="J611">
        <v>8</v>
      </c>
      <c r="K611" s="3" t="str">
        <f>VLOOKUP(J611,'LibSets constants'!$A$4:$B$1002,2,FALSE)</f>
        <v>DLC_CLOCKWORK_CITY</v>
      </c>
      <c r="L611" s="3" t="str">
        <f>VLOOKUP(J611,'LibSets constants'!$A$4:$C$1002,3,FALSE)</f>
        <v>Clockwork City</v>
      </c>
    </row>
    <row r="612" spans="1:12" x14ac:dyDescent="0.25">
      <c r="A612" s="12">
        <v>1004</v>
      </c>
      <c r="B612" s="12">
        <v>609</v>
      </c>
      <c r="C612" s="12">
        <v>980</v>
      </c>
      <c r="D612" s="3" t="s">
        <v>667</v>
      </c>
      <c r="E612" s="3" t="str">
        <f t="array" ref="E612">IF(OR(EXACT(A612,'ESO Dungeon constants'!$D$3:$D$987)),"X","")</f>
        <v/>
      </c>
      <c r="F612" s="3" t="str">
        <f>IF(EXACT(A612,C612),"X","")</f>
        <v/>
      </c>
      <c r="G612" s="3" t="str">
        <f>IF(A612&lt;&gt;C612,VLOOKUP(C612,$A$3:$D$9952,4,FALSE),"")</f>
        <v>Clockwork City</v>
      </c>
      <c r="H612" s="17">
        <f>A612</f>
        <v>1004</v>
      </c>
      <c r="I612" s="17">
        <f>C612</f>
        <v>980</v>
      </c>
      <c r="J612">
        <v>8</v>
      </c>
      <c r="K612" s="3" t="str">
        <f>VLOOKUP(J612,'LibSets constants'!$A$4:$B$1002,2,FALSE)</f>
        <v>DLC_CLOCKWORK_CITY</v>
      </c>
      <c r="L612" s="3" t="str">
        <f>VLOOKUP(J612,'LibSets constants'!$A$4:$C$1002,3,FALSE)</f>
        <v>Clockwork City</v>
      </c>
    </row>
    <row r="613" spans="1:12" x14ac:dyDescent="0.25">
      <c r="A613" s="12">
        <v>1005</v>
      </c>
      <c r="B613" s="12">
        <v>610</v>
      </c>
      <c r="C613" s="12">
        <v>1005</v>
      </c>
      <c r="D613" s="3" t="s">
        <v>668</v>
      </c>
      <c r="E613" s="3" t="str">
        <f t="array" ref="E613">IF(OR(EXACT(A613,'ESO Dungeon constants'!$D$3:$D$987)),"X","")</f>
        <v/>
      </c>
      <c r="F613" s="3" t="str">
        <f>IF(EXACT(A613,C613),"X","")</f>
        <v>X</v>
      </c>
      <c r="G613" s="3" t="str">
        <f>IF(A613&lt;&gt;C613,VLOOKUP(C613,$A$3:$D$9952,4,FALSE),"")</f>
        <v/>
      </c>
      <c r="H613" s="17">
        <f>A613</f>
        <v>1005</v>
      </c>
      <c r="I613" s="17">
        <f>C613</f>
        <v>1005</v>
      </c>
      <c r="J613">
        <v>4</v>
      </c>
      <c r="K613" s="3" t="str">
        <f>VLOOKUP(J613,'LibSets constants'!$A$4:$B$1002,2,FALSE)</f>
        <v>DLC_DARK_BROTHERHOOD</v>
      </c>
      <c r="L613" s="3" t="str">
        <f>VLOOKUP(J613,'LibSets constants'!$A$4:$C$1002,3,FALSE)</f>
        <v>Dark Brotherhood</v>
      </c>
    </row>
    <row r="614" spans="1:12" x14ac:dyDescent="0.25">
      <c r="A614" s="12">
        <v>1006</v>
      </c>
      <c r="B614" s="12">
        <v>611</v>
      </c>
      <c r="C614" s="12">
        <v>3</v>
      </c>
      <c r="D614" s="3" t="s">
        <v>669</v>
      </c>
      <c r="E614" s="3" t="str">
        <f t="array" ref="E614">IF(OR(EXACT(A614,'ESO Dungeon constants'!$D$3:$D$987)),"X","")</f>
        <v/>
      </c>
      <c r="F614" s="3" t="str">
        <f>IF(EXACT(A614,C614),"X","")</f>
        <v/>
      </c>
      <c r="G614" s="3" t="str">
        <f>IF(A614&lt;&gt;C614,VLOOKUP(C614,$A$3:$D$9952,4,FALSE),"")</f>
        <v>Glenumbra</v>
      </c>
      <c r="H614" s="17">
        <f>A614</f>
        <v>1006</v>
      </c>
      <c r="I614" s="17">
        <f>C614</f>
        <v>3</v>
      </c>
      <c r="J614">
        <v>0</v>
      </c>
      <c r="K614" s="3" t="str">
        <f>VLOOKUP(J614,'LibSets constants'!$A$4:$B$1002,2,FALSE)</f>
        <v>DLC_BASE_GAME</v>
      </c>
      <c r="L614" s="3" t="str">
        <f>VLOOKUP(J614,'LibSets constants'!$A$4:$C$1002,3,FALSE)</f>
        <v>Included in base game</v>
      </c>
    </row>
    <row r="615" spans="1:12" x14ac:dyDescent="0.25">
      <c r="A615" s="12">
        <v>1007</v>
      </c>
      <c r="B615" s="12">
        <v>612</v>
      </c>
      <c r="C615" s="12">
        <v>888</v>
      </c>
      <c r="D615" s="3" t="s">
        <v>670</v>
      </c>
      <c r="E615" s="3" t="str">
        <f t="array" ref="E615">IF(OR(EXACT(A615,'ESO Dungeon constants'!$D$3:$D$987)),"X","")</f>
        <v/>
      </c>
      <c r="F615" s="3" t="str">
        <f>IF(EXACT(A615,C615),"X","")</f>
        <v/>
      </c>
      <c r="G615" s="3" t="str">
        <f>IF(A615&lt;&gt;C615,VLOOKUP(C615,$A$3:$D$9952,4,FALSE),"")</f>
        <v>Craglorn</v>
      </c>
      <c r="H615" s="17">
        <f>A615</f>
        <v>1007</v>
      </c>
      <c r="I615" s="17">
        <f>C615</f>
        <v>888</v>
      </c>
      <c r="J615">
        <v>0</v>
      </c>
      <c r="K615" s="3" t="str">
        <f>VLOOKUP(J615,'LibSets constants'!$A$4:$B$1002,2,FALSE)</f>
        <v>DLC_BASE_GAME</v>
      </c>
      <c r="L615" s="3" t="str">
        <f>VLOOKUP(J615,'LibSets constants'!$A$4:$C$1002,3,FALSE)</f>
        <v>Included in base game</v>
      </c>
    </row>
    <row r="616" spans="1:12" x14ac:dyDescent="0.25">
      <c r="A616" s="12">
        <v>1008</v>
      </c>
      <c r="B616" s="12">
        <v>613</v>
      </c>
      <c r="C616" s="12">
        <v>347</v>
      </c>
      <c r="D616" s="3" t="s">
        <v>671</v>
      </c>
      <c r="E616" s="3" t="str">
        <f t="array" ref="E616">IF(OR(EXACT(A616,'ESO Dungeon constants'!$D$3:$D$987)),"X","")</f>
        <v/>
      </c>
      <c r="F616" s="3" t="str">
        <f>IF(EXACT(A616,C616),"X","")</f>
        <v/>
      </c>
      <c r="G616" s="3" t="str">
        <f>IF(A616&lt;&gt;C616,VLOOKUP(C616,$A$3:$D$9952,4,FALSE),"")</f>
        <v>Coldharbour</v>
      </c>
      <c r="H616" s="17">
        <f>A616</f>
        <v>1008</v>
      </c>
      <c r="I616" s="17">
        <f>C616</f>
        <v>347</v>
      </c>
      <c r="J616">
        <v>0</v>
      </c>
      <c r="K616" s="3" t="str">
        <f>VLOOKUP(J616,'LibSets constants'!$A$4:$B$1002,2,FALSE)</f>
        <v>DLC_BASE_GAME</v>
      </c>
      <c r="L616" s="3" t="str">
        <f>VLOOKUP(J616,'LibSets constants'!$A$4:$C$1002,3,FALSE)</f>
        <v>Included in base game</v>
      </c>
    </row>
    <row r="617" spans="1:12" x14ac:dyDescent="0.25">
      <c r="A617" s="12">
        <v>1009</v>
      </c>
      <c r="B617" s="12">
        <v>614</v>
      </c>
      <c r="C617" s="12">
        <v>92</v>
      </c>
      <c r="D617" s="3" t="s">
        <v>69</v>
      </c>
      <c r="E617" s="3" t="str">
        <f t="array" ref="E617">IF(OR(EXACT(A617,'ESO Dungeon constants'!$D$3:$D$987)),"X","")</f>
        <v>X</v>
      </c>
      <c r="F617" s="3" t="str">
        <f>IF(EXACT(A617,C617),"X","")</f>
        <v/>
      </c>
      <c r="G617" s="3" t="str">
        <f>IF(A617&lt;&gt;C617,VLOOKUP(C617,$A$3:$D$9952,4,FALSE),"")</f>
        <v>Bangkorai</v>
      </c>
      <c r="H617" s="17">
        <f>A617</f>
        <v>1009</v>
      </c>
      <c r="I617" s="17">
        <f>C617</f>
        <v>92</v>
      </c>
      <c r="J617">
        <v>9</v>
      </c>
      <c r="K617" s="3" t="str">
        <f>VLOOKUP(J617,'LibSets constants'!$A$4:$B$1002,2,FALSE)</f>
        <v>DLC_DRAGON_BONES</v>
      </c>
      <c r="L617" s="3" t="str">
        <f>VLOOKUP(J617,'LibSets constants'!$A$4:$C$1002,3,FALSE)</f>
        <v>Dragon Bones</v>
      </c>
    </row>
    <row r="618" spans="1:12" x14ac:dyDescent="0.25">
      <c r="A618" s="12">
        <v>1010</v>
      </c>
      <c r="B618" s="12">
        <v>615</v>
      </c>
      <c r="C618" s="12">
        <v>19</v>
      </c>
      <c r="D618" s="3" t="s">
        <v>74</v>
      </c>
      <c r="E618" s="3" t="str">
        <f t="array" ref="E618">IF(OR(EXACT(A618,'ESO Dungeon constants'!$D$3:$D$987)),"X","")</f>
        <v>X</v>
      </c>
      <c r="F618" s="3" t="str">
        <f>IF(EXACT(A618,C618),"X","")</f>
        <v/>
      </c>
      <c r="G618" s="3" t="str">
        <f>IF(A618&lt;&gt;C618,VLOOKUP(C618,$A$3:$D$9952,4,FALSE),"")</f>
        <v>Stormhaven</v>
      </c>
      <c r="H618" s="17">
        <f>A618</f>
        <v>1010</v>
      </c>
      <c r="I618" s="17">
        <f>C618</f>
        <v>19</v>
      </c>
      <c r="J618">
        <v>9</v>
      </c>
      <c r="K618" s="3" t="str">
        <f>VLOOKUP(J618,'LibSets constants'!$A$4:$B$1002,2,FALSE)</f>
        <v>DLC_DRAGON_BONES</v>
      </c>
      <c r="L618" s="3" t="str">
        <f>VLOOKUP(J618,'LibSets constants'!$A$4:$C$1002,3,FALSE)</f>
        <v>Dragon Bones</v>
      </c>
    </row>
    <row r="619" spans="1:12" x14ac:dyDescent="0.25">
      <c r="A619" s="12">
        <v>1011</v>
      </c>
      <c r="B619" s="12">
        <v>616</v>
      </c>
      <c r="C619" s="12">
        <v>1011</v>
      </c>
      <c r="D619" s="3" t="s">
        <v>79</v>
      </c>
      <c r="E619" s="3" t="str">
        <f t="array" ref="E619">IF(OR(EXACT(A619,'ESO Dungeon constants'!$D$3:$D$987)),"X","")</f>
        <v/>
      </c>
      <c r="F619" s="3" t="str">
        <f>IF(EXACT(A619,C619),"X","")</f>
        <v>X</v>
      </c>
      <c r="G619" s="3" t="str">
        <f>IF(A619&lt;&gt;C619,VLOOKUP(C619,$A$3:$D$9952,4,FALSE),"")</f>
        <v/>
      </c>
      <c r="H619" s="17">
        <f>A619</f>
        <v>1011</v>
      </c>
      <c r="I619" s="17">
        <f>C619</f>
        <v>1011</v>
      </c>
      <c r="J619">
        <v>10</v>
      </c>
      <c r="K619" s="3" t="str">
        <f>VLOOKUP(J619,'LibSets constants'!$A$4:$B$1002,2,FALSE)</f>
        <v>DLC_SUMMERSET</v>
      </c>
      <c r="L619" s="3" t="str">
        <f>VLOOKUP(J619,'LibSets constants'!$A$4:$C$1002,3,FALSE)</f>
        <v>Summerset</v>
      </c>
    </row>
    <row r="620" spans="1:12" x14ac:dyDescent="0.25">
      <c r="A620" s="12">
        <v>1012</v>
      </c>
      <c r="B620" s="12">
        <v>617</v>
      </c>
      <c r="C620" s="12">
        <v>381</v>
      </c>
      <c r="D620" s="3" t="s">
        <v>672</v>
      </c>
      <c r="E620" s="3" t="str">
        <f t="array" ref="E620">IF(OR(EXACT(A620,'ESO Dungeon constants'!$D$3:$D$987)),"X","")</f>
        <v/>
      </c>
      <c r="F620" s="3" t="str">
        <f>IF(EXACT(A620,C620),"X","")</f>
        <v/>
      </c>
      <c r="G620" s="3" t="str">
        <f>IF(A620&lt;&gt;C620,VLOOKUP(C620,$A$3:$D$9952,4,FALSE),"")</f>
        <v>Auridon</v>
      </c>
      <c r="H620" s="17">
        <f>A620</f>
        <v>1012</v>
      </c>
      <c r="I620" s="17">
        <f>C620</f>
        <v>381</v>
      </c>
      <c r="J620">
        <v>0</v>
      </c>
      <c r="K620" s="3" t="str">
        <f>VLOOKUP(J620,'LibSets constants'!$A$4:$B$1002,2,FALSE)</f>
        <v>DLC_BASE_GAME</v>
      </c>
      <c r="L620" s="3" t="str">
        <f>VLOOKUP(J620,'LibSets constants'!$A$4:$C$1002,3,FALSE)</f>
        <v>Included in base game</v>
      </c>
    </row>
    <row r="621" spans="1:12" x14ac:dyDescent="0.25">
      <c r="A621" s="12">
        <v>1013</v>
      </c>
      <c r="B621" s="12">
        <v>618</v>
      </c>
      <c r="C621" s="12">
        <v>1011</v>
      </c>
      <c r="D621" s="3" t="s">
        <v>673</v>
      </c>
      <c r="E621" s="3" t="str">
        <f t="array" ref="E621">IF(OR(EXACT(A621,'ESO Dungeon constants'!$D$3:$D$987)),"X","")</f>
        <v/>
      </c>
      <c r="F621" s="3" t="str">
        <f>IF(EXACT(A621,C621),"X","")</f>
        <v/>
      </c>
      <c r="G621" s="3" t="str">
        <f>IF(A621&lt;&gt;C621,VLOOKUP(C621,$A$3:$D$9952,4,FALSE),"")</f>
        <v>Summerset</v>
      </c>
      <c r="H621" s="17">
        <f>A621</f>
        <v>1013</v>
      </c>
      <c r="I621" s="17">
        <f>C621</f>
        <v>1011</v>
      </c>
      <c r="J621">
        <v>10</v>
      </c>
      <c r="K621" s="3" t="str">
        <f>VLOOKUP(J621,'LibSets constants'!$A$4:$B$1002,2,FALSE)</f>
        <v>DLC_SUMMERSET</v>
      </c>
      <c r="L621" s="3" t="str">
        <f>VLOOKUP(J621,'LibSets constants'!$A$4:$C$1002,3,FALSE)</f>
        <v>Summerset</v>
      </c>
    </row>
    <row r="622" spans="1:12" x14ac:dyDescent="0.25">
      <c r="A622" s="12">
        <v>1014</v>
      </c>
      <c r="B622" s="12">
        <v>619</v>
      </c>
      <c r="C622" s="12">
        <v>1011</v>
      </c>
      <c r="D622" s="3" t="s">
        <v>674</v>
      </c>
      <c r="E622" s="3" t="str">
        <f t="array" ref="E622">IF(OR(EXACT(A622,'ESO Dungeon constants'!$D$3:$D$987)),"X","")</f>
        <v/>
      </c>
      <c r="F622" s="3" t="str">
        <f>IF(EXACT(A622,C622),"X","")</f>
        <v/>
      </c>
      <c r="G622" s="3" t="str">
        <f>IF(A622&lt;&gt;C622,VLOOKUP(C622,$A$3:$D$9952,4,FALSE),"")</f>
        <v>Summerset</v>
      </c>
      <c r="H622" s="17">
        <f>A622</f>
        <v>1014</v>
      </c>
      <c r="I622" s="17">
        <f>C622</f>
        <v>1011</v>
      </c>
      <c r="J622">
        <v>10</v>
      </c>
      <c r="K622" s="3" t="str">
        <f>VLOOKUP(J622,'LibSets constants'!$A$4:$B$1002,2,FALSE)</f>
        <v>DLC_SUMMERSET</v>
      </c>
      <c r="L622" s="3" t="str">
        <f>VLOOKUP(J622,'LibSets constants'!$A$4:$C$1002,3,FALSE)</f>
        <v>Summerset</v>
      </c>
    </row>
    <row r="623" spans="1:12" x14ac:dyDescent="0.25">
      <c r="A623" s="12">
        <v>1015</v>
      </c>
      <c r="B623" s="12">
        <v>620</v>
      </c>
      <c r="C623" s="12">
        <v>1011</v>
      </c>
      <c r="D623" s="3" t="s">
        <v>675</v>
      </c>
      <c r="E623" s="3" t="str">
        <f t="array" ref="E623">IF(OR(EXACT(A623,'ESO Dungeon constants'!$D$3:$D$987)),"X","")</f>
        <v/>
      </c>
      <c r="F623" s="3" t="str">
        <f>IF(EXACT(A623,C623),"X","")</f>
        <v/>
      </c>
      <c r="G623" s="3" t="str">
        <f>IF(A623&lt;&gt;C623,VLOOKUP(C623,$A$3:$D$9952,4,FALSE),"")</f>
        <v>Summerset</v>
      </c>
      <c r="H623" s="17">
        <f>A623</f>
        <v>1015</v>
      </c>
      <c r="I623" s="17">
        <f>C623</f>
        <v>1011</v>
      </c>
      <c r="J623">
        <v>10</v>
      </c>
      <c r="K623" s="3" t="str">
        <f>VLOOKUP(J623,'LibSets constants'!$A$4:$B$1002,2,FALSE)</f>
        <v>DLC_SUMMERSET</v>
      </c>
      <c r="L623" s="3" t="str">
        <f>VLOOKUP(J623,'LibSets constants'!$A$4:$C$1002,3,FALSE)</f>
        <v>Summerset</v>
      </c>
    </row>
    <row r="624" spans="1:12" x14ac:dyDescent="0.25">
      <c r="A624" s="5">
        <v>1016</v>
      </c>
      <c r="B624" s="5">
        <v>621</v>
      </c>
      <c r="C624" s="5">
        <v>1011</v>
      </c>
      <c r="D624" s="17" t="s">
        <v>676</v>
      </c>
      <c r="E624" s="3" t="str">
        <f t="array" ref="E624">IF(OR(EXACT(A624,'ESO Dungeon constants'!$D$3:$D$987)),"X","")</f>
        <v/>
      </c>
      <c r="F624" s="3" t="str">
        <f t="shared" ref="F624:F631" si="0">IF(EXACT(A624,C624),"X","")</f>
        <v/>
      </c>
      <c r="G624" s="3" t="str">
        <f t="shared" ref="G624:G631" si="1">IF(A624&lt;&gt;C624,VLOOKUP(C624,$A$3:$D$9952,4,FALSE),"")</f>
        <v>Summerset</v>
      </c>
      <c r="H624" s="17">
        <f t="shared" ref="H624:H631" si="2">A624</f>
        <v>1016</v>
      </c>
      <c r="I624" s="17">
        <f t="shared" ref="I624:I631" si="3">C624</f>
        <v>1011</v>
      </c>
      <c r="J624">
        <v>10</v>
      </c>
      <c r="K624" s="3" t="str">
        <f>VLOOKUP(J624,'LibSets constants'!$A$4:$B$1002,2,FALSE)</f>
        <v>DLC_SUMMERSET</v>
      </c>
      <c r="L624" s="3" t="str">
        <f>VLOOKUP(J624,'LibSets constants'!$A$4:$C$1002,3,FALSE)</f>
        <v>Summerset</v>
      </c>
    </row>
    <row r="625" spans="1:12" x14ac:dyDescent="0.25">
      <c r="A625" s="5">
        <v>1017</v>
      </c>
      <c r="B625" s="5">
        <v>622</v>
      </c>
      <c r="C625" s="5">
        <v>1011</v>
      </c>
      <c r="D625" s="17" t="s">
        <v>677</v>
      </c>
      <c r="E625" s="3" t="str">
        <f t="array" ref="E625">IF(OR(EXACT(A625,'ESO Dungeon constants'!$D$3:$D$987)),"X","")</f>
        <v/>
      </c>
      <c r="F625" s="3" t="str">
        <f t="shared" si="0"/>
        <v/>
      </c>
      <c r="G625" s="3" t="str">
        <f t="shared" si="1"/>
        <v>Summerset</v>
      </c>
      <c r="H625" s="17">
        <f t="shared" si="2"/>
        <v>1017</v>
      </c>
      <c r="I625" s="17">
        <f t="shared" si="3"/>
        <v>1011</v>
      </c>
      <c r="J625">
        <v>10</v>
      </c>
      <c r="K625" s="3" t="str">
        <f>VLOOKUP(J625,'LibSets constants'!$A$4:$B$1002,2,FALSE)</f>
        <v>DLC_SUMMERSET</v>
      </c>
      <c r="L625" s="3" t="str">
        <f>VLOOKUP(J625,'LibSets constants'!$A$4:$C$1002,3,FALSE)</f>
        <v>Summerset</v>
      </c>
    </row>
    <row r="626" spans="1:12" x14ac:dyDescent="0.25">
      <c r="A626" s="5">
        <v>1018</v>
      </c>
      <c r="B626" s="5">
        <v>623</v>
      </c>
      <c r="C626" s="5">
        <v>1011</v>
      </c>
      <c r="D626" s="17" t="s">
        <v>678</v>
      </c>
      <c r="E626" s="3" t="str">
        <f t="array" ref="E626">IF(OR(EXACT(A626,'ESO Dungeon constants'!$D$3:$D$987)),"X","")</f>
        <v/>
      </c>
      <c r="F626" s="3" t="str">
        <f t="shared" si="0"/>
        <v/>
      </c>
      <c r="G626" s="3" t="str">
        <f t="shared" si="1"/>
        <v>Summerset</v>
      </c>
      <c r="H626" s="17">
        <f t="shared" si="2"/>
        <v>1018</v>
      </c>
      <c r="I626" s="17">
        <f t="shared" si="3"/>
        <v>1011</v>
      </c>
      <c r="J626">
        <v>10</v>
      </c>
      <c r="K626" s="3" t="str">
        <f>VLOOKUP(J626,'LibSets constants'!$A$4:$B$1002,2,FALSE)</f>
        <v>DLC_SUMMERSET</v>
      </c>
      <c r="L626" s="3" t="str">
        <f>VLOOKUP(J626,'LibSets constants'!$A$4:$C$1002,3,FALSE)</f>
        <v>Summerset</v>
      </c>
    </row>
    <row r="627" spans="1:12" x14ac:dyDescent="0.25">
      <c r="A627" s="5">
        <v>1019</v>
      </c>
      <c r="B627" s="5">
        <v>624</v>
      </c>
      <c r="C627" s="5">
        <v>1011</v>
      </c>
      <c r="D627" s="17" t="s">
        <v>679</v>
      </c>
      <c r="E627" s="3" t="str">
        <f t="array" ref="E627">IF(OR(EXACT(A627,'ESO Dungeon constants'!$D$3:$D$987)),"X","")</f>
        <v/>
      </c>
      <c r="F627" s="3" t="str">
        <f t="shared" si="0"/>
        <v/>
      </c>
      <c r="G627" s="3" t="str">
        <f t="shared" si="1"/>
        <v>Summerset</v>
      </c>
      <c r="H627" s="17">
        <f t="shared" si="2"/>
        <v>1019</v>
      </c>
      <c r="I627" s="17">
        <f t="shared" si="3"/>
        <v>1011</v>
      </c>
      <c r="J627">
        <v>10</v>
      </c>
      <c r="K627" s="3" t="str">
        <f>VLOOKUP(J627,'LibSets constants'!$A$4:$B$1002,2,FALSE)</f>
        <v>DLC_SUMMERSET</v>
      </c>
      <c r="L627" s="3" t="str">
        <f>VLOOKUP(J627,'LibSets constants'!$A$4:$C$1002,3,FALSE)</f>
        <v>Summerset</v>
      </c>
    </row>
    <row r="628" spans="1:12" x14ac:dyDescent="0.25">
      <c r="A628" s="5">
        <v>1020</v>
      </c>
      <c r="B628" s="5">
        <v>625</v>
      </c>
      <c r="C628" s="5">
        <v>1011</v>
      </c>
      <c r="D628" s="17" t="s">
        <v>680</v>
      </c>
      <c r="E628" s="3" t="str">
        <f t="array" ref="E628">IF(OR(EXACT(A628,'ESO Dungeon constants'!$D$3:$D$987)),"X","")</f>
        <v/>
      </c>
      <c r="F628" s="3" t="str">
        <f t="shared" si="0"/>
        <v/>
      </c>
      <c r="G628" s="3" t="str">
        <f t="shared" si="1"/>
        <v>Summerset</v>
      </c>
      <c r="H628" s="17">
        <f t="shared" si="2"/>
        <v>1020</v>
      </c>
      <c r="I628" s="17">
        <f t="shared" si="3"/>
        <v>1011</v>
      </c>
      <c r="J628">
        <v>10</v>
      </c>
      <c r="K628" s="3" t="str">
        <f>VLOOKUP(J628,'LibSets constants'!$A$4:$B$1002,2,FALSE)</f>
        <v>DLC_SUMMERSET</v>
      </c>
      <c r="L628" s="3" t="str">
        <f>VLOOKUP(J628,'LibSets constants'!$A$4:$C$1002,3,FALSE)</f>
        <v>Summerset</v>
      </c>
    </row>
    <row r="629" spans="1:12" x14ac:dyDescent="0.25">
      <c r="A629" s="5">
        <v>1021</v>
      </c>
      <c r="B629" s="5">
        <v>626</v>
      </c>
      <c r="C629" s="5">
        <v>1011</v>
      </c>
      <c r="D629" s="17" t="s">
        <v>681</v>
      </c>
      <c r="E629" s="3" t="str">
        <f t="array" ref="E629">IF(OR(EXACT(A629,'ESO Dungeon constants'!$D$3:$D$987)),"X","")</f>
        <v/>
      </c>
      <c r="F629" s="3" t="str">
        <f t="shared" si="0"/>
        <v/>
      </c>
      <c r="G629" s="3" t="str">
        <f t="shared" si="1"/>
        <v>Summerset</v>
      </c>
      <c r="H629" s="17">
        <f t="shared" si="2"/>
        <v>1021</v>
      </c>
      <c r="I629" s="17">
        <f t="shared" si="3"/>
        <v>1011</v>
      </c>
      <c r="J629">
        <v>10</v>
      </c>
      <c r="K629" s="3" t="str">
        <f>VLOOKUP(J629,'LibSets constants'!$A$4:$B$1002,2,FALSE)</f>
        <v>DLC_SUMMERSET</v>
      </c>
      <c r="L629" s="3" t="str">
        <f>VLOOKUP(J629,'LibSets constants'!$A$4:$C$1002,3,FALSE)</f>
        <v>Summerset</v>
      </c>
    </row>
    <row r="630" spans="1:12" x14ac:dyDescent="0.25">
      <c r="A630" s="5">
        <v>1022</v>
      </c>
      <c r="B630" s="5">
        <v>627</v>
      </c>
      <c r="C630" s="5">
        <v>1011</v>
      </c>
      <c r="D630" s="17" t="s">
        <v>682</v>
      </c>
      <c r="E630" s="3" t="str">
        <f t="array" ref="E630">IF(OR(EXACT(A630,'ESO Dungeon constants'!$D$3:$D$987)),"X","")</f>
        <v/>
      </c>
      <c r="F630" s="3" t="str">
        <f t="shared" si="0"/>
        <v/>
      </c>
      <c r="G630" s="3" t="str">
        <f t="shared" si="1"/>
        <v>Summerset</v>
      </c>
      <c r="H630" s="17">
        <f t="shared" si="2"/>
        <v>1022</v>
      </c>
      <c r="I630" s="17">
        <f t="shared" si="3"/>
        <v>1011</v>
      </c>
      <c r="J630">
        <v>10</v>
      </c>
      <c r="K630" s="3" t="str">
        <f>VLOOKUP(J630,'LibSets constants'!$A$4:$B$1002,2,FALSE)</f>
        <v>DLC_SUMMERSET</v>
      </c>
      <c r="L630" s="3" t="str">
        <f>VLOOKUP(J630,'LibSets constants'!$A$4:$C$1002,3,FALSE)</f>
        <v>Summerset</v>
      </c>
    </row>
    <row r="631" spans="1:12" x14ac:dyDescent="0.25">
      <c r="A631" s="5">
        <v>1023</v>
      </c>
      <c r="B631" s="5">
        <v>628</v>
      </c>
      <c r="C631" s="5">
        <v>1011</v>
      </c>
      <c r="D631" s="17" t="s">
        <v>683</v>
      </c>
      <c r="E631" s="3" t="str">
        <f t="array" ref="E631">IF(OR(EXACT(A631,'ESO Dungeon constants'!$D$3:$D$987)),"X","")</f>
        <v/>
      </c>
      <c r="F631" s="3" t="str">
        <f t="shared" si="0"/>
        <v/>
      </c>
      <c r="G631" s="3" t="str">
        <f t="shared" si="1"/>
        <v>Summerset</v>
      </c>
      <c r="H631" s="17">
        <f t="shared" si="2"/>
        <v>1023</v>
      </c>
      <c r="I631" s="17">
        <f t="shared" si="3"/>
        <v>1011</v>
      </c>
      <c r="J631">
        <v>10</v>
      </c>
      <c r="K631" s="3" t="str">
        <f>VLOOKUP(J631,'LibSets constants'!$A$4:$B$1002,2,FALSE)</f>
        <v>DLC_SUMMERSET</v>
      </c>
      <c r="L631" s="3" t="str">
        <f>VLOOKUP(J631,'LibSets constants'!$A$4:$C$1002,3,FALSE)</f>
        <v>Summerset</v>
      </c>
    </row>
    <row r="632" spans="1:12" x14ac:dyDescent="0.25">
      <c r="A632" s="5">
        <v>1024</v>
      </c>
      <c r="B632" s="5">
        <v>629</v>
      </c>
      <c r="C632" s="5">
        <v>1011</v>
      </c>
      <c r="D632" s="3" t="s">
        <v>684</v>
      </c>
      <c r="E632" s="3" t="str">
        <f t="array" ref="E632">IF(OR(EXACT(A632,'ESO Dungeon constants'!$D$3:$D$987)),"X","")</f>
        <v/>
      </c>
      <c r="F632" s="3" t="str">
        <f>IF(EXACT(A632,C632),"X","")</f>
        <v/>
      </c>
      <c r="G632" s="3" t="str">
        <f>IF(A632&lt;&gt;C632,VLOOKUP(C632,$A$3:$D$9952,4,FALSE),"")</f>
        <v>Summerset</v>
      </c>
      <c r="H632" s="17">
        <f>A632</f>
        <v>1024</v>
      </c>
      <c r="I632" s="17">
        <f>C632</f>
        <v>1011</v>
      </c>
      <c r="J632">
        <v>10</v>
      </c>
      <c r="K632" s="3" t="str">
        <f>VLOOKUP(J632,'LibSets constants'!$A$4:$B$1002,2,FALSE)</f>
        <v>DLC_SUMMERSET</v>
      </c>
      <c r="L632" s="3" t="str">
        <f>VLOOKUP(J632,'LibSets constants'!$A$4:$C$1002,3,FALSE)</f>
        <v>Summerset</v>
      </c>
    </row>
    <row r="633" spans="1:12" x14ac:dyDescent="0.25">
      <c r="A633" s="12">
        <v>1025</v>
      </c>
      <c r="B633" s="5">
        <v>630</v>
      </c>
      <c r="C633" s="5">
        <v>1011</v>
      </c>
      <c r="D633" s="3" t="s">
        <v>685</v>
      </c>
      <c r="E633" s="3" t="str">
        <f t="array" ref="E633">IF(OR(EXACT(A633,'ESO Dungeon constants'!$D$3:$D$987)),"X","")</f>
        <v/>
      </c>
      <c r="F633" s="3" t="str">
        <f>IF(EXACT(A633,C633),"X","")</f>
        <v/>
      </c>
      <c r="G633" s="3" t="str">
        <f>IF(A633&lt;&gt;C633,VLOOKUP(C633,$A$3:$D$9952,4,FALSE),"")</f>
        <v>Summerset</v>
      </c>
      <c r="H633" s="17">
        <f>A633</f>
        <v>1025</v>
      </c>
      <c r="I633" s="17">
        <f>C633</f>
        <v>1011</v>
      </c>
      <c r="J633">
        <v>10</v>
      </c>
      <c r="K633" s="3" t="str">
        <f>VLOOKUP(J633,'LibSets constants'!$A$4:$B$1002,2,FALSE)</f>
        <v>DLC_SUMMERSET</v>
      </c>
      <c r="L633" s="3" t="str">
        <f>VLOOKUP(J633,'LibSets constants'!$A$4:$C$1002,3,FALSE)</f>
        <v>Summerset</v>
      </c>
    </row>
    <row r="634" spans="1:12" x14ac:dyDescent="0.25">
      <c r="A634" s="12">
        <v>1026</v>
      </c>
      <c r="B634" s="5">
        <v>631</v>
      </c>
      <c r="C634" s="5">
        <v>1011</v>
      </c>
      <c r="D634" s="3" t="s">
        <v>686</v>
      </c>
      <c r="E634" s="3" t="str">
        <f t="array" ref="E634">IF(OR(EXACT(A634,'ESO Dungeon constants'!$D$3:$D$987)),"X","")</f>
        <v/>
      </c>
      <c r="F634" s="3" t="str">
        <f>IF(EXACT(A634,C634),"X","")</f>
        <v/>
      </c>
      <c r="G634" s="3" t="str">
        <f>IF(A634&lt;&gt;C634,VLOOKUP(C634,$A$3:$D$9952,4,FALSE),"")</f>
        <v>Summerset</v>
      </c>
      <c r="H634" s="17">
        <f>A634</f>
        <v>1026</v>
      </c>
      <c r="I634" s="17">
        <f>C634</f>
        <v>1011</v>
      </c>
      <c r="J634">
        <v>10</v>
      </c>
      <c r="K634" s="3" t="str">
        <f>VLOOKUP(J634,'LibSets constants'!$A$4:$B$1002,2,FALSE)</f>
        <v>DLC_SUMMERSET</v>
      </c>
      <c r="L634" s="3" t="str">
        <f>VLOOKUP(J634,'LibSets constants'!$A$4:$C$1002,3,FALSE)</f>
        <v>Summerset</v>
      </c>
    </row>
    <row r="635" spans="1:12" x14ac:dyDescent="0.25">
      <c r="A635" s="12">
        <v>1027</v>
      </c>
      <c r="B635" s="5">
        <v>632</v>
      </c>
      <c r="C635" s="5">
        <v>1011</v>
      </c>
      <c r="D635" s="3" t="s">
        <v>687</v>
      </c>
      <c r="E635" s="3" t="str">
        <f t="array" ref="E635">IF(OR(EXACT(A635,'ESO Dungeon constants'!$D$3:$D$987)),"X","")</f>
        <v/>
      </c>
      <c r="F635" s="3" t="str">
        <f>IF(EXACT(A635,C635),"X","")</f>
        <v/>
      </c>
      <c r="G635" s="3" t="str">
        <f>IF(A635&lt;&gt;C635,VLOOKUP(C635,$A$3:$D$9952,4,FALSE),"")</f>
        <v>Summerset</v>
      </c>
      <c r="H635" s="17">
        <f>A635</f>
        <v>1027</v>
      </c>
      <c r="I635" s="17">
        <f>C635</f>
        <v>1011</v>
      </c>
      <c r="J635">
        <v>10</v>
      </c>
      <c r="K635" s="3" t="str">
        <f>VLOOKUP(J635,'LibSets constants'!$A$4:$B$1002,2,FALSE)</f>
        <v>DLC_SUMMERSET</v>
      </c>
      <c r="L635" s="3" t="str">
        <f>VLOOKUP(J635,'LibSets constants'!$A$4:$C$1002,3,FALSE)</f>
        <v>Summerset</v>
      </c>
    </row>
    <row r="636" spans="1:12" x14ac:dyDescent="0.25">
      <c r="A636" s="12">
        <v>1028</v>
      </c>
      <c r="B636" s="5">
        <v>633</v>
      </c>
      <c r="C636" s="5">
        <v>1011</v>
      </c>
      <c r="D636" s="3" t="s">
        <v>688</v>
      </c>
      <c r="E636" s="3" t="str">
        <f t="array" ref="E636">IF(OR(EXACT(A636,'ESO Dungeon constants'!$D$3:$D$987)),"X","")</f>
        <v/>
      </c>
      <c r="F636" s="3" t="str">
        <f>IF(EXACT(A636,C636),"X","")</f>
        <v/>
      </c>
      <c r="G636" s="3" t="str">
        <f>IF(A636&lt;&gt;C636,VLOOKUP(C636,$A$3:$D$9952,4,FALSE),"")</f>
        <v>Summerset</v>
      </c>
      <c r="H636" s="17">
        <f>A636</f>
        <v>1028</v>
      </c>
      <c r="I636" s="17">
        <f>C636</f>
        <v>1011</v>
      </c>
      <c r="J636">
        <v>10</v>
      </c>
      <c r="K636" s="3" t="str">
        <f>VLOOKUP(J636,'LibSets constants'!$A$4:$B$1002,2,FALSE)</f>
        <v>DLC_SUMMERSET</v>
      </c>
      <c r="L636" s="3" t="str">
        <f>VLOOKUP(J636,'LibSets constants'!$A$4:$C$1002,3,FALSE)</f>
        <v>Summerset</v>
      </c>
    </row>
    <row r="637" spans="1:12" x14ac:dyDescent="0.25">
      <c r="A637" s="12">
        <v>1029</v>
      </c>
      <c r="B637" s="5">
        <v>634</v>
      </c>
      <c r="C637" s="5">
        <v>1011</v>
      </c>
      <c r="D637" s="3" t="s">
        <v>689</v>
      </c>
      <c r="E637" s="3" t="str">
        <f t="array" ref="E637">IF(OR(EXACT(A637,'ESO Dungeon constants'!$D$3:$D$987)),"X","")</f>
        <v/>
      </c>
      <c r="F637" s="3" t="str">
        <f>IF(EXACT(A637,C637),"X","")</f>
        <v/>
      </c>
      <c r="G637" s="3" t="str">
        <f>IF(A637&lt;&gt;C637,VLOOKUP(C637,$A$3:$D$9952,4,FALSE),"")</f>
        <v>Summerset</v>
      </c>
      <c r="H637" s="17">
        <f>A637</f>
        <v>1029</v>
      </c>
      <c r="I637" s="17">
        <f>C637</f>
        <v>1011</v>
      </c>
      <c r="J637">
        <v>10</v>
      </c>
      <c r="K637" s="3" t="str">
        <f>VLOOKUP(J637,'LibSets constants'!$A$4:$B$1002,2,FALSE)</f>
        <v>DLC_SUMMERSET</v>
      </c>
      <c r="L637" s="3" t="str">
        <f>VLOOKUP(J637,'LibSets constants'!$A$4:$C$1002,3,FALSE)</f>
        <v>Summerset</v>
      </c>
    </row>
    <row r="638" spans="1:12" x14ac:dyDescent="0.25">
      <c r="A638" s="12">
        <v>1030</v>
      </c>
      <c r="B638" s="5">
        <v>635</v>
      </c>
      <c r="C638" s="5">
        <v>1011</v>
      </c>
      <c r="D638" s="3" t="s">
        <v>690</v>
      </c>
      <c r="E638" s="3" t="str">
        <f t="array" ref="E638">IF(OR(EXACT(A638,'ESO Dungeon constants'!$D$3:$D$987)),"X","")</f>
        <v/>
      </c>
      <c r="F638" s="3" t="str">
        <f>IF(EXACT(A638,C638),"X","")</f>
        <v/>
      </c>
      <c r="G638" s="3" t="str">
        <f>IF(A638&lt;&gt;C638,VLOOKUP(C638,$A$3:$D$9952,4,FALSE),"")</f>
        <v>Summerset</v>
      </c>
      <c r="H638" s="17">
        <f>A638</f>
        <v>1030</v>
      </c>
      <c r="I638" s="17">
        <f>C638</f>
        <v>1011</v>
      </c>
      <c r="J638">
        <v>10</v>
      </c>
      <c r="K638" s="3" t="str">
        <f>VLOOKUP(J638,'LibSets constants'!$A$4:$B$1002,2,FALSE)</f>
        <v>DLC_SUMMERSET</v>
      </c>
      <c r="L638" s="3" t="str">
        <f>VLOOKUP(J638,'LibSets constants'!$A$4:$C$1002,3,FALSE)</f>
        <v>Summerset</v>
      </c>
    </row>
    <row r="639" spans="1:12" x14ac:dyDescent="0.25">
      <c r="A639" s="12">
        <v>1031</v>
      </c>
      <c r="B639" s="5">
        <v>636</v>
      </c>
      <c r="C639" s="5">
        <v>1011</v>
      </c>
      <c r="D639" s="3" t="s">
        <v>691</v>
      </c>
      <c r="E639" s="3" t="str">
        <f t="array" ref="E639">IF(OR(EXACT(A639,'ESO Dungeon constants'!$D$3:$D$987)),"X","")</f>
        <v/>
      </c>
      <c r="F639" s="3" t="str">
        <f>IF(EXACT(A639,C639),"X","")</f>
        <v/>
      </c>
      <c r="G639" s="3" t="str">
        <f>IF(A639&lt;&gt;C639,VLOOKUP(C639,$A$3:$D$9952,4,FALSE),"")</f>
        <v>Summerset</v>
      </c>
      <c r="H639" s="17">
        <f>A639</f>
        <v>1031</v>
      </c>
      <c r="I639" s="17">
        <f>C639</f>
        <v>1011</v>
      </c>
      <c r="J639">
        <v>10</v>
      </c>
      <c r="K639" s="3" t="str">
        <f>VLOOKUP(J639,'LibSets constants'!$A$4:$B$1002,2,FALSE)</f>
        <v>DLC_SUMMERSET</v>
      </c>
      <c r="L639" s="3" t="str">
        <f>VLOOKUP(J639,'LibSets constants'!$A$4:$C$1002,3,FALSE)</f>
        <v>Summerset</v>
      </c>
    </row>
    <row r="640" spans="1:12" x14ac:dyDescent="0.25">
      <c r="A640" s="12">
        <v>1032</v>
      </c>
      <c r="B640" s="5">
        <v>637</v>
      </c>
      <c r="C640" s="5">
        <v>1011</v>
      </c>
      <c r="D640" s="3" t="s">
        <v>692</v>
      </c>
      <c r="E640" s="3" t="str">
        <f t="array" ref="E640">IF(OR(EXACT(A640,'ESO Dungeon constants'!$D$3:$D$987)),"X","")</f>
        <v/>
      </c>
      <c r="F640" s="3" t="str">
        <f>IF(EXACT(A640,C640),"X","")</f>
        <v/>
      </c>
      <c r="G640" s="3" t="str">
        <f>IF(A640&lt;&gt;C640,VLOOKUP(C640,$A$3:$D$9952,4,FALSE),"")</f>
        <v>Summerset</v>
      </c>
      <c r="H640" s="17">
        <f>A640</f>
        <v>1032</v>
      </c>
      <c r="I640" s="17">
        <f>C640</f>
        <v>1011</v>
      </c>
      <c r="J640">
        <v>10</v>
      </c>
      <c r="K640" s="3" t="str">
        <f>VLOOKUP(J640,'LibSets constants'!$A$4:$B$1002,2,FALSE)</f>
        <v>DLC_SUMMERSET</v>
      </c>
      <c r="L640" s="3" t="str">
        <f>VLOOKUP(J640,'LibSets constants'!$A$4:$C$1002,3,FALSE)</f>
        <v>Summerset</v>
      </c>
    </row>
    <row r="641" spans="1:12" x14ac:dyDescent="0.25">
      <c r="A641" s="12">
        <v>1033</v>
      </c>
      <c r="B641" s="5">
        <v>638</v>
      </c>
      <c r="C641" s="5">
        <v>1011</v>
      </c>
      <c r="D641" s="3" t="s">
        <v>693</v>
      </c>
      <c r="E641" s="3" t="str">
        <f t="array" ref="E641">IF(OR(EXACT(A641,'ESO Dungeon constants'!$D$3:$D$987)),"X","")</f>
        <v/>
      </c>
      <c r="F641" s="3" t="str">
        <f>IF(EXACT(A641,C641),"X","")</f>
        <v/>
      </c>
      <c r="G641" s="3" t="str">
        <f>IF(A641&lt;&gt;C641,VLOOKUP(C641,$A$3:$D$9952,4,FALSE),"")</f>
        <v>Summerset</v>
      </c>
      <c r="H641" s="17">
        <f>A641</f>
        <v>1033</v>
      </c>
      <c r="I641" s="17">
        <f>C641</f>
        <v>1011</v>
      </c>
      <c r="J641">
        <v>10</v>
      </c>
      <c r="K641" s="3" t="str">
        <f>VLOOKUP(J641,'LibSets constants'!$A$4:$B$1002,2,FALSE)</f>
        <v>DLC_SUMMERSET</v>
      </c>
      <c r="L641" s="3" t="str">
        <f>VLOOKUP(J641,'LibSets constants'!$A$4:$C$1002,3,FALSE)</f>
        <v>Summerset</v>
      </c>
    </row>
    <row r="642" spans="1:12" x14ac:dyDescent="0.25">
      <c r="A642" s="12">
        <v>1034</v>
      </c>
      <c r="B642" s="5">
        <v>639</v>
      </c>
      <c r="C642" s="5">
        <v>1011</v>
      </c>
      <c r="D642" s="3" t="s">
        <v>694</v>
      </c>
      <c r="E642" s="3" t="str">
        <f t="array" ref="E642">IF(OR(EXACT(A642,'ESO Dungeon constants'!$D$3:$D$987)),"X","")</f>
        <v/>
      </c>
      <c r="F642" s="3" t="str">
        <f>IF(EXACT(A642,C642),"X","")</f>
        <v/>
      </c>
      <c r="G642" s="3" t="str">
        <f>IF(A642&lt;&gt;C642,VLOOKUP(C642,$A$3:$D$9952,4,FALSE),"")</f>
        <v>Summerset</v>
      </c>
      <c r="H642" s="17">
        <f>A642</f>
        <v>1034</v>
      </c>
      <c r="I642" s="17">
        <f>C642</f>
        <v>1011</v>
      </c>
      <c r="J642">
        <v>10</v>
      </c>
      <c r="K642" s="3" t="str">
        <f>VLOOKUP(J642,'LibSets constants'!$A$4:$B$1002,2,FALSE)</f>
        <v>DLC_SUMMERSET</v>
      </c>
      <c r="L642" s="3" t="str">
        <f>VLOOKUP(J642,'LibSets constants'!$A$4:$C$1002,3,FALSE)</f>
        <v>Summerset</v>
      </c>
    </row>
    <row r="643" spans="1:12" x14ac:dyDescent="0.25">
      <c r="A643" s="12">
        <v>1035</v>
      </c>
      <c r="B643" s="5">
        <v>640</v>
      </c>
      <c r="C643" s="5">
        <v>1011</v>
      </c>
      <c r="D643" s="3" t="s">
        <v>672</v>
      </c>
      <c r="E643" s="3" t="str">
        <f t="array" ref="E643">IF(OR(EXACT(A643,'ESO Dungeon constants'!$D$3:$D$987)),"X","")</f>
        <v/>
      </c>
      <c r="F643" s="3" t="str">
        <f>IF(EXACT(A643,C643),"X","")</f>
        <v/>
      </c>
      <c r="G643" s="3" t="str">
        <f>IF(A643&lt;&gt;C643,VLOOKUP(C643,$A$3:$D$9952,4,FALSE),"")</f>
        <v>Summerset</v>
      </c>
      <c r="H643" s="17">
        <f>A643</f>
        <v>1035</v>
      </c>
      <c r="I643" s="17">
        <f>C643</f>
        <v>1011</v>
      </c>
      <c r="J643">
        <v>10</v>
      </c>
      <c r="K643" s="3" t="str">
        <f>VLOOKUP(J643,'LibSets constants'!$A$4:$B$1002,2,FALSE)</f>
        <v>DLC_SUMMERSET</v>
      </c>
      <c r="L643" s="3" t="str">
        <f>VLOOKUP(J643,'LibSets constants'!$A$4:$C$1002,3,FALSE)</f>
        <v>Summerset</v>
      </c>
    </row>
    <row r="644" spans="1:12" x14ac:dyDescent="0.25">
      <c r="A644" s="12">
        <v>1036</v>
      </c>
      <c r="B644" s="5">
        <v>641</v>
      </c>
      <c r="C644" s="5">
        <v>1011</v>
      </c>
      <c r="D644" s="3" t="s">
        <v>695</v>
      </c>
      <c r="E644" s="3" t="str">
        <f t="array" ref="E644">IF(OR(EXACT(A644,'ESO Dungeon constants'!$D$3:$D$987)),"X","")</f>
        <v/>
      </c>
      <c r="F644" s="3" t="str">
        <f>IF(EXACT(A644,C644),"X","")</f>
        <v/>
      </c>
      <c r="G644" s="3" t="str">
        <f>IF(A644&lt;&gt;C644,VLOOKUP(C644,$A$3:$D$9952,4,FALSE),"")</f>
        <v>Summerset</v>
      </c>
      <c r="H644" s="17">
        <f>A644</f>
        <v>1036</v>
      </c>
      <c r="I644" s="17">
        <f>C644</f>
        <v>1011</v>
      </c>
      <c r="J644">
        <v>10</v>
      </c>
      <c r="K644" s="3" t="str">
        <f>VLOOKUP(J644,'LibSets constants'!$A$4:$B$1002,2,FALSE)</f>
        <v>DLC_SUMMERSET</v>
      </c>
      <c r="L644" s="3" t="str">
        <f>VLOOKUP(J644,'LibSets constants'!$A$4:$C$1002,3,FALSE)</f>
        <v>Summerset</v>
      </c>
    </row>
    <row r="645" spans="1:12" x14ac:dyDescent="0.25">
      <c r="A645" s="12">
        <v>1037</v>
      </c>
      <c r="B645" s="5">
        <v>642</v>
      </c>
      <c r="C645" s="5">
        <v>1011</v>
      </c>
      <c r="D645" s="3" t="s">
        <v>696</v>
      </c>
      <c r="E645" s="3" t="str">
        <f t="array" ref="E645">IF(OR(EXACT(A645,'ESO Dungeon constants'!$D$3:$D$987)),"X","")</f>
        <v/>
      </c>
      <c r="F645" s="3" t="str">
        <f>IF(EXACT(A645,C645),"X","")</f>
        <v/>
      </c>
      <c r="G645" s="3" t="str">
        <f>IF(A645&lt;&gt;C645,VLOOKUP(C645,$A$3:$D$9952,4,FALSE),"")</f>
        <v>Summerset</v>
      </c>
      <c r="H645" s="17">
        <f>A645</f>
        <v>1037</v>
      </c>
      <c r="I645" s="17">
        <f>C645</f>
        <v>1011</v>
      </c>
      <c r="J645">
        <v>10</v>
      </c>
      <c r="K645" s="3" t="str">
        <f>VLOOKUP(J645,'LibSets constants'!$A$4:$B$1002,2,FALSE)</f>
        <v>DLC_SUMMERSET</v>
      </c>
      <c r="L645" s="3" t="str">
        <f>VLOOKUP(J645,'LibSets constants'!$A$4:$C$1002,3,FALSE)</f>
        <v>Summerset</v>
      </c>
    </row>
    <row r="646" spans="1:12" x14ac:dyDescent="0.25">
      <c r="A646" s="12">
        <v>1038</v>
      </c>
      <c r="B646" s="5">
        <v>643</v>
      </c>
      <c r="C646" s="5">
        <v>1011</v>
      </c>
      <c r="D646" s="3" t="s">
        <v>697</v>
      </c>
      <c r="E646" s="3" t="str">
        <f t="array" ref="E646">IF(OR(EXACT(A646,'ESO Dungeon constants'!$D$3:$D$987)),"X","")</f>
        <v/>
      </c>
      <c r="F646" s="3" t="str">
        <f>IF(EXACT(A646,C646),"X","")</f>
        <v/>
      </c>
      <c r="G646" s="3" t="str">
        <f>IF(A646&lt;&gt;C646,VLOOKUP(C646,$A$3:$D$9952,4,FALSE),"")</f>
        <v>Summerset</v>
      </c>
      <c r="H646" s="17">
        <f>A646</f>
        <v>1038</v>
      </c>
      <c r="I646" s="17">
        <f>C646</f>
        <v>1011</v>
      </c>
      <c r="J646">
        <v>10</v>
      </c>
      <c r="K646" s="3" t="str">
        <f>VLOOKUP(J646,'LibSets constants'!$A$4:$B$1002,2,FALSE)</f>
        <v>DLC_SUMMERSET</v>
      </c>
      <c r="L646" s="3" t="str">
        <f>VLOOKUP(J646,'LibSets constants'!$A$4:$C$1002,3,FALSE)</f>
        <v>Summerset</v>
      </c>
    </row>
    <row r="647" spans="1:12" x14ac:dyDescent="0.25">
      <c r="A647" s="12">
        <v>1039</v>
      </c>
      <c r="B647" s="5">
        <v>644</v>
      </c>
      <c r="C647" s="5">
        <v>1011</v>
      </c>
      <c r="D647" s="3" t="s">
        <v>698</v>
      </c>
      <c r="E647" s="3" t="str">
        <f t="array" ref="E647">IF(OR(EXACT(A647,'ESO Dungeon constants'!$D$3:$D$987)),"X","")</f>
        <v/>
      </c>
      <c r="F647" s="3" t="str">
        <f>IF(EXACT(A647,C647),"X","")</f>
        <v/>
      </c>
      <c r="G647" s="3" t="str">
        <f>IF(A647&lt;&gt;C647,VLOOKUP(C647,$A$3:$D$9952,4,FALSE),"")</f>
        <v>Summerset</v>
      </c>
      <c r="H647" s="17">
        <f>A647</f>
        <v>1039</v>
      </c>
      <c r="I647" s="17">
        <f>C647</f>
        <v>1011</v>
      </c>
      <c r="J647">
        <v>10</v>
      </c>
      <c r="K647" s="3" t="str">
        <f>VLOOKUP(J647,'LibSets constants'!$A$4:$B$1002,2,FALSE)</f>
        <v>DLC_SUMMERSET</v>
      </c>
      <c r="L647" s="3" t="str">
        <f>VLOOKUP(J647,'LibSets constants'!$A$4:$C$1002,3,FALSE)</f>
        <v>Summerset</v>
      </c>
    </row>
    <row r="648" spans="1:12" x14ac:dyDescent="0.25">
      <c r="A648" s="12">
        <v>1040</v>
      </c>
      <c r="B648" s="5">
        <v>645</v>
      </c>
      <c r="C648" s="5">
        <v>1011</v>
      </c>
      <c r="D648" s="3" t="s">
        <v>665</v>
      </c>
      <c r="E648" s="3" t="str">
        <f t="array" ref="E648">IF(OR(EXACT(A648,'ESO Dungeon constants'!$D$3:$D$987)),"X","")</f>
        <v/>
      </c>
      <c r="F648" s="3" t="str">
        <f>IF(EXACT(A648,C648),"X","")</f>
        <v/>
      </c>
      <c r="G648" s="3" t="str">
        <f>IF(A648&lt;&gt;C648,VLOOKUP(C648,$A$3:$D$9952,4,FALSE),"")</f>
        <v>Summerset</v>
      </c>
      <c r="H648" s="17">
        <f>A648</f>
        <v>1040</v>
      </c>
      <c r="I648" s="17">
        <f>C648</f>
        <v>1011</v>
      </c>
      <c r="J648">
        <v>10</v>
      </c>
      <c r="K648" s="3" t="str">
        <f>VLOOKUP(J648,'LibSets constants'!$A$4:$B$1002,2,FALSE)</f>
        <v>DLC_SUMMERSET</v>
      </c>
      <c r="L648" s="3" t="str">
        <f>VLOOKUP(J648,'LibSets constants'!$A$4:$C$1002,3,FALSE)</f>
        <v>Summerset</v>
      </c>
    </row>
    <row r="649" spans="1:12" x14ac:dyDescent="0.25">
      <c r="A649" s="12">
        <v>1042</v>
      </c>
      <c r="B649" s="5">
        <v>646</v>
      </c>
      <c r="C649" s="5">
        <v>684</v>
      </c>
      <c r="D649" s="3" t="s">
        <v>699</v>
      </c>
      <c r="E649" s="3" t="str">
        <f t="array" ref="E649">IF(OR(EXACT(A649,'ESO Dungeon constants'!$D$3:$D$987)),"X","")</f>
        <v/>
      </c>
      <c r="F649" s="3" t="str">
        <f>IF(EXACT(A649,C649),"X","")</f>
        <v/>
      </c>
      <c r="G649" s="3" t="str">
        <f>IF(A649&lt;&gt;C649,VLOOKUP(C649,$A$3:$D$9952,4,FALSE),"")</f>
        <v>Wrothgar</v>
      </c>
      <c r="H649" s="17">
        <f>A649</f>
        <v>1042</v>
      </c>
      <c r="I649" s="17">
        <f>C649</f>
        <v>684</v>
      </c>
      <c r="J649">
        <v>2</v>
      </c>
      <c r="K649" s="3" t="str">
        <f>VLOOKUP(J649,'LibSets constants'!$A$4:$B$1002,2,FALSE)</f>
        <v>DLC_ORSINIUM</v>
      </c>
      <c r="L649" s="3" t="str">
        <f>VLOOKUP(J649,'LibSets constants'!$A$4:$C$1002,3,FALSE)</f>
        <v>Orsinium</v>
      </c>
    </row>
    <row r="650" spans="1:12" x14ac:dyDescent="0.25">
      <c r="A650" s="12">
        <v>1043</v>
      </c>
      <c r="B650" s="5">
        <v>647</v>
      </c>
      <c r="C650" s="5">
        <v>980</v>
      </c>
      <c r="D650" s="3" t="s">
        <v>700</v>
      </c>
      <c r="E650" s="3" t="str">
        <f t="array" ref="E650">IF(OR(EXACT(A650,'ESO Dungeon constants'!$D$3:$D$987)),"X","")</f>
        <v/>
      </c>
      <c r="F650" s="3" t="str">
        <f>IF(EXACT(A650,C650),"X","")</f>
        <v/>
      </c>
      <c r="G650" s="3" t="str">
        <f>IF(A650&lt;&gt;C650,VLOOKUP(C650,$A$3:$D$9952,4,FALSE),"")</f>
        <v>Clockwork City</v>
      </c>
      <c r="H650" s="17">
        <f>A650</f>
        <v>1043</v>
      </c>
      <c r="I650" s="17">
        <f>C650</f>
        <v>980</v>
      </c>
      <c r="J650">
        <v>8</v>
      </c>
      <c r="K650" s="3" t="str">
        <f>VLOOKUP(J650,'LibSets constants'!$A$4:$B$1002,2,FALSE)</f>
        <v>DLC_CLOCKWORK_CITY</v>
      </c>
      <c r="L650" s="3" t="str">
        <f>VLOOKUP(J650,'LibSets constants'!$A$4:$C$1002,3,FALSE)</f>
        <v>Clockwork City</v>
      </c>
    </row>
    <row r="651" spans="1:12" x14ac:dyDescent="0.25">
      <c r="A651" s="12">
        <v>1044</v>
      </c>
      <c r="B651" s="5">
        <v>648</v>
      </c>
      <c r="C651" s="5">
        <v>823</v>
      </c>
      <c r="D651" s="3" t="s">
        <v>701</v>
      </c>
      <c r="E651" s="3" t="str">
        <f t="array" ref="E651">IF(OR(EXACT(A651,'ESO Dungeon constants'!$D$3:$D$987)),"X","")</f>
        <v/>
      </c>
      <c r="F651" s="3" t="str">
        <f>IF(EXACT(A651,C651),"X","")</f>
        <v/>
      </c>
      <c r="G651" s="3" t="str">
        <f>IF(A651&lt;&gt;C651,VLOOKUP(C651,$A$3:$D$9952,4,FALSE),"")</f>
        <v>Gold Coast</v>
      </c>
      <c r="H651" s="17">
        <f>A651</f>
        <v>1044</v>
      </c>
      <c r="I651" s="17">
        <f>C651</f>
        <v>823</v>
      </c>
      <c r="J651">
        <v>4</v>
      </c>
      <c r="K651" s="3" t="str">
        <f>VLOOKUP(J651,'LibSets constants'!$A$4:$B$1002,2,FALSE)</f>
        <v>DLC_DARK_BROTHERHOOD</v>
      </c>
      <c r="L651" s="3" t="str">
        <f>VLOOKUP(J651,'LibSets constants'!$A$4:$C$1002,3,FALSE)</f>
        <v>Dark Brotherhood</v>
      </c>
    </row>
    <row r="652" spans="1:12" x14ac:dyDescent="0.25">
      <c r="A652" s="12">
        <v>1045</v>
      </c>
      <c r="B652" s="5">
        <v>649</v>
      </c>
      <c r="C652" s="5">
        <v>816</v>
      </c>
      <c r="D652" s="3" t="s">
        <v>702</v>
      </c>
      <c r="E652" s="3" t="str">
        <f t="array" ref="E652">IF(OR(EXACT(A652,'ESO Dungeon constants'!$D$3:$D$987)),"X","")</f>
        <v/>
      </c>
      <c r="F652" s="3" t="str">
        <f>IF(EXACT(A652,C652),"X","")</f>
        <v/>
      </c>
      <c r="G652" s="3" t="str">
        <f>IF(A652&lt;&gt;C652,VLOOKUP(C652,$A$3:$D$9952,4,FALSE),"")</f>
        <v>Hew's Bane</v>
      </c>
      <c r="H652" s="17">
        <f>A652</f>
        <v>1045</v>
      </c>
      <c r="I652" s="17">
        <f>C652</f>
        <v>816</v>
      </c>
      <c r="J652">
        <v>3</v>
      </c>
      <c r="K652" s="3" t="str">
        <f>VLOOKUP(J652,'LibSets constants'!$A$4:$B$1002,2,FALSE)</f>
        <v>DLC_THIEVES_GUILD</v>
      </c>
      <c r="L652" s="3" t="str">
        <f>VLOOKUP(J652,'LibSets constants'!$A$4:$C$1002,3,FALSE)</f>
        <v>Thieves Guild</v>
      </c>
    </row>
    <row r="653" spans="1:12" x14ac:dyDescent="0.25">
      <c r="A653" s="12">
        <v>1046</v>
      </c>
      <c r="B653" s="5">
        <v>650</v>
      </c>
      <c r="C653" s="5">
        <v>1011</v>
      </c>
      <c r="D653" s="43" t="s">
        <v>703</v>
      </c>
      <c r="E653" s="3" t="str">
        <f t="array" ref="E653">IF(OR(EXACT(A653,'ESO Dungeon constants'!$D$3:$D$987)),"X","")</f>
        <v/>
      </c>
      <c r="F653" s="3" t="str">
        <f>IF(EXACT(A653,C653),"X","")</f>
        <v/>
      </c>
      <c r="G653" s="3" t="str">
        <f>IF(A653&lt;&gt;C653,VLOOKUP(C653,$A$3:$D$9952,4,FALSE),"")</f>
        <v>Summerset</v>
      </c>
      <c r="H653" s="17">
        <f>A653</f>
        <v>1046</v>
      </c>
      <c r="I653" s="17">
        <f>C653</f>
        <v>1011</v>
      </c>
      <c r="J653">
        <v>10</v>
      </c>
      <c r="K653" s="3" t="str">
        <f>VLOOKUP(J653,'LibSets constants'!$A$4:$B$1002,2,FALSE)</f>
        <v>DLC_SUMMERSET</v>
      </c>
      <c r="L653" s="3" t="str">
        <f>VLOOKUP(J653,'LibSets constants'!$A$4:$C$1002,3,FALSE)</f>
        <v>Summerset</v>
      </c>
    </row>
    <row r="654" spans="1:12" x14ac:dyDescent="0.25">
      <c r="A654" s="12">
        <v>1047</v>
      </c>
      <c r="B654" s="5">
        <v>651</v>
      </c>
      <c r="C654" s="5">
        <v>1011</v>
      </c>
      <c r="D654" s="3" t="s">
        <v>704</v>
      </c>
      <c r="E654" s="3" t="str">
        <f t="array" ref="E654">IF(OR(EXACT(A654,'ESO Dungeon constants'!$D$3:$D$987)),"X","")</f>
        <v/>
      </c>
      <c r="F654" s="3" t="str">
        <f>IF(EXACT(A654,C654),"X","")</f>
        <v/>
      </c>
      <c r="G654" s="3" t="str">
        <f>IF(A654&lt;&gt;C654,VLOOKUP(C654,$A$3:$D$9952,4,FALSE),"")</f>
        <v>Summerset</v>
      </c>
      <c r="H654" s="17">
        <f>A654</f>
        <v>1047</v>
      </c>
      <c r="I654" s="17">
        <f>C654</f>
        <v>1011</v>
      </c>
      <c r="J654">
        <v>10</v>
      </c>
      <c r="K654" s="3" t="str">
        <f>VLOOKUP(J654,'LibSets constants'!$A$4:$B$1002,2,FALSE)</f>
        <v>DLC_SUMMERSET</v>
      </c>
      <c r="L654" s="3" t="str">
        <f>VLOOKUP(J654,'LibSets constants'!$A$4:$C$1002,3,FALSE)</f>
        <v>Summerset</v>
      </c>
    </row>
    <row r="655" spans="1:12" x14ac:dyDescent="0.25">
      <c r="A655" s="12">
        <v>1048</v>
      </c>
      <c r="B655" s="5">
        <v>652</v>
      </c>
      <c r="C655" s="5">
        <v>1011</v>
      </c>
      <c r="D655" s="3" t="s">
        <v>705</v>
      </c>
      <c r="E655" s="3" t="str">
        <f t="array" ref="E655">IF(OR(EXACT(A655,'ESO Dungeon constants'!$D$3:$D$987)),"X","")</f>
        <v/>
      </c>
      <c r="F655" s="3" t="str">
        <f>IF(EXACT(A655,C655),"X","")</f>
        <v/>
      </c>
      <c r="G655" s="3" t="str">
        <f>IF(A655&lt;&gt;C655,VLOOKUP(C655,$A$3:$D$9952,4,FALSE),"")</f>
        <v>Summerset</v>
      </c>
      <c r="H655" s="17">
        <f>A655</f>
        <v>1048</v>
      </c>
      <c r="I655" s="17">
        <f>C655</f>
        <v>1011</v>
      </c>
      <c r="J655">
        <v>10</v>
      </c>
      <c r="K655" s="3" t="str">
        <f>VLOOKUP(J655,'LibSets constants'!$A$4:$B$1002,2,FALSE)</f>
        <v>DLC_SUMMERSET</v>
      </c>
      <c r="L655" s="3" t="str">
        <f>VLOOKUP(J655,'LibSets constants'!$A$4:$C$1002,3,FALSE)</f>
        <v>Summerset</v>
      </c>
    </row>
    <row r="656" spans="1:12" x14ac:dyDescent="0.25">
      <c r="A656" s="12">
        <v>1051</v>
      </c>
      <c r="B656" s="5">
        <v>653</v>
      </c>
      <c r="C656" s="5">
        <v>1011</v>
      </c>
      <c r="D656" s="3" t="s">
        <v>706</v>
      </c>
      <c r="E656" s="3" t="str">
        <f t="array" ref="E656">IF(OR(EXACT(A656,'ESO Dungeon constants'!$D$3:$D$987)),"X","")</f>
        <v>X</v>
      </c>
      <c r="F656" s="3" t="str">
        <f>IF(EXACT(A656,C656),"X","")</f>
        <v/>
      </c>
      <c r="G656" s="3" t="str">
        <f>IF(A656&lt;&gt;C656,VLOOKUP(C656,$A$3:$D$9952,4,FALSE),"")</f>
        <v>Summerset</v>
      </c>
      <c r="H656" s="17">
        <f>A656</f>
        <v>1051</v>
      </c>
      <c r="I656" s="17">
        <f>C656</f>
        <v>1011</v>
      </c>
      <c r="J656">
        <v>10</v>
      </c>
      <c r="K656" s="3" t="str">
        <f>VLOOKUP(J656,'LibSets constants'!$A$4:$B$1002,2,FALSE)</f>
        <v>DLC_SUMMERSET</v>
      </c>
      <c r="L656" s="3" t="str">
        <f>VLOOKUP(J656,'LibSets constants'!$A$4:$C$1002,3,FALSE)</f>
        <v>Summerset</v>
      </c>
    </row>
    <row r="657" spans="1:12" x14ac:dyDescent="0.25">
      <c r="A657" s="12">
        <v>1052</v>
      </c>
      <c r="B657" s="5">
        <v>654</v>
      </c>
      <c r="C657" s="5">
        <v>382</v>
      </c>
      <c r="D657" s="3" t="s">
        <v>73</v>
      </c>
      <c r="E657" s="3" t="str">
        <f t="array" ref="E657">IF(OR(EXACT(A657,'ESO Dungeon constants'!$D$3:$D$987)),"X","")</f>
        <v>X</v>
      </c>
      <c r="F657" s="3" t="str">
        <f>IF(EXACT(A657,C657),"X","")</f>
        <v/>
      </c>
      <c r="G657" s="3" t="str">
        <f>IF(A657&lt;&gt;C657,VLOOKUP(C657,$A$3:$D$9952,4,FALSE),"")</f>
        <v>Reaper's March</v>
      </c>
      <c r="H657" s="17">
        <f>A657</f>
        <v>1052</v>
      </c>
      <c r="I657" s="17">
        <f>C657</f>
        <v>382</v>
      </c>
      <c r="J657">
        <v>11</v>
      </c>
      <c r="K657" s="3" t="str">
        <f>VLOOKUP(J657,'LibSets constants'!$A$4:$B$1002,2,FALSE)</f>
        <v>DLC_WOLFHUNTER</v>
      </c>
      <c r="L657" s="3" t="str">
        <f>VLOOKUP(J657,'LibSets constants'!$A$4:$C$1002,3,FALSE)</f>
        <v>Wolfhunter</v>
      </c>
    </row>
    <row r="658" spans="1:12" x14ac:dyDescent="0.25">
      <c r="A658" s="12">
        <v>1055</v>
      </c>
      <c r="B658" s="5">
        <v>655</v>
      </c>
      <c r="C658" s="5">
        <v>108</v>
      </c>
      <c r="D658" s="3" t="s">
        <v>41</v>
      </c>
      <c r="E658" s="3" t="str">
        <f t="array" ref="E658">IF(OR(EXACT(A658,'ESO Dungeon constants'!$D$3:$D$987)),"X","")</f>
        <v>X</v>
      </c>
      <c r="F658" s="3" t="str">
        <f>IF(EXACT(A658,C658),"X","")</f>
        <v/>
      </c>
      <c r="G658" s="3" t="str">
        <f>IF(A658&lt;&gt;C658,VLOOKUP(C658,$A$3:$D$9952,4,FALSE),"")</f>
        <v>Greenshade</v>
      </c>
      <c r="H658" s="17">
        <f>A658</f>
        <v>1055</v>
      </c>
      <c r="I658" s="17">
        <f>C658</f>
        <v>108</v>
      </c>
      <c r="J658">
        <v>11</v>
      </c>
      <c r="K658" s="3" t="str">
        <f>VLOOKUP(J658,'LibSets constants'!$A$4:$B$1002,2,FALSE)</f>
        <v>DLC_WOLFHUNTER</v>
      </c>
      <c r="L658" s="3" t="str">
        <f>VLOOKUP(J658,'LibSets constants'!$A$4:$C$1002,3,FALSE)</f>
        <v>Wolfhunter</v>
      </c>
    </row>
    <row r="659" spans="1:12" x14ac:dyDescent="0.25">
      <c r="A659" s="12">
        <v>1059</v>
      </c>
      <c r="B659" s="5">
        <v>656</v>
      </c>
      <c r="C659" s="5">
        <v>1011</v>
      </c>
      <c r="D659" s="3" t="s">
        <v>708</v>
      </c>
      <c r="E659" s="3" t="str">
        <f t="array" ref="E659">IF(OR(EXACT(A659,'ESO Dungeon constants'!$D$3:$D$987)),"X","")</f>
        <v/>
      </c>
      <c r="F659" s="3" t="str">
        <f>IF(EXACT(A659,C659),"X","")</f>
        <v/>
      </c>
      <c r="G659" s="3" t="str">
        <f>IF(A659&lt;&gt;C659,VLOOKUP(C659,$A$3:$D$9952,4,FALSE),"")</f>
        <v>Summerset</v>
      </c>
      <c r="H659" s="17">
        <f>A659</f>
        <v>1059</v>
      </c>
      <c r="I659" s="17">
        <f>C659</f>
        <v>1011</v>
      </c>
      <c r="J659">
        <v>10</v>
      </c>
      <c r="K659" s="3" t="str">
        <f>VLOOKUP(J659,'LibSets constants'!$A$4:$B$1002,2,FALSE)</f>
        <v>DLC_SUMMERSET</v>
      </c>
      <c r="L659" s="3" t="str">
        <f>VLOOKUP(J659,'LibSets constants'!$A$4:$C$1002,3,FALSE)</f>
        <v>Summerset</v>
      </c>
    </row>
    <row r="660" spans="1:12" x14ac:dyDescent="0.25">
      <c r="A660" s="12">
        <v>1060</v>
      </c>
      <c r="B660" s="5">
        <v>657</v>
      </c>
      <c r="C660" s="5">
        <v>1011</v>
      </c>
      <c r="D660" s="43" t="s">
        <v>709</v>
      </c>
      <c r="E660" s="3" t="str">
        <f t="array" ref="E660">IF(OR(EXACT(A660,'ESO Dungeon constants'!$D$3:$D$987)),"X","")</f>
        <v/>
      </c>
      <c r="F660" s="3" t="str">
        <f>IF(EXACT(A660,C660),"X","")</f>
        <v/>
      </c>
      <c r="G660" s="3" t="str">
        <f>IF(A660&lt;&gt;C660,VLOOKUP(C660,$A$3:$D$9952,4,FALSE),"")</f>
        <v>Summerset</v>
      </c>
      <c r="H660" s="17">
        <f>A660</f>
        <v>1060</v>
      </c>
      <c r="I660" s="17">
        <f>C660</f>
        <v>1011</v>
      </c>
      <c r="J660">
        <v>10</v>
      </c>
      <c r="K660" s="3" t="str">
        <f>VLOOKUP(J660,'LibSets constants'!$A$4:$B$1002,2,FALSE)</f>
        <v>DLC_SUMMERSET</v>
      </c>
      <c r="L660" s="3" t="str">
        <f>VLOOKUP(J660,'LibSets constants'!$A$4:$C$1002,3,FALSE)</f>
        <v>Summerset</v>
      </c>
    </row>
    <row r="661" spans="1:12" x14ac:dyDescent="0.25">
      <c r="A661" s="12">
        <v>1061</v>
      </c>
      <c r="B661" s="5">
        <v>658</v>
      </c>
      <c r="C661" s="5">
        <v>1011</v>
      </c>
      <c r="D661" s="3" t="s">
        <v>710</v>
      </c>
      <c r="E661" s="3" t="str">
        <f t="array" ref="E661">IF(OR(EXACT(A661,'ESO Dungeon constants'!$D$3:$D$987)),"X","")</f>
        <v/>
      </c>
      <c r="F661" s="3" t="str">
        <f>IF(EXACT(A661,C661),"X","")</f>
        <v/>
      </c>
      <c r="G661" s="3" t="str">
        <f>IF(A661&lt;&gt;C661,VLOOKUP(C661,$A$3:$D$9952,4,FALSE),"")</f>
        <v>Summerset</v>
      </c>
      <c r="H661" s="17">
        <f>A661</f>
        <v>1061</v>
      </c>
      <c r="I661" s="17">
        <f>C661</f>
        <v>1011</v>
      </c>
      <c r="J661">
        <v>10</v>
      </c>
      <c r="K661" s="3" t="str">
        <f>VLOOKUP(J661,'LibSets constants'!$A$4:$B$1002,2,FALSE)</f>
        <v>DLC_SUMMERSET</v>
      </c>
      <c r="L661" s="3" t="str">
        <f>VLOOKUP(J661,'LibSets constants'!$A$4:$C$1002,3,FALSE)</f>
        <v>Summerset</v>
      </c>
    </row>
    <row r="662" spans="1:12" x14ac:dyDescent="0.25">
      <c r="A662" s="12">
        <v>1063</v>
      </c>
      <c r="B662" s="5">
        <v>659</v>
      </c>
      <c r="C662" s="5">
        <v>1027</v>
      </c>
      <c r="D662" s="3" t="s">
        <v>712</v>
      </c>
      <c r="E662" s="3" t="str">
        <f t="array" ref="E662">IF(OR(EXACT(A662,'ESO Dungeon constants'!$D$3:$D$987)),"X","")</f>
        <v/>
      </c>
      <c r="F662" s="3" t="str">
        <f>IF(EXACT(A662,C662),"X","")</f>
        <v/>
      </c>
      <c r="G662" s="3" t="str">
        <f>IF(A662&lt;&gt;C662,VLOOKUP(C662,$A$3:$D$9952,4,FALSE),"")</f>
        <v>Artaeum</v>
      </c>
      <c r="H662" s="17">
        <f>A662</f>
        <v>1063</v>
      </c>
      <c r="I662" s="17">
        <f>C662</f>
        <v>1027</v>
      </c>
      <c r="J662">
        <v>10</v>
      </c>
      <c r="K662" s="3" t="str">
        <f>VLOOKUP(J662,'LibSets constants'!$A$4:$B$1002,2,FALSE)</f>
        <v>DLC_SUMMERSET</v>
      </c>
      <c r="L662" s="3" t="str">
        <f>VLOOKUP(J662,'LibSets constants'!$A$4:$C$1002,3,FALSE)</f>
        <v>Summerset</v>
      </c>
    </row>
    <row r="663" spans="1:12" x14ac:dyDescent="0.25">
      <c r="A663" s="12">
        <v>1064</v>
      </c>
      <c r="B663" s="5">
        <v>660</v>
      </c>
      <c r="C663" s="5">
        <v>103</v>
      </c>
      <c r="D663" s="3" t="s">
        <v>713</v>
      </c>
      <c r="E663" s="3" t="str">
        <f t="array" ref="E663">IF(OR(EXACT(A663,'ESO Dungeon constants'!$D$3:$D$987)),"X","")</f>
        <v/>
      </c>
      <c r="F663" s="3" t="str">
        <f>IF(EXACT(A663,C663),"X","")</f>
        <v/>
      </c>
      <c r="G663" s="3" t="str">
        <f>IF(A663&lt;&gt;C663,VLOOKUP(C663,$A$3:$D$9952,4,FALSE),"")</f>
        <v>The Rift</v>
      </c>
      <c r="H663" s="17">
        <f>A663</f>
        <v>1064</v>
      </c>
      <c r="I663" s="17">
        <f>C663</f>
        <v>103</v>
      </c>
      <c r="J663">
        <v>0</v>
      </c>
      <c r="K663" s="3" t="str">
        <f>VLOOKUP(J663,'LibSets constants'!$A$4:$B$1002,2,FALSE)</f>
        <v>DLC_BASE_GAME</v>
      </c>
      <c r="L663" s="3" t="str">
        <f>VLOOKUP(J663,'LibSets constants'!$A$4:$C$1002,3,FALSE)</f>
        <v>Included in base game</v>
      </c>
    </row>
    <row r="664" spans="1:12" x14ac:dyDescent="0.25">
      <c r="A664" s="12">
        <v>1065</v>
      </c>
      <c r="B664" s="5">
        <v>661</v>
      </c>
      <c r="C664" s="5">
        <v>726</v>
      </c>
      <c r="D664" s="3" t="s">
        <v>714</v>
      </c>
      <c r="E664" s="3" t="str">
        <f t="array" ref="E664">IF(OR(EXACT(A664,'ESO Dungeon constants'!$D$3:$D$987)),"X","")</f>
        <v/>
      </c>
      <c r="F664" s="3" t="str">
        <f>IF(EXACT(A664,C664),"X","")</f>
        <v/>
      </c>
      <c r="G664" s="3" t="str">
        <f>IF(A664&lt;&gt;C664,VLOOKUP(C664,$A$3:$D$9952,4,FALSE),"")</f>
        <v>Murkmire</v>
      </c>
      <c r="H664" s="17">
        <f>A664</f>
        <v>1065</v>
      </c>
      <c r="I664" s="17">
        <f>C664</f>
        <v>726</v>
      </c>
      <c r="J664">
        <v>14</v>
      </c>
      <c r="K664" s="3" t="str">
        <f>VLOOKUP(J664,'LibSets constants'!$A$4:$B$1002,2,FALSE)</f>
        <v>DLC_ELSWEYR</v>
      </c>
      <c r="L664" s="3" t="str">
        <f>VLOOKUP(J664,'LibSets constants'!$A$4:$C$1002,3,FALSE)</f>
        <v>Elsweyr</v>
      </c>
    </row>
    <row r="665" spans="1:12" x14ac:dyDescent="0.25">
      <c r="A665" s="12">
        <v>1066</v>
      </c>
      <c r="B665" s="5">
        <v>662</v>
      </c>
      <c r="C665" s="5">
        <v>726</v>
      </c>
      <c r="D665" s="3" t="s">
        <v>715</v>
      </c>
      <c r="E665" s="3" t="str">
        <f t="array" ref="E665">IF(OR(EXACT(A665,'ESO Dungeon constants'!$D$3:$D$987)),"X","")</f>
        <v/>
      </c>
      <c r="F665" s="3" t="str">
        <f>IF(EXACT(A665,C665),"X","")</f>
        <v/>
      </c>
      <c r="G665" s="3" t="str">
        <f>IF(A665&lt;&gt;C665,VLOOKUP(C665,$A$3:$D$9952,4,FALSE),"")</f>
        <v>Murkmire</v>
      </c>
      <c r="H665" s="17">
        <f>A665</f>
        <v>1066</v>
      </c>
      <c r="I665" s="17">
        <f>C665</f>
        <v>726</v>
      </c>
      <c r="J665">
        <v>0</v>
      </c>
      <c r="K665" s="3" t="str">
        <f>VLOOKUP(J665,'LibSets constants'!$A$4:$B$1002,2,FALSE)</f>
        <v>DLC_BASE_GAME</v>
      </c>
      <c r="L665" s="3" t="str">
        <f>VLOOKUP(J665,'LibSets constants'!$A$4:$C$1002,3,FALSE)</f>
        <v>Included in base game</v>
      </c>
    </row>
    <row r="666" spans="1:12" x14ac:dyDescent="0.25">
      <c r="A666" s="12">
        <v>1067</v>
      </c>
      <c r="B666" s="5">
        <v>663</v>
      </c>
      <c r="C666" s="5">
        <v>726</v>
      </c>
      <c r="D666" s="3" t="s">
        <v>716</v>
      </c>
      <c r="E666" s="3" t="str">
        <f t="array" ref="E666">IF(OR(EXACT(A666,'ESO Dungeon constants'!$D$3:$D$987)),"X","")</f>
        <v/>
      </c>
      <c r="F666" s="3" t="str">
        <f>IF(EXACT(A666,C666),"X","")</f>
        <v/>
      </c>
      <c r="G666" s="3" t="str">
        <f>IF(A666&lt;&gt;C666,VLOOKUP(C666,$A$3:$D$9952,4,FALSE),"")</f>
        <v>Murkmire</v>
      </c>
      <c r="H666" s="17">
        <f>A666</f>
        <v>1067</v>
      </c>
      <c r="I666" s="17">
        <f>C666</f>
        <v>726</v>
      </c>
      <c r="J666">
        <v>0</v>
      </c>
      <c r="K666" s="3" t="str">
        <f>VLOOKUP(J666,'LibSets constants'!$A$4:$B$1002,2,FALSE)</f>
        <v>DLC_BASE_GAME</v>
      </c>
      <c r="L666" s="3" t="str">
        <f>VLOOKUP(J666,'LibSets constants'!$A$4:$C$1002,3,FALSE)</f>
        <v>Included in base game</v>
      </c>
    </row>
    <row r="667" spans="1:12" x14ac:dyDescent="0.25">
      <c r="A667" s="12">
        <v>1068</v>
      </c>
      <c r="B667" s="5">
        <v>664</v>
      </c>
      <c r="C667" s="5">
        <v>726</v>
      </c>
      <c r="D667" s="3" t="s">
        <v>717</v>
      </c>
      <c r="E667" s="3" t="str">
        <f t="array" ref="E667">IF(OR(EXACT(A667,'ESO Dungeon constants'!$D$3:$D$987)),"X","")</f>
        <v/>
      </c>
      <c r="F667" s="3" t="str">
        <f>IF(EXACT(A667,C667),"X","")</f>
        <v/>
      </c>
      <c r="G667" s="3" t="str">
        <f>IF(A667&lt;&gt;C667,VLOOKUP(C667,$A$3:$D$9952,4,FALSE),"")</f>
        <v>Murkmire</v>
      </c>
      <c r="H667" s="17">
        <f>A667</f>
        <v>1068</v>
      </c>
      <c r="I667" s="17">
        <f>C667</f>
        <v>726</v>
      </c>
      <c r="J667">
        <v>0</v>
      </c>
      <c r="K667" s="3" t="str">
        <f>VLOOKUP(J667,'LibSets constants'!$A$4:$B$1002,2,FALSE)</f>
        <v>DLC_BASE_GAME</v>
      </c>
      <c r="L667" s="3" t="str">
        <f>VLOOKUP(J667,'LibSets constants'!$A$4:$C$1002,3,FALSE)</f>
        <v>Included in base game</v>
      </c>
    </row>
    <row r="668" spans="1:12" x14ac:dyDescent="0.25">
      <c r="A668" s="12">
        <v>1069</v>
      </c>
      <c r="B668" s="5">
        <v>665</v>
      </c>
      <c r="C668" s="5">
        <v>726</v>
      </c>
      <c r="D668" s="3" t="s">
        <v>718</v>
      </c>
      <c r="E668" s="3" t="str">
        <f t="array" ref="E668">IF(OR(EXACT(A668,'ESO Dungeon constants'!$D$3:$D$987)),"X","")</f>
        <v/>
      </c>
      <c r="F668" s="3" t="str">
        <f>IF(EXACT(A668,C668),"X","")</f>
        <v/>
      </c>
      <c r="G668" s="3" t="str">
        <f>IF(A668&lt;&gt;C668,VLOOKUP(C668,$A$3:$D$9952,4,FALSE),"")</f>
        <v>Murkmire</v>
      </c>
      <c r="H668" s="17">
        <f>A668</f>
        <v>1069</v>
      </c>
      <c r="I668" s="17">
        <f>C668</f>
        <v>726</v>
      </c>
      <c r="J668">
        <v>0</v>
      </c>
      <c r="K668" s="3" t="str">
        <f>VLOOKUP(J668,'LibSets constants'!$A$4:$B$1002,2,FALSE)</f>
        <v>DLC_BASE_GAME</v>
      </c>
      <c r="L668" s="3" t="str">
        <f>VLOOKUP(J668,'LibSets constants'!$A$4:$C$1002,3,FALSE)</f>
        <v>Included in base game</v>
      </c>
    </row>
    <row r="669" spans="1:12" x14ac:dyDescent="0.25">
      <c r="A669" s="12">
        <v>1070</v>
      </c>
      <c r="B669" s="5">
        <v>666</v>
      </c>
      <c r="C669" s="5">
        <v>726</v>
      </c>
      <c r="D669" s="3" t="s">
        <v>719</v>
      </c>
      <c r="E669" s="3" t="str">
        <f t="array" ref="E669">IF(OR(EXACT(A669,'ESO Dungeon constants'!$D$3:$D$987)),"X","")</f>
        <v/>
      </c>
      <c r="F669" s="3" t="str">
        <f>IF(EXACT(A669,C669),"X","")</f>
        <v/>
      </c>
      <c r="G669" s="3" t="str">
        <f>IF(A669&lt;&gt;C669,VLOOKUP(C669,$A$3:$D$9952,4,FALSE),"")</f>
        <v>Murkmire</v>
      </c>
      <c r="H669" s="17">
        <f>A669</f>
        <v>1070</v>
      </c>
      <c r="I669" s="17">
        <f>C669</f>
        <v>726</v>
      </c>
      <c r="J669">
        <v>0</v>
      </c>
      <c r="K669" s="3" t="str">
        <f>VLOOKUP(J669,'LibSets constants'!$A$4:$B$1002,2,FALSE)</f>
        <v>DLC_BASE_GAME</v>
      </c>
      <c r="L669" s="3" t="str">
        <f>VLOOKUP(J669,'LibSets constants'!$A$4:$C$1002,3,FALSE)</f>
        <v>Included in base game</v>
      </c>
    </row>
    <row r="670" spans="1:12" x14ac:dyDescent="0.25">
      <c r="A670" s="12">
        <v>1071</v>
      </c>
      <c r="B670" s="5">
        <v>667</v>
      </c>
      <c r="C670" s="5">
        <v>726</v>
      </c>
      <c r="D670" s="3" t="s">
        <v>720</v>
      </c>
      <c r="E670" s="3" t="str">
        <f t="array" ref="E670">IF(OR(EXACT(A670,'ESO Dungeon constants'!$D$3:$D$987)),"X","")</f>
        <v/>
      </c>
      <c r="F670" s="3" t="str">
        <f>IF(EXACT(A670,C670),"X","")</f>
        <v/>
      </c>
      <c r="G670" s="3" t="str">
        <f>IF(A670&lt;&gt;C670,VLOOKUP(C670,$A$3:$D$9952,4,FALSE),"")</f>
        <v>Murkmire</v>
      </c>
      <c r="H670" s="17">
        <f>A670</f>
        <v>1071</v>
      </c>
      <c r="I670" s="17">
        <f>C670</f>
        <v>726</v>
      </c>
      <c r="J670">
        <v>0</v>
      </c>
      <c r="K670" s="3" t="str">
        <f>VLOOKUP(J670,'LibSets constants'!$A$4:$B$1002,2,FALSE)</f>
        <v>DLC_BASE_GAME</v>
      </c>
      <c r="L670" s="3" t="str">
        <f>VLOOKUP(J670,'LibSets constants'!$A$4:$C$1002,3,FALSE)</f>
        <v>Included in base game</v>
      </c>
    </row>
    <row r="671" spans="1:12" x14ac:dyDescent="0.25">
      <c r="A671" s="12">
        <v>1072</v>
      </c>
      <c r="B671" s="5">
        <v>668</v>
      </c>
      <c r="C671" s="5">
        <v>117</v>
      </c>
      <c r="D671" s="3" t="s">
        <v>721</v>
      </c>
      <c r="E671" s="3" t="str">
        <f t="array" ref="E671">IF(OR(EXACT(A671,'ESO Dungeon constants'!$D$3:$D$987)),"X","")</f>
        <v/>
      </c>
      <c r="F671" s="3" t="str">
        <f>IF(EXACT(A671,C671),"X","")</f>
        <v/>
      </c>
      <c r="G671" s="3" t="str">
        <f>IF(A671&lt;&gt;C671,VLOOKUP(C671,$A$3:$D$9952,4,FALSE),"")</f>
        <v>Shadowfen</v>
      </c>
      <c r="H671" s="17">
        <f>A671</f>
        <v>1072</v>
      </c>
      <c r="I671" s="17">
        <f>C671</f>
        <v>117</v>
      </c>
      <c r="J671">
        <v>0</v>
      </c>
      <c r="K671" s="3" t="str">
        <f>VLOOKUP(J671,'LibSets constants'!$A$4:$B$1002,2,FALSE)</f>
        <v>DLC_BASE_GAME</v>
      </c>
      <c r="L671" s="3" t="str">
        <f>VLOOKUP(J671,'LibSets constants'!$A$4:$C$1002,3,FALSE)</f>
        <v>Included in base game</v>
      </c>
    </row>
    <row r="672" spans="1:12" x14ac:dyDescent="0.25">
      <c r="A672" s="12">
        <v>1073</v>
      </c>
      <c r="B672" s="5">
        <v>669</v>
      </c>
      <c r="C672" s="5">
        <v>726</v>
      </c>
      <c r="D672" s="3" t="s">
        <v>722</v>
      </c>
      <c r="E672" s="3" t="str">
        <f t="array" ref="E672">IF(OR(EXACT(A672,'ESO Dungeon constants'!$D$3:$D$987)),"X","")</f>
        <v/>
      </c>
      <c r="F672" s="3" t="str">
        <f>IF(EXACT(A672,C672),"X","")</f>
        <v/>
      </c>
      <c r="G672" s="3" t="str">
        <f>IF(A672&lt;&gt;C672,VLOOKUP(C672,$A$3:$D$9952,4,FALSE),"")</f>
        <v>Murkmire</v>
      </c>
      <c r="H672" s="17">
        <f>A672</f>
        <v>1073</v>
      </c>
      <c r="I672" s="17">
        <f>C672</f>
        <v>726</v>
      </c>
      <c r="J672">
        <v>0</v>
      </c>
      <c r="K672" s="3" t="str">
        <f>VLOOKUP(J672,'LibSets constants'!$A$4:$B$1002,2,FALSE)</f>
        <v>DLC_BASE_GAME</v>
      </c>
      <c r="L672" s="3" t="str">
        <f>VLOOKUP(J672,'LibSets constants'!$A$4:$C$1002,3,FALSE)</f>
        <v>Included in base game</v>
      </c>
    </row>
    <row r="673" spans="1:12" x14ac:dyDescent="0.25">
      <c r="A673" s="12">
        <v>1074</v>
      </c>
      <c r="B673" s="5">
        <v>670</v>
      </c>
      <c r="C673" s="5">
        <v>41</v>
      </c>
      <c r="D673" s="3" t="s">
        <v>723</v>
      </c>
      <c r="E673" s="3" t="str">
        <f t="array" ref="E673">IF(OR(EXACT(A673,'ESO Dungeon constants'!$D$3:$D$987)),"X","")</f>
        <v/>
      </c>
      <c r="F673" s="3" t="str">
        <f>IF(EXACT(A673,C673),"X","")</f>
        <v/>
      </c>
      <c r="G673" s="3" t="str">
        <f>IF(A673&lt;&gt;C673,VLOOKUP(C673,$A$3:$D$9952,4,FALSE),"")</f>
        <v>Stonefalls</v>
      </c>
      <c r="H673" s="17">
        <f>A673</f>
        <v>1074</v>
      </c>
      <c r="I673" s="17">
        <f>C673</f>
        <v>41</v>
      </c>
      <c r="J673">
        <v>0</v>
      </c>
      <c r="K673" s="3" t="str">
        <f>VLOOKUP(J673,'LibSets constants'!$A$4:$B$1002,2,FALSE)</f>
        <v>DLC_BASE_GAME</v>
      </c>
      <c r="L673" s="3" t="str">
        <f>VLOOKUP(J673,'LibSets constants'!$A$4:$C$1002,3,FALSE)</f>
        <v>Included in base game</v>
      </c>
    </row>
    <row r="674" spans="1:12" x14ac:dyDescent="0.25">
      <c r="A674" s="12">
        <v>1075</v>
      </c>
      <c r="B674" s="5">
        <v>671</v>
      </c>
      <c r="C674" s="5">
        <v>381</v>
      </c>
      <c r="D674" s="3" t="s">
        <v>723</v>
      </c>
      <c r="E674" s="3" t="str">
        <f t="array" ref="E674">IF(OR(EXACT(A674,'ESO Dungeon constants'!$D$3:$D$987)),"X","")</f>
        <v/>
      </c>
      <c r="F674" s="3" t="str">
        <f>IF(EXACT(A674,C674),"X","")</f>
        <v/>
      </c>
      <c r="G674" s="3" t="str">
        <f>IF(A674&lt;&gt;C674,VLOOKUP(C674,$A$3:$D$9952,4,FALSE),"")</f>
        <v>Auridon</v>
      </c>
      <c r="H674" s="17">
        <f>A674</f>
        <v>1075</v>
      </c>
      <c r="I674" s="17">
        <f>C674</f>
        <v>381</v>
      </c>
      <c r="J674">
        <v>0</v>
      </c>
      <c r="K674" s="3" t="str">
        <f>VLOOKUP(J674,'LibSets constants'!$A$4:$B$1002,2,FALSE)</f>
        <v>DLC_BASE_GAME</v>
      </c>
      <c r="L674" s="3" t="str">
        <f>VLOOKUP(J674,'LibSets constants'!$A$4:$C$1002,3,FALSE)</f>
        <v>Included in base game</v>
      </c>
    </row>
    <row r="675" spans="1:12" x14ac:dyDescent="0.25">
      <c r="A675" s="12">
        <v>1076</v>
      </c>
      <c r="B675" s="5">
        <v>672</v>
      </c>
      <c r="C675" s="5">
        <v>3</v>
      </c>
      <c r="D675" s="3" t="s">
        <v>723</v>
      </c>
      <c r="E675" s="3" t="str">
        <f t="array" ref="E675">IF(OR(EXACT(A675,'ESO Dungeon constants'!$D$3:$D$987)),"X","")</f>
        <v/>
      </c>
      <c r="F675" s="3" t="str">
        <f>IF(EXACT(A675,C675),"X","")</f>
        <v/>
      </c>
      <c r="G675" s="3" t="str">
        <f>IF(A675&lt;&gt;C675,VLOOKUP(C675,$A$3:$D$9952,4,FALSE),"")</f>
        <v>Glenumbra</v>
      </c>
      <c r="H675" s="17">
        <f>A675</f>
        <v>1076</v>
      </c>
      <c r="I675" s="17">
        <f>C675</f>
        <v>3</v>
      </c>
      <c r="J675">
        <v>0</v>
      </c>
      <c r="K675" s="3" t="str">
        <f>VLOOKUP(J675,'LibSets constants'!$A$4:$B$1002,2,FALSE)</f>
        <v>DLC_BASE_GAME</v>
      </c>
      <c r="L675" s="3" t="str">
        <f>VLOOKUP(J675,'LibSets constants'!$A$4:$C$1002,3,FALSE)</f>
        <v>Included in base game</v>
      </c>
    </row>
    <row r="676" spans="1:12" x14ac:dyDescent="0.25">
      <c r="A676" s="12">
        <v>1077</v>
      </c>
      <c r="B676" s="5">
        <v>673</v>
      </c>
      <c r="C676" s="5">
        <v>726</v>
      </c>
      <c r="D676" s="3" t="s">
        <v>724</v>
      </c>
      <c r="E676" s="3" t="str">
        <f t="array" ref="E676">IF(OR(EXACT(A676,'ESO Dungeon constants'!$D$3:$D$987)),"X","")</f>
        <v/>
      </c>
      <c r="F676" s="3" t="str">
        <f>IF(EXACT(A676,C676),"X","")</f>
        <v/>
      </c>
      <c r="G676" s="3" t="str">
        <f>IF(A676&lt;&gt;C676,VLOOKUP(C676,$A$3:$D$9952,4,FALSE),"")</f>
        <v>Murkmire</v>
      </c>
      <c r="H676" s="17">
        <f>A676</f>
        <v>1077</v>
      </c>
      <c r="I676" s="17">
        <f>C676</f>
        <v>726</v>
      </c>
      <c r="J676">
        <v>0</v>
      </c>
      <c r="K676" s="3" t="str">
        <f>VLOOKUP(J676,'LibSets constants'!$A$4:$B$1002,2,FALSE)</f>
        <v>DLC_BASE_GAME</v>
      </c>
      <c r="L676" s="3" t="str">
        <f>VLOOKUP(J676,'LibSets constants'!$A$4:$C$1002,3,FALSE)</f>
        <v>Included in base game</v>
      </c>
    </row>
    <row r="677" spans="1:12" x14ac:dyDescent="0.25">
      <c r="A677" s="12">
        <v>1078</v>
      </c>
      <c r="B677" s="5">
        <v>674</v>
      </c>
      <c r="C677" s="5">
        <v>726</v>
      </c>
      <c r="D677" s="3" t="s">
        <v>725</v>
      </c>
      <c r="E677" s="3" t="str">
        <f t="array" ref="E677">IF(OR(EXACT(A677,'ESO Dungeon constants'!$D$3:$D$987)),"X","")</f>
        <v/>
      </c>
      <c r="F677" s="3" t="str">
        <f>IF(EXACT(A677,C677),"X","")</f>
        <v/>
      </c>
      <c r="G677" s="3" t="str">
        <f>IF(A677&lt;&gt;C677,VLOOKUP(C677,$A$3:$D$9952,4,FALSE),"")</f>
        <v>Murkmire</v>
      </c>
      <c r="H677" s="17">
        <f>A677</f>
        <v>1078</v>
      </c>
      <c r="I677" s="17">
        <f>C677</f>
        <v>726</v>
      </c>
      <c r="J677">
        <v>0</v>
      </c>
      <c r="K677" s="3" t="str">
        <f>VLOOKUP(J677,'LibSets constants'!$A$4:$B$1002,2,FALSE)</f>
        <v>DLC_BASE_GAME</v>
      </c>
      <c r="L677" s="3" t="str">
        <f>VLOOKUP(J677,'LibSets constants'!$A$4:$C$1002,3,FALSE)</f>
        <v>Included in base game</v>
      </c>
    </row>
    <row r="678" spans="1:12" x14ac:dyDescent="0.25">
      <c r="A678" s="12">
        <v>1079</v>
      </c>
      <c r="B678" s="5">
        <v>675</v>
      </c>
      <c r="C678" s="5">
        <v>726</v>
      </c>
      <c r="D678" s="3" t="s">
        <v>726</v>
      </c>
      <c r="E678" s="3" t="str">
        <f t="array" ref="E678">IF(OR(EXACT(A678,'ESO Dungeon constants'!$D$3:$D$987)),"X","")</f>
        <v/>
      </c>
      <c r="F678" s="3" t="str">
        <f>IF(EXACT(A678,C678),"X","")</f>
        <v/>
      </c>
      <c r="G678" s="3" t="str">
        <f>IF(A678&lt;&gt;C678,VLOOKUP(C678,$A$3:$D$9952,4,FALSE),"")</f>
        <v>Murkmire</v>
      </c>
      <c r="H678" s="17">
        <f>A678</f>
        <v>1079</v>
      </c>
      <c r="I678" s="17">
        <f>C678</f>
        <v>726</v>
      </c>
      <c r="J678">
        <v>0</v>
      </c>
      <c r="K678" s="3" t="str">
        <f>VLOOKUP(J678,'LibSets constants'!$A$4:$B$1002,2,FALSE)</f>
        <v>DLC_BASE_GAME</v>
      </c>
      <c r="L678" s="3" t="str">
        <f>VLOOKUP(J678,'LibSets constants'!$A$4:$C$1002,3,FALSE)</f>
        <v>Included in base game</v>
      </c>
    </row>
    <row r="679" spans="1:12" x14ac:dyDescent="0.25">
      <c r="A679" s="12">
        <v>1080</v>
      </c>
      <c r="B679" s="5">
        <v>676</v>
      </c>
      <c r="C679" s="5">
        <v>101</v>
      </c>
      <c r="D679" s="3" t="s">
        <v>64</v>
      </c>
      <c r="E679" s="3" t="str">
        <f t="array" ref="E679">IF(OR(EXACT(A679,'ESO Dungeon constants'!$D$3:$D$987)),"X","")</f>
        <v>X</v>
      </c>
      <c r="F679" s="3" t="str">
        <f>IF(EXACT(A679,C679),"X","")</f>
        <v/>
      </c>
      <c r="G679" s="3" t="str">
        <f>IF(A679&lt;&gt;C679,VLOOKUP(C679,$A$3:$D$9952,4,FALSE),"")</f>
        <v>Eastmarch</v>
      </c>
      <c r="H679" s="17">
        <f>A679</f>
        <v>1080</v>
      </c>
      <c r="I679" s="17">
        <f>C679</f>
        <v>101</v>
      </c>
      <c r="J679">
        <v>13</v>
      </c>
      <c r="K679" s="3" t="str">
        <f>VLOOKUP(J679,'LibSets constants'!$A$4:$B$1002,2,FALSE)</f>
        <v>DLC_WRATHSTONE</v>
      </c>
      <c r="L679" s="3" t="str">
        <f>VLOOKUP(J679,'LibSets constants'!$A$4:$C$1002,3,FALSE)</f>
        <v>Wrathstone</v>
      </c>
    </row>
    <row r="680" spans="1:12" x14ac:dyDescent="0.25">
      <c r="A680" s="12">
        <v>1081</v>
      </c>
      <c r="B680" s="5">
        <v>677</v>
      </c>
      <c r="C680" s="5">
        <v>823</v>
      </c>
      <c r="D680" s="3" t="s">
        <v>67</v>
      </c>
      <c r="E680" s="3" t="str">
        <f t="array" ref="E680">IF(OR(EXACT(A680,'ESO Dungeon constants'!$D$3:$D$987)),"X","")</f>
        <v>X</v>
      </c>
      <c r="F680" s="3" t="str">
        <f>IF(EXACT(A680,C680),"X","")</f>
        <v/>
      </c>
      <c r="G680" s="3" t="str">
        <f>IF(A680&lt;&gt;C680,VLOOKUP(C680,$A$3:$D$9952,4,FALSE),"")</f>
        <v>Gold Coast</v>
      </c>
      <c r="H680" s="17">
        <f>A680</f>
        <v>1081</v>
      </c>
      <c r="I680" s="17">
        <f>C680</f>
        <v>823</v>
      </c>
      <c r="J680">
        <v>13</v>
      </c>
      <c r="K680" s="3" t="str">
        <f>VLOOKUP(J680,'LibSets constants'!$A$4:$B$1002,2,FALSE)</f>
        <v>DLC_WRATHSTONE</v>
      </c>
      <c r="L680" s="3" t="str">
        <f>VLOOKUP(J680,'LibSets constants'!$A$4:$C$1002,3,FALSE)</f>
        <v>Wrathstone</v>
      </c>
    </row>
    <row r="681" spans="1:12" x14ac:dyDescent="0.25">
      <c r="A681" s="12">
        <v>1082</v>
      </c>
      <c r="B681" s="5">
        <v>678</v>
      </c>
      <c r="C681" s="5">
        <v>726</v>
      </c>
      <c r="D681" s="3" t="s">
        <v>727</v>
      </c>
      <c r="E681" s="3" t="str">
        <f t="array" ref="E681">IF(OR(EXACT(A681,'ESO Dungeon constants'!$D$3:$D$987)),"X","")</f>
        <v/>
      </c>
      <c r="F681" s="3" t="str">
        <f>IF(EXACT(A681,C681),"X","")</f>
        <v/>
      </c>
      <c r="G681" s="3" t="str">
        <f>IF(A681&lt;&gt;C681,VLOOKUP(C681,$A$3:$D$9952,4,FALSE),"")</f>
        <v>Murkmire</v>
      </c>
      <c r="H681" s="17">
        <f>A681</f>
        <v>1082</v>
      </c>
      <c r="I681" s="17">
        <f>C681</f>
        <v>726</v>
      </c>
      <c r="J681">
        <v>0</v>
      </c>
      <c r="K681" s="3" t="str">
        <f>VLOOKUP(J681,'LibSets constants'!$A$4:$B$1002,2,FALSE)</f>
        <v>DLC_BASE_GAME</v>
      </c>
      <c r="L681" s="3" t="str">
        <f>VLOOKUP(J681,'LibSets constants'!$A$4:$C$1002,3,FALSE)</f>
        <v>Included in base game</v>
      </c>
    </row>
    <row r="682" spans="1:12" x14ac:dyDescent="0.25">
      <c r="A682" s="12">
        <v>1083</v>
      </c>
      <c r="B682" s="5">
        <v>679</v>
      </c>
      <c r="C682" s="5">
        <v>726</v>
      </c>
      <c r="D682" s="3" t="s">
        <v>728</v>
      </c>
      <c r="E682" s="3" t="str">
        <f t="array" ref="E682">IF(OR(EXACT(A682,'ESO Dungeon constants'!$D$3:$D$987)),"X","")</f>
        <v/>
      </c>
      <c r="F682" s="3" t="str">
        <f>IF(EXACT(A682,C682),"X","")</f>
        <v/>
      </c>
      <c r="G682" s="3" t="str">
        <f>IF(A682&lt;&gt;C682,VLOOKUP(C682,$A$3:$D$9952,4,FALSE),"")</f>
        <v>Murkmire</v>
      </c>
      <c r="H682" s="17">
        <f>A682</f>
        <v>1083</v>
      </c>
      <c r="I682" s="17">
        <f>C682</f>
        <v>726</v>
      </c>
      <c r="J682">
        <v>0</v>
      </c>
      <c r="K682" s="3" t="str">
        <f>VLOOKUP(J682,'LibSets constants'!$A$4:$B$1002,2,FALSE)</f>
        <v>DLC_BASE_GAME</v>
      </c>
      <c r="L682" s="3" t="str">
        <f>VLOOKUP(J682,'LibSets constants'!$A$4:$C$1002,3,FALSE)</f>
        <v>Included in base game</v>
      </c>
    </row>
    <row r="683" spans="1:12" x14ac:dyDescent="0.25">
      <c r="A683" s="12">
        <v>1085</v>
      </c>
      <c r="B683" s="5">
        <v>680</v>
      </c>
      <c r="C683" s="5">
        <v>1086</v>
      </c>
      <c r="D683" s="3" t="s">
        <v>730</v>
      </c>
      <c r="E683" s="3" t="str">
        <f t="array" ref="E683">IF(OR(EXACT(A683,'ESO Dungeon constants'!$D$3:$D$987)),"X","")</f>
        <v/>
      </c>
      <c r="F683" s="3" t="str">
        <f>IF(EXACT(A683,C683),"X","")</f>
        <v/>
      </c>
      <c r="G683" s="3" t="str">
        <f>IF(A683&lt;&gt;C683,VLOOKUP(C683,$A$3:$D$9952,4,FALSE),"")</f>
        <v>Northern Elsweyr</v>
      </c>
      <c r="H683" s="17">
        <f>A683</f>
        <v>1085</v>
      </c>
      <c r="I683" s="17">
        <f>C683</f>
        <v>1086</v>
      </c>
      <c r="J683">
        <v>14</v>
      </c>
      <c r="K683" s="3" t="str">
        <f>VLOOKUP(J683,'LibSets constants'!$A$4:$B$1002,2,FALSE)</f>
        <v>DLC_ELSWEYR</v>
      </c>
      <c r="L683" s="3" t="str">
        <f>VLOOKUP(J683,'LibSets constants'!$A$4:$C$1002,3,FALSE)</f>
        <v>Elsweyr</v>
      </c>
    </row>
    <row r="684" spans="1:12" x14ac:dyDescent="0.25">
      <c r="A684" s="12">
        <v>1086</v>
      </c>
      <c r="B684" s="5">
        <v>681</v>
      </c>
      <c r="C684" s="5">
        <v>1086</v>
      </c>
      <c r="D684" s="3" t="s">
        <v>1502</v>
      </c>
      <c r="E684" s="3" t="str">
        <f t="array" ref="E684">IF(OR(EXACT(A684,'ESO Dungeon constants'!$D$3:$D$987)),"X","")</f>
        <v/>
      </c>
      <c r="F684" s="3" t="str">
        <f>IF(EXACT(A684,C684),"X","")</f>
        <v>X</v>
      </c>
      <c r="G684" s="3" t="str">
        <f>IF(A684&lt;&gt;C684,VLOOKUP(C684,$A$3:$D$9952,4,FALSE),"")</f>
        <v/>
      </c>
      <c r="H684" s="17">
        <f>A684</f>
        <v>1086</v>
      </c>
      <c r="I684" s="17">
        <f>C684</f>
        <v>1086</v>
      </c>
      <c r="J684">
        <v>14</v>
      </c>
      <c r="K684" s="3" t="str">
        <f>VLOOKUP(J684,'LibSets constants'!$A$4:$B$1002,2,FALSE)</f>
        <v>DLC_ELSWEYR</v>
      </c>
      <c r="L684" s="3" t="str">
        <f>VLOOKUP(J684,'LibSets constants'!$A$4:$C$1002,3,FALSE)</f>
        <v>Elsweyr</v>
      </c>
    </row>
    <row r="685" spans="1:12" x14ac:dyDescent="0.25">
      <c r="A685" s="12">
        <v>1088</v>
      </c>
      <c r="B685" s="5">
        <v>682</v>
      </c>
      <c r="C685" s="5">
        <v>1086</v>
      </c>
      <c r="D685" s="3" t="s">
        <v>1530</v>
      </c>
      <c r="E685" s="3" t="str">
        <f t="array" ref="E685">IF(OR(EXACT(A685,'ESO Dungeon constants'!$D$3:$D$987)),"X","")</f>
        <v/>
      </c>
      <c r="F685" s="3" t="str">
        <f>IF(EXACT(A685,C685),"X","")</f>
        <v/>
      </c>
      <c r="G685" s="3" t="str">
        <f>IF(A685&lt;&gt;C685,VLOOKUP(C685,$A$3:$D$9952,4,FALSE),"")</f>
        <v>Northern Elsweyr</v>
      </c>
      <c r="H685" s="17">
        <f>A685</f>
        <v>1088</v>
      </c>
      <c r="I685" s="17">
        <f>C685</f>
        <v>1086</v>
      </c>
      <c r="J685">
        <v>14</v>
      </c>
      <c r="K685" s="3" t="str">
        <f>VLOOKUP(J685,'LibSets constants'!$A$4:$B$1002,2,FALSE)</f>
        <v>DLC_ELSWEYR</v>
      </c>
      <c r="L685" s="3" t="str">
        <f>VLOOKUP(J685,'LibSets constants'!$A$4:$C$1002,3,FALSE)</f>
        <v>Elsweyr</v>
      </c>
    </row>
    <row r="686" spans="1:12" x14ac:dyDescent="0.25">
      <c r="A686" s="12">
        <v>1089</v>
      </c>
      <c r="B686" s="5">
        <v>683</v>
      </c>
      <c r="C686" s="5">
        <v>1086</v>
      </c>
      <c r="D686" s="3" t="s">
        <v>1503</v>
      </c>
      <c r="E686" s="3" t="str">
        <f t="array" ref="E686">IF(OR(EXACT(A686,'ESO Dungeon constants'!$D$3:$D$987)),"X","")</f>
        <v/>
      </c>
      <c r="F686" s="3" t="str">
        <f>IF(EXACT(A686,C686),"X","")</f>
        <v/>
      </c>
      <c r="G686" s="3" t="str">
        <f>IF(A686&lt;&gt;C686,VLOOKUP(C686,$A$3:$D$9952,4,FALSE),"")</f>
        <v>Northern Elsweyr</v>
      </c>
      <c r="H686" s="17">
        <f>A686</f>
        <v>1089</v>
      </c>
      <c r="I686" s="17">
        <f>C686</f>
        <v>1086</v>
      </c>
      <c r="J686">
        <v>14</v>
      </c>
      <c r="K686" s="3" t="str">
        <f>VLOOKUP(J686,'LibSets constants'!$A$4:$B$1002,2,FALSE)</f>
        <v>DLC_ELSWEYR</v>
      </c>
      <c r="L686" s="3" t="str">
        <f>VLOOKUP(J686,'LibSets constants'!$A$4:$C$1002,3,FALSE)</f>
        <v>Elsweyr</v>
      </c>
    </row>
    <row r="687" spans="1:12" x14ac:dyDescent="0.25">
      <c r="A687" s="12">
        <v>1090</v>
      </c>
      <c r="B687" s="5">
        <v>684</v>
      </c>
      <c r="C687" s="5">
        <v>1086</v>
      </c>
      <c r="D687" s="3" t="s">
        <v>1504</v>
      </c>
      <c r="E687" s="3" t="str">
        <f t="array" ref="E687">IF(OR(EXACT(A687,'ESO Dungeon constants'!$D$3:$D$987)),"X","")</f>
        <v/>
      </c>
      <c r="F687" s="3" t="str">
        <f>IF(EXACT(A687,C687),"X","")</f>
        <v/>
      </c>
      <c r="G687" s="3" t="str">
        <f>IF(A687&lt;&gt;C687,VLOOKUP(C687,$A$3:$D$9952,4,FALSE),"")</f>
        <v>Northern Elsweyr</v>
      </c>
      <c r="H687" s="17">
        <f>A687</f>
        <v>1090</v>
      </c>
      <c r="I687" s="17">
        <f>C687</f>
        <v>1086</v>
      </c>
      <c r="J687">
        <v>14</v>
      </c>
      <c r="K687" s="3" t="str">
        <f>VLOOKUP(J687,'LibSets constants'!$A$4:$B$1002,2,FALSE)</f>
        <v>DLC_ELSWEYR</v>
      </c>
      <c r="L687" s="3" t="str">
        <f>VLOOKUP(J687,'LibSets constants'!$A$4:$C$1002,3,FALSE)</f>
        <v>Elsweyr</v>
      </c>
    </row>
    <row r="688" spans="1:12" x14ac:dyDescent="0.25">
      <c r="A688" s="12">
        <v>1091</v>
      </c>
      <c r="B688" s="5">
        <v>685</v>
      </c>
      <c r="C688" s="5">
        <v>1086</v>
      </c>
      <c r="D688" s="3" t="s">
        <v>1505</v>
      </c>
      <c r="E688" s="3" t="str">
        <f t="array" ref="E688">IF(OR(EXACT(A688,'ESO Dungeon constants'!$D$3:$D$987)),"X","")</f>
        <v/>
      </c>
      <c r="F688" s="3" t="str">
        <f>IF(EXACT(A688,C688),"X","")</f>
        <v/>
      </c>
      <c r="G688" s="3" t="str">
        <f>IF(A688&lt;&gt;C688,VLOOKUP(C688,$A$3:$D$9952,4,FALSE),"")</f>
        <v>Northern Elsweyr</v>
      </c>
      <c r="H688" s="17">
        <f>A688</f>
        <v>1091</v>
      </c>
      <c r="I688" s="17">
        <f>C688</f>
        <v>1086</v>
      </c>
      <c r="J688">
        <v>14</v>
      </c>
      <c r="K688" s="3" t="str">
        <f>VLOOKUP(J688,'LibSets constants'!$A$4:$B$1002,2,FALSE)</f>
        <v>DLC_ELSWEYR</v>
      </c>
      <c r="L688" s="3" t="str">
        <f>VLOOKUP(J688,'LibSets constants'!$A$4:$C$1002,3,FALSE)</f>
        <v>Elsweyr</v>
      </c>
    </row>
    <row r="689" spans="1:12" x14ac:dyDescent="0.25">
      <c r="A689" s="12">
        <v>1092</v>
      </c>
      <c r="B689" s="5">
        <v>686</v>
      </c>
      <c r="C689" s="5">
        <v>1086</v>
      </c>
      <c r="D689" s="3" t="s">
        <v>1506</v>
      </c>
      <c r="E689" s="3" t="str">
        <f t="array" ref="E689">IF(OR(EXACT(A689,'ESO Dungeon constants'!$D$3:$D$987)),"X","")</f>
        <v/>
      </c>
      <c r="F689" s="3" t="str">
        <f>IF(EXACT(A689,C689),"X","")</f>
        <v/>
      </c>
      <c r="G689" s="3" t="str">
        <f>IF(A689&lt;&gt;C689,VLOOKUP(C689,$A$3:$D$9952,4,FALSE),"")</f>
        <v>Northern Elsweyr</v>
      </c>
      <c r="H689" s="17">
        <f>A689</f>
        <v>1092</v>
      </c>
      <c r="I689" s="17">
        <f>C689</f>
        <v>1086</v>
      </c>
      <c r="J689">
        <v>14</v>
      </c>
      <c r="K689" s="3" t="str">
        <f>VLOOKUP(J689,'LibSets constants'!$A$4:$B$1002,2,FALSE)</f>
        <v>DLC_ELSWEYR</v>
      </c>
      <c r="L689" s="3" t="str">
        <f>VLOOKUP(J689,'LibSets constants'!$A$4:$C$1002,3,FALSE)</f>
        <v>Elsweyr</v>
      </c>
    </row>
    <row r="690" spans="1:12" x14ac:dyDescent="0.25">
      <c r="A690" s="12">
        <v>1094</v>
      </c>
      <c r="B690" s="5">
        <v>687</v>
      </c>
      <c r="C690" s="5">
        <v>1086</v>
      </c>
      <c r="D690" s="3" t="s">
        <v>1507</v>
      </c>
      <c r="E690" s="3" t="str">
        <f t="array" ref="E690">IF(OR(EXACT(A690,'ESO Dungeon constants'!$D$3:$D$987)),"X","")</f>
        <v/>
      </c>
      <c r="F690" s="3" t="str">
        <f>IF(EXACT(A690,C690),"X","")</f>
        <v/>
      </c>
      <c r="G690" s="3" t="str">
        <f>IF(A690&lt;&gt;C690,VLOOKUP(C690,$A$3:$D$9952,4,FALSE),"")</f>
        <v>Northern Elsweyr</v>
      </c>
      <c r="H690" s="17">
        <f>A690</f>
        <v>1094</v>
      </c>
      <c r="I690" s="17">
        <f>C690</f>
        <v>1086</v>
      </c>
      <c r="J690">
        <v>14</v>
      </c>
      <c r="K690" s="3" t="str">
        <f>VLOOKUP(J690,'LibSets constants'!$A$4:$B$1002,2,FALSE)</f>
        <v>DLC_ELSWEYR</v>
      </c>
      <c r="L690" s="3" t="str">
        <f>VLOOKUP(J690,'LibSets constants'!$A$4:$C$1002,3,FALSE)</f>
        <v>Elsweyr</v>
      </c>
    </row>
    <row r="691" spans="1:12" x14ac:dyDescent="0.25">
      <c r="A691" s="12">
        <v>1095</v>
      </c>
      <c r="B691" s="5">
        <v>688</v>
      </c>
      <c r="C691" s="5">
        <v>1086</v>
      </c>
      <c r="D691" s="3" t="s">
        <v>1508</v>
      </c>
      <c r="E691" s="3" t="str">
        <f t="array" ref="E691">IF(OR(EXACT(A691,'ESO Dungeon constants'!$D$3:$D$987)),"X","")</f>
        <v/>
      </c>
      <c r="F691" s="3" t="str">
        <f>IF(EXACT(A691,C691),"X","")</f>
        <v/>
      </c>
      <c r="G691" s="3" t="str">
        <f>IF(A691&lt;&gt;C691,VLOOKUP(C691,$A$3:$D$9952,4,FALSE),"")</f>
        <v>Northern Elsweyr</v>
      </c>
      <c r="H691" s="17">
        <f>A691</f>
        <v>1095</v>
      </c>
      <c r="I691" s="17">
        <f>C691</f>
        <v>1086</v>
      </c>
      <c r="J691">
        <v>14</v>
      </c>
      <c r="K691" s="3" t="str">
        <f>VLOOKUP(J691,'LibSets constants'!$A$4:$B$1002,2,FALSE)</f>
        <v>DLC_ELSWEYR</v>
      </c>
      <c r="L691" s="3" t="str">
        <f>VLOOKUP(J691,'LibSets constants'!$A$4:$C$1002,3,FALSE)</f>
        <v>Elsweyr</v>
      </c>
    </row>
    <row r="692" spans="1:12" x14ac:dyDescent="0.25">
      <c r="A692" s="12">
        <v>1096</v>
      </c>
      <c r="B692" s="5">
        <v>689</v>
      </c>
      <c r="C692" s="5">
        <v>1086</v>
      </c>
      <c r="D692" s="3" t="s">
        <v>1509</v>
      </c>
      <c r="E692" s="3" t="str">
        <f t="array" ref="E692">IF(OR(EXACT(A692,'ESO Dungeon constants'!$D$3:$D$987)),"X","")</f>
        <v/>
      </c>
      <c r="F692" s="3" t="str">
        <f>IF(EXACT(A692,C692),"X","")</f>
        <v/>
      </c>
      <c r="G692" s="3" t="str">
        <f>IF(A692&lt;&gt;C692,VLOOKUP(C692,$A$3:$D$9952,4,FALSE),"")</f>
        <v>Northern Elsweyr</v>
      </c>
      <c r="H692" s="17">
        <f>A692</f>
        <v>1096</v>
      </c>
      <c r="I692" s="17">
        <f>C692</f>
        <v>1086</v>
      </c>
      <c r="J692">
        <v>14</v>
      </c>
      <c r="K692" s="3" t="str">
        <f>VLOOKUP(J692,'LibSets constants'!$A$4:$B$1002,2,FALSE)</f>
        <v>DLC_ELSWEYR</v>
      </c>
      <c r="L692" s="3" t="str">
        <f>VLOOKUP(J692,'LibSets constants'!$A$4:$C$1002,3,FALSE)</f>
        <v>Elsweyr</v>
      </c>
    </row>
    <row r="693" spans="1:12" x14ac:dyDescent="0.25">
      <c r="A693" s="12">
        <v>1097</v>
      </c>
      <c r="B693" s="5">
        <v>690</v>
      </c>
      <c r="C693" s="5">
        <v>1086</v>
      </c>
      <c r="D693" s="3" t="s">
        <v>1510</v>
      </c>
      <c r="E693" s="3" t="str">
        <f t="array" ref="E693">IF(OR(EXACT(A693,'ESO Dungeon constants'!$D$3:$D$987)),"X","")</f>
        <v/>
      </c>
      <c r="F693" s="3" t="str">
        <f>IF(EXACT(A693,C693),"X","")</f>
        <v/>
      </c>
      <c r="G693" s="3" t="str">
        <f>IF(A693&lt;&gt;C693,VLOOKUP(C693,$A$3:$D$9952,4,FALSE),"")</f>
        <v>Northern Elsweyr</v>
      </c>
      <c r="H693" s="17">
        <f>A693</f>
        <v>1097</v>
      </c>
      <c r="I693" s="17">
        <f>C693</f>
        <v>1086</v>
      </c>
      <c r="J693">
        <v>14</v>
      </c>
      <c r="K693" s="3" t="str">
        <f>VLOOKUP(J693,'LibSets constants'!$A$4:$B$1002,2,FALSE)</f>
        <v>DLC_ELSWEYR</v>
      </c>
      <c r="L693" s="3" t="str">
        <f>VLOOKUP(J693,'LibSets constants'!$A$4:$C$1002,3,FALSE)</f>
        <v>Elsweyr</v>
      </c>
    </row>
    <row r="694" spans="1:12" x14ac:dyDescent="0.25">
      <c r="A694" s="12">
        <v>1098</v>
      </c>
      <c r="B694" s="5">
        <v>691</v>
      </c>
      <c r="C694" s="5">
        <v>1086</v>
      </c>
      <c r="D694" s="3" t="s">
        <v>1511</v>
      </c>
      <c r="E694" s="3" t="str">
        <f t="array" ref="E694">IF(OR(EXACT(A694,'ESO Dungeon constants'!$D$3:$D$987)),"X","")</f>
        <v/>
      </c>
      <c r="F694" s="3" t="str">
        <f>IF(EXACT(A694,C694),"X","")</f>
        <v/>
      </c>
      <c r="G694" s="3" t="str">
        <f>IF(A694&lt;&gt;C694,VLOOKUP(C694,$A$3:$D$9952,4,FALSE),"")</f>
        <v>Northern Elsweyr</v>
      </c>
      <c r="H694" s="17">
        <f>A694</f>
        <v>1098</v>
      </c>
      <c r="I694" s="17">
        <f>C694</f>
        <v>1086</v>
      </c>
      <c r="J694">
        <v>14</v>
      </c>
      <c r="K694" s="3" t="str">
        <f>VLOOKUP(J694,'LibSets constants'!$A$4:$B$1002,2,FALSE)</f>
        <v>DLC_ELSWEYR</v>
      </c>
      <c r="L694" s="3" t="str">
        <f>VLOOKUP(J694,'LibSets constants'!$A$4:$C$1002,3,FALSE)</f>
        <v>Elsweyr</v>
      </c>
    </row>
    <row r="695" spans="1:12" x14ac:dyDescent="0.25">
      <c r="A695" s="12">
        <v>1099</v>
      </c>
      <c r="B695" s="5">
        <v>692</v>
      </c>
      <c r="C695" s="5">
        <v>1086</v>
      </c>
      <c r="D695" s="3" t="s">
        <v>1512</v>
      </c>
      <c r="E695" s="3" t="str">
        <f t="array" ref="E695">IF(OR(EXACT(A695,'ESO Dungeon constants'!$D$3:$D$987)),"X","")</f>
        <v/>
      </c>
      <c r="F695" s="3" t="str">
        <f>IF(EXACT(A695,C695),"X","")</f>
        <v/>
      </c>
      <c r="G695" s="3" t="str">
        <f>IF(A695&lt;&gt;C695,VLOOKUP(C695,$A$3:$D$9952,4,FALSE),"")</f>
        <v>Northern Elsweyr</v>
      </c>
      <c r="H695" s="17">
        <f>A695</f>
        <v>1099</v>
      </c>
      <c r="I695" s="17">
        <f>C695</f>
        <v>1086</v>
      </c>
      <c r="J695">
        <v>14</v>
      </c>
      <c r="K695" s="3" t="str">
        <f>VLOOKUP(J695,'LibSets constants'!$A$4:$B$1002,2,FALSE)</f>
        <v>DLC_ELSWEYR</v>
      </c>
      <c r="L695" s="3" t="str">
        <f>VLOOKUP(J695,'LibSets constants'!$A$4:$C$1002,3,FALSE)</f>
        <v>Elsweyr</v>
      </c>
    </row>
    <row r="696" spans="1:12" x14ac:dyDescent="0.25">
      <c r="A696" s="12">
        <v>1101</v>
      </c>
      <c r="B696" s="5">
        <v>693</v>
      </c>
      <c r="C696" s="5">
        <v>1086</v>
      </c>
      <c r="D696" s="3" t="s">
        <v>1513</v>
      </c>
      <c r="E696" s="3" t="str">
        <f t="array" ref="E696">IF(OR(EXACT(A696,'ESO Dungeon constants'!$D$3:$D$987)),"X","")</f>
        <v/>
      </c>
      <c r="F696" s="3" t="str">
        <f>IF(EXACT(A696,C696),"X","")</f>
        <v/>
      </c>
      <c r="G696" s="3" t="str">
        <f>IF(A696&lt;&gt;C696,VLOOKUP(C696,$A$3:$D$9952,4,FALSE),"")</f>
        <v>Northern Elsweyr</v>
      </c>
      <c r="H696" s="17">
        <f>A696</f>
        <v>1101</v>
      </c>
      <c r="I696" s="17">
        <f>C696</f>
        <v>1086</v>
      </c>
      <c r="J696">
        <v>14</v>
      </c>
      <c r="K696" s="3" t="str">
        <f>VLOOKUP(J696,'LibSets constants'!$A$4:$B$1002,2,FALSE)</f>
        <v>DLC_ELSWEYR</v>
      </c>
      <c r="L696" s="3" t="str">
        <f>VLOOKUP(J696,'LibSets constants'!$A$4:$C$1002,3,FALSE)</f>
        <v>Elsweyr</v>
      </c>
    </row>
    <row r="697" spans="1:12" x14ac:dyDescent="0.25">
      <c r="A697" s="12">
        <v>1102</v>
      </c>
      <c r="B697" s="5">
        <v>694</v>
      </c>
      <c r="C697" s="5">
        <v>1086</v>
      </c>
      <c r="D697" s="3" t="s">
        <v>1514</v>
      </c>
      <c r="E697" s="3" t="str">
        <f t="array" ref="E697">IF(OR(EXACT(A697,'ESO Dungeon constants'!$D$3:$D$987)),"X","")</f>
        <v/>
      </c>
      <c r="F697" s="3" t="str">
        <f>IF(EXACT(A697,C697),"X","")</f>
        <v/>
      </c>
      <c r="G697" s="3" t="str">
        <f>IF(A697&lt;&gt;C697,VLOOKUP(C697,$A$3:$D$9952,4,FALSE),"")</f>
        <v>Northern Elsweyr</v>
      </c>
      <c r="H697" s="17">
        <f>A697</f>
        <v>1102</v>
      </c>
      <c r="I697" s="17">
        <f>C697</f>
        <v>1086</v>
      </c>
      <c r="J697">
        <v>14</v>
      </c>
      <c r="K697" s="3" t="str">
        <f>VLOOKUP(J697,'LibSets constants'!$A$4:$B$1002,2,FALSE)</f>
        <v>DLC_ELSWEYR</v>
      </c>
      <c r="L697" s="3" t="str">
        <f>VLOOKUP(J697,'LibSets constants'!$A$4:$C$1002,3,FALSE)</f>
        <v>Elsweyr</v>
      </c>
    </row>
    <row r="698" spans="1:12" x14ac:dyDescent="0.25">
      <c r="A698" s="12">
        <v>1103</v>
      </c>
      <c r="B698" s="5">
        <v>695</v>
      </c>
      <c r="C698" s="5">
        <v>1086</v>
      </c>
      <c r="D698" s="3" t="s">
        <v>1515</v>
      </c>
      <c r="E698" s="3" t="str">
        <f t="array" ref="E698">IF(OR(EXACT(A698,'ESO Dungeon constants'!$D$3:$D$987)),"X","")</f>
        <v/>
      </c>
      <c r="F698" s="3" t="str">
        <f>IF(EXACT(A698,C698),"X","")</f>
        <v/>
      </c>
      <c r="G698" s="3" t="str">
        <f>IF(A698&lt;&gt;C698,VLOOKUP(C698,$A$3:$D$9952,4,FALSE),"")</f>
        <v>Northern Elsweyr</v>
      </c>
      <c r="H698" s="17">
        <f>A698</f>
        <v>1103</v>
      </c>
      <c r="I698" s="17">
        <f>C698</f>
        <v>1086</v>
      </c>
      <c r="J698">
        <v>14</v>
      </c>
      <c r="K698" s="3" t="str">
        <f>VLOOKUP(J698,'LibSets constants'!$A$4:$B$1002,2,FALSE)</f>
        <v>DLC_ELSWEYR</v>
      </c>
      <c r="L698" s="3" t="str">
        <f>VLOOKUP(J698,'LibSets constants'!$A$4:$C$1002,3,FALSE)</f>
        <v>Elsweyr</v>
      </c>
    </row>
    <row r="699" spans="1:12" x14ac:dyDescent="0.25">
      <c r="A699" s="12">
        <v>1105</v>
      </c>
      <c r="B699" s="5">
        <v>696</v>
      </c>
      <c r="C699" s="5">
        <v>1086</v>
      </c>
      <c r="D699" s="3" t="s">
        <v>1516</v>
      </c>
      <c r="E699" s="3" t="str">
        <f t="array" ref="E699">IF(OR(EXACT(A699,'ESO Dungeon constants'!$D$3:$D$987)),"X","")</f>
        <v/>
      </c>
      <c r="F699" s="3" t="str">
        <f>IF(EXACT(A699,C699),"X","")</f>
        <v/>
      </c>
      <c r="G699" s="3" t="str">
        <f>IF(A699&lt;&gt;C699,VLOOKUP(C699,$A$3:$D$9952,4,FALSE),"")</f>
        <v>Northern Elsweyr</v>
      </c>
      <c r="H699" s="17">
        <f>A699</f>
        <v>1105</v>
      </c>
      <c r="I699" s="17">
        <f>C699</f>
        <v>1086</v>
      </c>
      <c r="J699">
        <v>14</v>
      </c>
      <c r="K699" s="3" t="str">
        <f>VLOOKUP(J699,'LibSets constants'!$A$4:$B$1002,2,FALSE)</f>
        <v>DLC_ELSWEYR</v>
      </c>
      <c r="L699" s="3" t="str">
        <f>VLOOKUP(J699,'LibSets constants'!$A$4:$C$1002,3,FALSE)</f>
        <v>Elsweyr</v>
      </c>
    </row>
    <row r="700" spans="1:12" x14ac:dyDescent="0.25">
      <c r="A700" s="12">
        <v>1106</v>
      </c>
      <c r="B700" s="5">
        <v>697</v>
      </c>
      <c r="C700" s="5">
        <v>1086</v>
      </c>
      <c r="D700" s="43" t="s">
        <v>1517</v>
      </c>
      <c r="E700" s="3" t="str">
        <f t="array" ref="E700">IF(OR(EXACT(A700,'ESO Dungeon constants'!$D$3:$D$987)),"X","")</f>
        <v/>
      </c>
      <c r="F700" s="3" t="str">
        <f>IF(EXACT(A700,C700),"X","")</f>
        <v/>
      </c>
      <c r="G700" s="3" t="str">
        <f>IF(A700&lt;&gt;C700,VLOOKUP(C700,$A$3:$D$9952,4,FALSE),"")</f>
        <v>Northern Elsweyr</v>
      </c>
      <c r="H700" s="17">
        <f>A700</f>
        <v>1106</v>
      </c>
      <c r="I700" s="17">
        <f>C700</f>
        <v>1086</v>
      </c>
      <c r="J700">
        <v>14</v>
      </c>
      <c r="K700" s="3" t="str">
        <f>VLOOKUP(J700,'LibSets constants'!$A$4:$B$1002,2,FALSE)</f>
        <v>DLC_ELSWEYR</v>
      </c>
      <c r="L700" s="3" t="str">
        <f>VLOOKUP(J700,'LibSets constants'!$A$4:$C$1002,3,FALSE)</f>
        <v>Elsweyr</v>
      </c>
    </row>
    <row r="701" spans="1:12" x14ac:dyDescent="0.25">
      <c r="A701" s="12">
        <v>1107</v>
      </c>
      <c r="B701" s="5">
        <v>698</v>
      </c>
      <c r="C701" s="5">
        <v>1107</v>
      </c>
      <c r="D701" s="3" t="s">
        <v>732</v>
      </c>
      <c r="E701" s="3" t="str">
        <f t="array" ref="E701">IF(OR(EXACT(A701,'ESO Dungeon constants'!$D$3:$D$987)),"X","")</f>
        <v/>
      </c>
      <c r="F701" s="3" t="str">
        <f>IF(EXACT(A701,C701),"X","")</f>
        <v>X</v>
      </c>
      <c r="G701" s="3" t="str">
        <f>IF(A701&lt;&gt;C701,VLOOKUP(C701,$A$3:$D$9952,4,FALSE),"")</f>
        <v/>
      </c>
      <c r="H701" s="17">
        <f>A701</f>
        <v>1107</v>
      </c>
      <c r="I701" s="17">
        <f>C701</f>
        <v>1107</v>
      </c>
      <c r="J701">
        <v>0</v>
      </c>
      <c r="K701" s="3" t="str">
        <f>VLOOKUP(J701,'LibSets constants'!$A$4:$B$1002,2,FALSE)</f>
        <v>DLC_BASE_GAME</v>
      </c>
      <c r="L701" s="3" t="str">
        <f>VLOOKUP(J701,'LibSets constants'!$A$4:$C$1002,3,FALSE)</f>
        <v>Included in base game</v>
      </c>
    </row>
    <row r="702" spans="1:12" x14ac:dyDescent="0.25">
      <c r="A702" s="12">
        <v>1108</v>
      </c>
      <c r="B702" s="5">
        <v>699</v>
      </c>
      <c r="C702" s="5">
        <v>1108</v>
      </c>
      <c r="D702" s="3" t="s">
        <v>731</v>
      </c>
      <c r="E702" s="3" t="str">
        <f t="array" ref="E702">IF(OR(EXACT(A702,'ESO Dungeon constants'!$D$3:$D$987)),"X","")</f>
        <v/>
      </c>
      <c r="F702" s="3" t="str">
        <f>IF(EXACT(A702,C702),"X","")</f>
        <v>X</v>
      </c>
      <c r="G702" s="3" t="str">
        <f>IF(A702&lt;&gt;C702,VLOOKUP(C702,$A$3:$D$9952,4,FALSE),"")</f>
        <v/>
      </c>
      <c r="H702" s="17">
        <f>A702</f>
        <v>1108</v>
      </c>
      <c r="I702" s="17">
        <f>C702</f>
        <v>1108</v>
      </c>
      <c r="J702">
        <v>12</v>
      </c>
      <c r="K702" s="3" t="str">
        <f>VLOOKUP(J702,'LibSets constants'!$A$4:$B$1002,2,FALSE)</f>
        <v>DLC_MURKMIRE</v>
      </c>
      <c r="L702" s="3" t="str">
        <f>VLOOKUP(J702,'LibSets constants'!$A$4:$C$1002,3,FALSE)</f>
        <v>Murkmire</v>
      </c>
    </row>
    <row r="703" spans="1:12" x14ac:dyDescent="0.25">
      <c r="A703" s="12">
        <v>1109</v>
      </c>
      <c r="B703" s="5">
        <v>700</v>
      </c>
      <c r="C703" s="5">
        <v>1109</v>
      </c>
      <c r="D703" s="3" t="s">
        <v>729</v>
      </c>
      <c r="E703" s="3" t="str">
        <f t="array" ref="E703">IF(OR(EXACT(A703,'ESO Dungeon constants'!$D$3:$D$987)),"X","")</f>
        <v/>
      </c>
      <c r="F703" s="3" t="str">
        <f>IF(EXACT(A703,C703),"X","")</f>
        <v>X</v>
      </c>
      <c r="G703" s="3" t="str">
        <f>IF(A703&lt;&gt;C703,VLOOKUP(C703,$A$3:$D$9952,4,FALSE),"")</f>
        <v/>
      </c>
      <c r="H703" s="17">
        <f>A703</f>
        <v>1109</v>
      </c>
      <c r="I703" s="17">
        <f>C703</f>
        <v>1109</v>
      </c>
      <c r="J703">
        <v>0</v>
      </c>
      <c r="K703" s="3" t="str">
        <f>VLOOKUP(J703,'LibSets constants'!$A$4:$B$1002,2,FALSE)</f>
        <v>DLC_BASE_GAME</v>
      </c>
      <c r="L703" s="3" t="str">
        <f>VLOOKUP(J703,'LibSets constants'!$A$4:$C$1002,3,FALSE)</f>
        <v>Included in base game</v>
      </c>
    </row>
    <row r="704" spans="1:12" x14ac:dyDescent="0.25">
      <c r="A704" s="12">
        <v>1110</v>
      </c>
      <c r="B704" s="5">
        <v>701</v>
      </c>
      <c r="C704" s="5">
        <v>1086</v>
      </c>
      <c r="D704" s="3" t="s">
        <v>1518</v>
      </c>
      <c r="E704" s="3" t="str">
        <f t="array" ref="E704">IF(OR(EXACT(A704,'ESO Dungeon constants'!$D$3:$D$987)),"X","")</f>
        <v/>
      </c>
      <c r="F704" s="3" t="str">
        <f>IF(EXACT(A704,C704),"X","")</f>
        <v/>
      </c>
      <c r="G704" s="3" t="str">
        <f>IF(A704&lt;&gt;C704,VLOOKUP(C704,$A$3:$D$9952,4,FALSE),"")</f>
        <v>Northern Elsweyr</v>
      </c>
      <c r="H704" s="17">
        <f>A704</f>
        <v>1110</v>
      </c>
      <c r="I704" s="17">
        <f>C704</f>
        <v>1086</v>
      </c>
      <c r="J704">
        <v>14</v>
      </c>
      <c r="K704" s="3" t="str">
        <f>VLOOKUP(J704,'LibSets constants'!$A$4:$B$1002,2,FALSE)</f>
        <v>DLC_ELSWEYR</v>
      </c>
      <c r="L704" s="3" t="str">
        <f>VLOOKUP(J704,'LibSets constants'!$A$4:$C$1002,3,FALSE)</f>
        <v>Elsweyr</v>
      </c>
    </row>
    <row r="705" spans="1:12" x14ac:dyDescent="0.25">
      <c r="A705" s="12">
        <v>1111</v>
      </c>
      <c r="B705" s="5">
        <v>702</v>
      </c>
      <c r="C705" s="5">
        <v>1086</v>
      </c>
      <c r="D705" s="3" t="s">
        <v>1519</v>
      </c>
      <c r="E705" s="3" t="str">
        <f t="array" ref="E705">IF(OR(EXACT(A705,'ESO Dungeon constants'!$D$3:$D$987)),"X","")</f>
        <v/>
      </c>
      <c r="F705" s="3" t="str">
        <f>IF(EXACT(A705,C705),"X","")</f>
        <v/>
      </c>
      <c r="G705" s="3" t="str">
        <f>IF(A705&lt;&gt;C705,VLOOKUP(C705,$A$3:$D$9952,4,FALSE),"")</f>
        <v>Northern Elsweyr</v>
      </c>
      <c r="H705" s="17">
        <f>A705</f>
        <v>1111</v>
      </c>
      <c r="I705" s="17">
        <f>C705</f>
        <v>1086</v>
      </c>
      <c r="J705">
        <v>14</v>
      </c>
      <c r="K705" s="3" t="str">
        <f>VLOOKUP(J705,'LibSets constants'!$A$4:$B$1002,2,FALSE)</f>
        <v>DLC_ELSWEYR</v>
      </c>
      <c r="L705" s="3" t="str">
        <f>VLOOKUP(J705,'LibSets constants'!$A$4:$C$1002,3,FALSE)</f>
        <v>Elsweyr</v>
      </c>
    </row>
    <row r="706" spans="1:12" x14ac:dyDescent="0.25">
      <c r="A706" s="12">
        <v>1112</v>
      </c>
      <c r="B706" s="5">
        <v>703</v>
      </c>
      <c r="C706" s="5">
        <v>1086</v>
      </c>
      <c r="D706" s="3" t="s">
        <v>1520</v>
      </c>
      <c r="E706" s="3" t="str">
        <f t="array" ref="E706">IF(OR(EXACT(A706,'ESO Dungeon constants'!$D$3:$D$987)),"X","")</f>
        <v/>
      </c>
      <c r="F706" s="3" t="str">
        <f>IF(EXACT(A706,C706),"X","")</f>
        <v/>
      </c>
      <c r="G706" s="3" t="str">
        <f>IF(A706&lt;&gt;C706,VLOOKUP(C706,$A$3:$D$9952,4,FALSE),"")</f>
        <v>Northern Elsweyr</v>
      </c>
      <c r="H706" s="17">
        <f>A706</f>
        <v>1112</v>
      </c>
      <c r="I706" s="17">
        <f>C706</f>
        <v>1086</v>
      </c>
      <c r="J706">
        <v>14</v>
      </c>
      <c r="K706" s="3" t="str">
        <f>VLOOKUP(J706,'LibSets constants'!$A$4:$B$1002,2,FALSE)</f>
        <v>DLC_ELSWEYR</v>
      </c>
      <c r="L706" s="3" t="str">
        <f>VLOOKUP(J706,'LibSets constants'!$A$4:$C$1002,3,FALSE)</f>
        <v>Elsweyr</v>
      </c>
    </row>
    <row r="707" spans="1:12" x14ac:dyDescent="0.25">
      <c r="A707" s="12">
        <v>1113</v>
      </c>
      <c r="B707" s="5">
        <v>704</v>
      </c>
      <c r="C707" s="5">
        <v>1086</v>
      </c>
      <c r="D707" s="3" t="s">
        <v>1521</v>
      </c>
      <c r="E707" s="3" t="str">
        <f t="array" ref="E707">IF(OR(EXACT(A707,'ESO Dungeon constants'!$D$3:$D$987)),"X","")</f>
        <v/>
      </c>
      <c r="F707" s="3" t="str">
        <f>IF(EXACT(A707,C707),"X","")</f>
        <v/>
      </c>
      <c r="G707" s="3" t="str">
        <f>IF(A707&lt;&gt;C707,VLOOKUP(C707,$A$3:$D$9952,4,FALSE),"")</f>
        <v>Northern Elsweyr</v>
      </c>
      <c r="H707" s="17">
        <f>A707</f>
        <v>1113</v>
      </c>
      <c r="I707" s="17">
        <f>C707</f>
        <v>1086</v>
      </c>
      <c r="J707">
        <v>14</v>
      </c>
      <c r="K707" s="3" t="str">
        <f>VLOOKUP(J707,'LibSets constants'!$A$4:$B$1002,2,FALSE)</f>
        <v>DLC_ELSWEYR</v>
      </c>
      <c r="L707" s="3" t="str">
        <f>VLOOKUP(J707,'LibSets constants'!$A$4:$C$1002,3,FALSE)</f>
        <v>Elsweyr</v>
      </c>
    </row>
    <row r="708" spans="1:12" x14ac:dyDescent="0.25">
      <c r="A708" s="12">
        <v>1114</v>
      </c>
      <c r="B708" s="5">
        <v>705</v>
      </c>
      <c r="C708" s="5">
        <v>1086</v>
      </c>
      <c r="D708" s="3" t="s">
        <v>1522</v>
      </c>
      <c r="E708" s="3" t="str">
        <f t="array" ref="E708">IF(OR(EXACT(A708,'ESO Dungeon constants'!$D$3:$D$987)),"X","")</f>
        <v/>
      </c>
      <c r="F708" s="3" t="str">
        <f>IF(EXACT(A708,C708),"X","")</f>
        <v/>
      </c>
      <c r="G708" s="3" t="str">
        <f>IF(A708&lt;&gt;C708,VLOOKUP(C708,$A$3:$D$9952,4,FALSE),"")</f>
        <v>Northern Elsweyr</v>
      </c>
      <c r="H708" s="17">
        <f>A708</f>
        <v>1114</v>
      </c>
      <c r="I708" s="17">
        <f>C708</f>
        <v>1086</v>
      </c>
      <c r="J708">
        <v>14</v>
      </c>
      <c r="K708" s="3" t="str">
        <f>VLOOKUP(J708,'LibSets constants'!$A$4:$B$1002,2,FALSE)</f>
        <v>DLC_ELSWEYR</v>
      </c>
      <c r="L708" s="3" t="str">
        <f>VLOOKUP(J708,'LibSets constants'!$A$4:$C$1002,3,FALSE)</f>
        <v>Elsweyr</v>
      </c>
    </row>
    <row r="709" spans="1:12" x14ac:dyDescent="0.25">
      <c r="A709" s="12">
        <v>1115</v>
      </c>
      <c r="B709" s="5">
        <v>706</v>
      </c>
      <c r="C709" s="5">
        <v>1086</v>
      </c>
      <c r="D709" s="3" t="s">
        <v>1523</v>
      </c>
      <c r="E709" s="3" t="str">
        <f t="array" ref="E709">IF(OR(EXACT(A709,'ESO Dungeon constants'!$D$3:$D$987)),"X","")</f>
        <v/>
      </c>
      <c r="F709" s="3" t="str">
        <f>IF(EXACT(A709,C709),"X","")</f>
        <v/>
      </c>
      <c r="G709" s="3" t="str">
        <f>IF(A709&lt;&gt;C709,VLOOKUP(C709,$A$3:$D$9952,4,FALSE),"")</f>
        <v>Northern Elsweyr</v>
      </c>
      <c r="H709" s="17">
        <f>A709</f>
        <v>1115</v>
      </c>
      <c r="I709" s="17">
        <f>C709</f>
        <v>1086</v>
      </c>
      <c r="J709">
        <v>14</v>
      </c>
      <c r="K709" s="3" t="str">
        <f>VLOOKUP(J709,'LibSets constants'!$A$4:$B$1002,2,FALSE)</f>
        <v>DLC_ELSWEYR</v>
      </c>
      <c r="L709" s="3" t="str">
        <f>VLOOKUP(J709,'LibSets constants'!$A$4:$C$1002,3,FALSE)</f>
        <v>Elsweyr</v>
      </c>
    </row>
    <row r="710" spans="1:12" x14ac:dyDescent="0.25">
      <c r="A710" s="12">
        <v>1116</v>
      </c>
      <c r="B710" s="5">
        <v>707</v>
      </c>
      <c r="C710" s="5">
        <v>1116</v>
      </c>
      <c r="D710" s="3" t="s">
        <v>1496</v>
      </c>
      <c r="E710" s="3" t="str">
        <f t="array" ref="E710">IF(OR(EXACT(A710,'ESO Dungeon constants'!$D$3:$D$987)),"X","")</f>
        <v/>
      </c>
      <c r="F710" s="3" t="str">
        <f>IF(EXACT(A710,C710),"X","")</f>
        <v>X</v>
      </c>
      <c r="G710" s="3" t="str">
        <f>IF(A710&lt;&gt;C710,VLOOKUP(C710,$A$3:$D$9952,4,FALSE),"")</f>
        <v/>
      </c>
      <c r="H710" s="17">
        <f>A710</f>
        <v>1116</v>
      </c>
      <c r="I710" s="17">
        <f>C710</f>
        <v>1116</v>
      </c>
      <c r="J710">
        <v>14</v>
      </c>
      <c r="K710" s="3" t="str">
        <f>VLOOKUP(J710,'LibSets constants'!$A$4:$B$1002,2,FALSE)</f>
        <v>DLC_ELSWEYR</v>
      </c>
      <c r="L710" s="3" t="str">
        <f>VLOOKUP(J710,'LibSets constants'!$A$4:$C$1002,3,FALSE)</f>
        <v>Elsweyr</v>
      </c>
    </row>
    <row r="711" spans="1:12" x14ac:dyDescent="0.25">
      <c r="A711" s="12">
        <v>1117</v>
      </c>
      <c r="B711" s="5">
        <v>708</v>
      </c>
      <c r="C711" s="5">
        <v>1086</v>
      </c>
      <c r="D711" s="3" t="s">
        <v>1524</v>
      </c>
      <c r="E711" s="3" t="str">
        <f t="array" ref="E711">IF(OR(EXACT(A711,'ESO Dungeon constants'!$D$3:$D$987)),"X","")</f>
        <v/>
      </c>
      <c r="F711" s="3" t="str">
        <f>IF(EXACT(A711,C711),"X","")</f>
        <v/>
      </c>
      <c r="G711" s="3" t="str">
        <f>IF(A711&lt;&gt;C711,VLOOKUP(C711,$A$3:$D$9952,4,FALSE),"")</f>
        <v>Northern Elsweyr</v>
      </c>
      <c r="H711" s="17">
        <f>A711</f>
        <v>1117</v>
      </c>
      <c r="I711" s="17">
        <f>C711</f>
        <v>1086</v>
      </c>
      <c r="J711">
        <v>14</v>
      </c>
      <c r="K711" s="3" t="str">
        <f>VLOOKUP(J711,'LibSets constants'!$A$4:$B$1002,2,FALSE)</f>
        <v>DLC_ELSWEYR</v>
      </c>
      <c r="L711" s="3" t="str">
        <f>VLOOKUP(J711,'LibSets constants'!$A$4:$C$1002,3,FALSE)</f>
        <v>Elsweyr</v>
      </c>
    </row>
    <row r="712" spans="1:12" x14ac:dyDescent="0.25">
      <c r="A712" s="12">
        <v>1118</v>
      </c>
      <c r="B712" s="5">
        <v>709</v>
      </c>
      <c r="C712" s="5">
        <v>1086</v>
      </c>
      <c r="D712" s="3" t="s">
        <v>1525</v>
      </c>
      <c r="E712" s="3" t="str">
        <f t="array" ref="E712">IF(OR(EXACT(A712,'ESO Dungeon constants'!$D$3:$D$987)),"X","")</f>
        <v/>
      </c>
      <c r="F712" s="3" t="str">
        <f>IF(EXACT(A712,C712),"X","")</f>
        <v/>
      </c>
      <c r="G712" s="3" t="str">
        <f>IF(A712&lt;&gt;C712,VLOOKUP(C712,$A$3:$D$9952,4,FALSE),"")</f>
        <v>Northern Elsweyr</v>
      </c>
      <c r="H712" s="17">
        <f>A712</f>
        <v>1118</v>
      </c>
      <c r="I712" s="17">
        <f>C712</f>
        <v>1086</v>
      </c>
      <c r="J712">
        <v>14</v>
      </c>
      <c r="K712" s="3" t="str">
        <f>VLOOKUP(J712,'LibSets constants'!$A$4:$B$1002,2,FALSE)</f>
        <v>DLC_ELSWEYR</v>
      </c>
      <c r="L712" s="3" t="str">
        <f>VLOOKUP(J712,'LibSets constants'!$A$4:$C$1002,3,FALSE)</f>
        <v>Elsweyr</v>
      </c>
    </row>
    <row r="713" spans="1:12" x14ac:dyDescent="0.25">
      <c r="A713" s="12">
        <v>1119</v>
      </c>
      <c r="B713" s="5">
        <v>710</v>
      </c>
      <c r="C713" s="5">
        <v>1086</v>
      </c>
      <c r="D713" s="3" t="s">
        <v>1526</v>
      </c>
      <c r="E713" s="3" t="str">
        <f t="array" ref="E713">IF(OR(EXACT(A713,'ESO Dungeon constants'!$D$3:$D$987)),"X","")</f>
        <v/>
      </c>
      <c r="F713" s="3" t="str">
        <f>IF(EXACT(A713,C713),"X","")</f>
        <v/>
      </c>
      <c r="G713" s="3" t="str">
        <f>IF(A713&lt;&gt;C713,VLOOKUP(C713,$A$3:$D$9952,4,FALSE),"")</f>
        <v>Northern Elsweyr</v>
      </c>
      <c r="H713" s="17">
        <f>A713</f>
        <v>1119</v>
      </c>
      <c r="I713" s="17">
        <f>C713</f>
        <v>1086</v>
      </c>
      <c r="J713">
        <v>14</v>
      </c>
      <c r="K713" s="3" t="str">
        <f>VLOOKUP(J713,'LibSets constants'!$A$4:$B$1002,2,FALSE)</f>
        <v>DLC_ELSWEYR</v>
      </c>
      <c r="L713" s="3" t="str">
        <f>VLOOKUP(J713,'LibSets constants'!$A$4:$C$1002,3,FALSE)</f>
        <v>Elsweyr</v>
      </c>
    </row>
    <row r="714" spans="1:12" x14ac:dyDescent="0.25">
      <c r="A714" s="12">
        <v>1120</v>
      </c>
      <c r="B714" s="5">
        <v>711</v>
      </c>
      <c r="C714" s="5">
        <v>1086</v>
      </c>
      <c r="D714" s="3" t="s">
        <v>1527</v>
      </c>
      <c r="E714" s="3" t="str">
        <f t="array" ref="E714">IF(OR(EXACT(A714,'ESO Dungeon constants'!$D$3:$D$987)),"X","")</f>
        <v/>
      </c>
      <c r="F714" s="3" t="str">
        <f>IF(EXACT(A714,C714),"X","")</f>
        <v/>
      </c>
      <c r="G714" s="3" t="str">
        <f>IF(A714&lt;&gt;C714,VLOOKUP(C714,$A$3:$D$9952,4,FALSE),"")</f>
        <v>Northern Elsweyr</v>
      </c>
      <c r="H714" s="17">
        <f>A714</f>
        <v>1120</v>
      </c>
      <c r="I714" s="17">
        <f>C714</f>
        <v>1086</v>
      </c>
      <c r="J714">
        <v>14</v>
      </c>
      <c r="K714" s="3" t="str">
        <f>VLOOKUP(J714,'LibSets constants'!$A$4:$B$1002,2,FALSE)</f>
        <v>DLC_ELSWEYR</v>
      </c>
      <c r="L714" s="3" t="str">
        <f>VLOOKUP(J714,'LibSets constants'!$A$4:$C$1002,3,FALSE)</f>
        <v>Elsweyr</v>
      </c>
    </row>
    <row r="715" spans="1:12" x14ac:dyDescent="0.25">
      <c r="A715" s="12">
        <v>1121</v>
      </c>
      <c r="B715" s="5">
        <v>712</v>
      </c>
      <c r="C715" s="5">
        <v>1086</v>
      </c>
      <c r="D715" s="3" t="s">
        <v>1452</v>
      </c>
      <c r="E715" s="3" t="str">
        <f t="array" ref="E715">IF(OR(EXACT(A715,'ESO Dungeon constants'!$D$3:$D$987)),"X","")</f>
        <v>X</v>
      </c>
      <c r="F715" s="3" t="str">
        <f>IF(EXACT(A715,C715),"X","")</f>
        <v/>
      </c>
      <c r="G715" s="3" t="str">
        <f>IF(A715&lt;&gt;C715,VLOOKUP(C715,$A$3:$D$9952,4,FALSE),"")</f>
        <v>Northern Elsweyr</v>
      </c>
      <c r="H715" s="17">
        <f>A715</f>
        <v>1121</v>
      </c>
      <c r="I715" s="17">
        <f>C715</f>
        <v>1086</v>
      </c>
      <c r="J715">
        <v>14</v>
      </c>
      <c r="K715" s="3" t="str">
        <f>VLOOKUP(J715,'LibSets constants'!$A$4:$B$1002,2,FALSE)</f>
        <v>DLC_ELSWEYR</v>
      </c>
      <c r="L715" s="3" t="str">
        <f>VLOOKUP(J715,'LibSets constants'!$A$4:$C$1002,3,FALSE)</f>
        <v>Elsweyr</v>
      </c>
    </row>
    <row r="716" spans="1:12" x14ac:dyDescent="0.25">
      <c r="A716" s="12">
        <v>1122</v>
      </c>
      <c r="B716" s="5">
        <v>713</v>
      </c>
      <c r="C716" s="5">
        <v>1086</v>
      </c>
      <c r="D716" s="3" t="s">
        <v>1604</v>
      </c>
      <c r="E716" s="3" t="str">
        <f t="array" ref="E716">IF(OR(EXACT(A716,'ESO Dungeon constants'!$D$3:$D$987)),"X","")</f>
        <v>X</v>
      </c>
      <c r="F716" s="3" t="str">
        <f>IF(EXACT(A716,C716),"X","")</f>
        <v/>
      </c>
      <c r="G716" s="3" t="str">
        <f>IF(A716&lt;&gt;C716,VLOOKUP(C716,$A$3:$D$9952,4,FALSE),"")</f>
        <v>Northern Elsweyr</v>
      </c>
      <c r="H716" s="17">
        <f>A716</f>
        <v>1122</v>
      </c>
      <c r="I716" s="17">
        <f>C716</f>
        <v>1086</v>
      </c>
      <c r="J716">
        <v>15</v>
      </c>
      <c r="K716" s="3" t="str">
        <f>VLOOKUP(J716,'LibSets constants'!$A$4:$B$1002,2,FALSE)</f>
        <v>DLC_SCALEBREAKER</v>
      </c>
      <c r="L716" s="3" t="str">
        <f>VLOOKUP(J716,'LibSets constants'!$A$4:$C$1002,3,FALSE)</f>
        <v>Scalebraker</v>
      </c>
    </row>
    <row r="717" spans="1:12" x14ac:dyDescent="0.25">
      <c r="A717" s="12">
        <v>1123</v>
      </c>
      <c r="B717" s="5">
        <v>714</v>
      </c>
      <c r="C717" s="5">
        <v>383</v>
      </c>
      <c r="D717" s="3" t="s">
        <v>1605</v>
      </c>
      <c r="E717" s="3" t="str">
        <f t="array" ref="E717">IF(OR(EXACT(A717,'ESO Dungeon constants'!$D$3:$D$987)),"X","")</f>
        <v>X</v>
      </c>
      <c r="F717" s="3" t="str">
        <f>IF(EXACT(A717,C717),"X","")</f>
        <v/>
      </c>
      <c r="G717" s="3" t="str">
        <f>IF(A717&lt;&gt;C717,VLOOKUP(C717,$A$3:$D$9952,4,FALSE),"")</f>
        <v>Grahtwood</v>
      </c>
      <c r="H717" s="17">
        <f>A717</f>
        <v>1123</v>
      </c>
      <c r="I717" s="17">
        <f>C717</f>
        <v>383</v>
      </c>
      <c r="J717">
        <v>15</v>
      </c>
      <c r="K717" s="3" t="str">
        <f>VLOOKUP(J717,'LibSets constants'!$A$4:$B$1002,2,FALSE)</f>
        <v>DLC_SCALEBREAKER</v>
      </c>
      <c r="L717" s="3" t="str">
        <f>VLOOKUP(J717,'LibSets constants'!$A$4:$C$1002,3,FALSE)</f>
        <v>Scalebraker</v>
      </c>
    </row>
    <row r="718" spans="1:12" x14ac:dyDescent="0.25">
      <c r="A718" s="12">
        <v>1125</v>
      </c>
      <c r="B718" s="5">
        <v>715</v>
      </c>
      <c r="C718" s="5">
        <v>101</v>
      </c>
      <c r="D718" s="3" t="s">
        <v>707</v>
      </c>
      <c r="E718" s="3" t="str">
        <f t="array" ref="E718">IF(OR(EXACT(A718,'ESO Dungeon constants'!$D$3:$D$987)),"X","")</f>
        <v/>
      </c>
      <c r="F718" s="3" t="str">
        <f>IF(EXACT(A718,C718),"X","")</f>
        <v/>
      </c>
      <c r="G718" s="3" t="str">
        <f>IF(A718&lt;&gt;C718,VLOOKUP(C718,$A$3:$D$9952,4,FALSE),"")</f>
        <v>Eastmarch</v>
      </c>
      <c r="H718" s="17">
        <f>A718</f>
        <v>1125</v>
      </c>
      <c r="I718" s="17">
        <f>C718</f>
        <v>101</v>
      </c>
      <c r="J718">
        <v>0</v>
      </c>
      <c r="K718" s="3" t="str">
        <f>VLOOKUP(J718,'LibSets constants'!$A$4:$B$1002,2,FALSE)</f>
        <v>DLC_BASE_GAME</v>
      </c>
      <c r="L718" s="3" t="str">
        <f>VLOOKUP(J718,'LibSets constants'!$A$4:$C$1002,3,FALSE)</f>
        <v>Included in base game</v>
      </c>
    </row>
    <row r="719" spans="1:12" x14ac:dyDescent="0.25">
      <c r="A719" s="12">
        <v>1126</v>
      </c>
      <c r="B719" s="5">
        <v>716</v>
      </c>
      <c r="C719" s="5">
        <v>888</v>
      </c>
      <c r="D719" s="3" t="s">
        <v>711</v>
      </c>
      <c r="E719" s="3" t="str">
        <f t="array" ref="E719">IF(OR(EXACT(A719,'ESO Dungeon constants'!$D$3:$D$987)),"X","")</f>
        <v/>
      </c>
      <c r="F719" s="3" t="str">
        <f>IF(EXACT(A719,C719),"X","")</f>
        <v/>
      </c>
      <c r="G719" s="3" t="str">
        <f>IF(A719&lt;&gt;C719,VLOOKUP(C719,$A$3:$D$9952,4,FALSE),"")</f>
        <v>Craglorn</v>
      </c>
      <c r="H719" s="17">
        <f>A719</f>
        <v>1126</v>
      </c>
      <c r="I719" s="17">
        <f>C719</f>
        <v>888</v>
      </c>
      <c r="J719">
        <v>0</v>
      </c>
      <c r="K719" s="3" t="str">
        <f>VLOOKUP(J719,'LibSets constants'!$A$4:$B$1002,2,FALSE)</f>
        <v>DLC_BASE_GAME</v>
      </c>
      <c r="L719" s="3" t="str">
        <f>VLOOKUP(J719,'LibSets constants'!$A$4:$C$1002,3,FALSE)</f>
        <v>Included in base game</v>
      </c>
    </row>
    <row r="720" spans="1:12" x14ac:dyDescent="0.25">
      <c r="A720" s="12">
        <v>1128</v>
      </c>
      <c r="B720" s="5">
        <v>717</v>
      </c>
      <c r="C720" s="5">
        <v>1086</v>
      </c>
      <c r="D720" s="3" t="s">
        <v>1498</v>
      </c>
      <c r="E720" s="3" t="str">
        <f t="array" ref="E720">IF(OR(EXACT(A720,'ESO Dungeon constants'!$D$3:$D$987)),"X","")</f>
        <v/>
      </c>
      <c r="F720" s="3" t="str">
        <f>IF(EXACT(A720,C720),"X","")</f>
        <v/>
      </c>
      <c r="G720" s="3" t="str">
        <f>IF(A720&lt;&gt;C720,VLOOKUP(C720,$A$3:$D$9952,4,FALSE),"")</f>
        <v>Northern Elsweyr</v>
      </c>
      <c r="H720" s="17">
        <f>A720</f>
        <v>1128</v>
      </c>
      <c r="I720" s="17">
        <f>C720</f>
        <v>1086</v>
      </c>
      <c r="J720">
        <v>14</v>
      </c>
      <c r="K720" s="3" t="str">
        <f>VLOOKUP(J720,'LibSets constants'!$A$4:$B$1002,2,FALSE)</f>
        <v>DLC_ELSWEYR</v>
      </c>
      <c r="L720" s="3" t="str">
        <f>VLOOKUP(J720,'LibSets constants'!$A$4:$C$1002,3,FALSE)</f>
        <v>Elsweyr</v>
      </c>
    </row>
    <row r="721" spans="1:12" x14ac:dyDescent="0.25">
      <c r="A721" s="12">
        <v>1129</v>
      </c>
      <c r="B721" s="5">
        <v>718</v>
      </c>
      <c r="C721" s="5">
        <v>1086</v>
      </c>
      <c r="D721" s="3" t="s">
        <v>1499</v>
      </c>
      <c r="E721" s="3" t="str">
        <f t="array" ref="E721">IF(OR(EXACT(A721,'ESO Dungeon constants'!$D$3:$D$987)),"X","")</f>
        <v/>
      </c>
      <c r="F721" s="3" t="str">
        <f>IF(EXACT(A721,C721),"X","")</f>
        <v/>
      </c>
      <c r="G721" s="3" t="str">
        <f>IF(A721&lt;&gt;C721,VLOOKUP(C721,$A$3:$D$9952,4,FALSE),"")</f>
        <v>Northern Elsweyr</v>
      </c>
      <c r="H721" s="17">
        <f>A721</f>
        <v>1129</v>
      </c>
      <c r="I721" s="17">
        <f>C721</f>
        <v>1086</v>
      </c>
      <c r="J721">
        <v>14</v>
      </c>
      <c r="K721" s="3" t="str">
        <f>VLOOKUP(J721,'LibSets constants'!$A$4:$B$1002,2,FALSE)</f>
        <v>DLC_ELSWEYR</v>
      </c>
      <c r="L721" s="3" t="str">
        <f>VLOOKUP(J721,'LibSets constants'!$A$4:$C$1002,3,FALSE)</f>
        <v>Elsweyr</v>
      </c>
    </row>
    <row r="722" spans="1:12" x14ac:dyDescent="0.25">
      <c r="A722" s="12">
        <v>1130</v>
      </c>
      <c r="B722" s="5">
        <v>719</v>
      </c>
      <c r="C722" s="5">
        <v>1086</v>
      </c>
      <c r="D722" s="43" t="s">
        <v>1500</v>
      </c>
      <c r="E722" s="3" t="str">
        <f t="array" ref="E722">IF(OR(EXACT(A722,'ESO Dungeon constants'!$D$3:$D$987)),"X","")</f>
        <v/>
      </c>
      <c r="F722" s="3" t="str">
        <f>IF(EXACT(A722,C722),"X","")</f>
        <v/>
      </c>
      <c r="G722" s="3" t="str">
        <f>IF(A722&lt;&gt;C722,VLOOKUP(C722,$A$3:$D$9952,4,FALSE),"")</f>
        <v>Northern Elsweyr</v>
      </c>
      <c r="H722" s="17">
        <f>A722</f>
        <v>1130</v>
      </c>
      <c r="I722" s="17">
        <f>C722</f>
        <v>1086</v>
      </c>
      <c r="J722">
        <v>14</v>
      </c>
      <c r="K722" s="3" t="str">
        <f>VLOOKUP(J722,'LibSets constants'!$A$4:$B$1002,2,FALSE)</f>
        <v>DLC_ELSWEYR</v>
      </c>
      <c r="L722" s="3" t="str">
        <f>VLOOKUP(J722,'LibSets constants'!$A$4:$C$1002,3,FALSE)</f>
        <v>Elsweyr</v>
      </c>
    </row>
    <row r="723" spans="1:12" x14ac:dyDescent="0.25">
      <c r="A723" s="12">
        <v>1133</v>
      </c>
      <c r="B723" s="5">
        <v>720</v>
      </c>
      <c r="C723" s="5">
        <v>1133</v>
      </c>
      <c r="D723" s="3" t="s">
        <v>1711</v>
      </c>
      <c r="E723" s="3" t="str">
        <f t="array" ref="E723">IF(OR(EXACT(A723,'ESO Dungeon constants'!$D$3:$D$987)),"X","")</f>
        <v/>
      </c>
      <c r="F723" s="3" t="str">
        <f>IF(EXACT(A723,C723),"X","")</f>
        <v>X</v>
      </c>
      <c r="G723" s="3" t="str">
        <f>IF(A723&lt;&gt;C723,VLOOKUP(C723,$A$3:$D$9952,4,FALSE),"")</f>
        <v/>
      </c>
      <c r="H723" s="17">
        <f>A723</f>
        <v>1133</v>
      </c>
      <c r="I723" s="17">
        <f>C723</f>
        <v>1133</v>
      </c>
      <c r="J723">
        <v>16</v>
      </c>
      <c r="K723" s="3" t="str">
        <f>VLOOKUP(J723,'LibSets constants'!$A$4:$B$1002,2,FALSE)</f>
        <v>DLC_DRAGONHOLD</v>
      </c>
      <c r="L723" s="3" t="str">
        <f>VLOOKUP(J723,'LibSets constants'!$A$4:$C$1002,3,FALSE)</f>
        <v>Dragonhold</v>
      </c>
    </row>
    <row r="724" spans="1:12" x14ac:dyDescent="0.25">
      <c r="A724" s="12">
        <v>1134</v>
      </c>
      <c r="B724" s="5">
        <v>721</v>
      </c>
      <c r="C724" s="5">
        <v>1133</v>
      </c>
      <c r="D724" s="3" t="s">
        <v>1712</v>
      </c>
      <c r="E724" s="3" t="str">
        <f t="array" ref="E724">IF(OR(EXACT(A724,'ESO Dungeon constants'!$D$3:$D$987)),"X","")</f>
        <v/>
      </c>
      <c r="F724" s="3" t="str">
        <f>IF(EXACT(A724,C724),"X","")</f>
        <v/>
      </c>
      <c r="G724" s="3" t="str">
        <f>IF(A724&lt;&gt;C724,VLOOKUP(C724,$A$3:$D$9952,4,FALSE),"")</f>
        <v>Southern Elsweyr</v>
      </c>
      <c r="H724" s="17">
        <f>A724</f>
        <v>1134</v>
      </c>
      <c r="I724" s="17">
        <f>C724</f>
        <v>1133</v>
      </c>
      <c r="J724">
        <v>16</v>
      </c>
      <c r="K724" s="3" t="str">
        <f>VLOOKUP(J724,'LibSets constants'!$A$4:$B$1002,2,FALSE)</f>
        <v>DLC_DRAGONHOLD</v>
      </c>
      <c r="L724" s="3" t="str">
        <f>VLOOKUP(J724,'LibSets constants'!$A$4:$C$1002,3,FALSE)</f>
        <v>Dragonhold</v>
      </c>
    </row>
    <row r="725" spans="1:12" x14ac:dyDescent="0.25">
      <c r="A725" s="12">
        <v>1135</v>
      </c>
      <c r="B725" s="5">
        <v>722</v>
      </c>
      <c r="C725" s="5">
        <v>1133</v>
      </c>
      <c r="D725" s="3" t="s">
        <v>1713</v>
      </c>
      <c r="E725" s="3" t="str">
        <f t="array" ref="E725">IF(OR(EXACT(A725,'ESO Dungeon constants'!$D$3:$D$987)),"X","")</f>
        <v/>
      </c>
      <c r="F725" s="3" t="str">
        <f>IF(EXACT(A725,C725),"X","")</f>
        <v/>
      </c>
      <c r="G725" s="3" t="str">
        <f>IF(A725&lt;&gt;C725,VLOOKUP(C725,$A$3:$D$9952,4,FALSE),"")</f>
        <v>Southern Elsweyr</v>
      </c>
      <c r="H725" s="17">
        <f>A725</f>
        <v>1135</v>
      </c>
      <c r="I725" s="17">
        <f>C725</f>
        <v>1133</v>
      </c>
      <c r="J725">
        <v>16</v>
      </c>
      <c r="K725" s="3" t="str">
        <f>VLOOKUP(J725,'LibSets constants'!$A$4:$B$1002,2,FALSE)</f>
        <v>DLC_DRAGONHOLD</v>
      </c>
      <c r="L725" s="3" t="str">
        <f>VLOOKUP(J725,'LibSets constants'!$A$4:$C$1002,3,FALSE)</f>
        <v>Dragonhold</v>
      </c>
    </row>
    <row r="726" spans="1:12" x14ac:dyDescent="0.25">
      <c r="A726" s="12">
        <v>1136</v>
      </c>
      <c r="B726" s="5">
        <v>723</v>
      </c>
      <c r="C726" s="5">
        <v>1133</v>
      </c>
      <c r="D726" s="3" t="s">
        <v>1714</v>
      </c>
      <c r="E726" s="3" t="str">
        <f t="array" ref="E726">IF(OR(EXACT(A726,'ESO Dungeon constants'!$D$3:$D$987)),"X","")</f>
        <v/>
      </c>
      <c r="F726" s="3" t="str">
        <f>IF(EXACT(A726,C726),"X","")</f>
        <v/>
      </c>
      <c r="G726" s="3" t="str">
        <f>IF(A726&lt;&gt;C726,VLOOKUP(C726,$A$3:$D$9952,4,FALSE),"")</f>
        <v>Southern Elsweyr</v>
      </c>
      <c r="H726" s="17">
        <f>A726</f>
        <v>1136</v>
      </c>
      <c r="I726" s="17">
        <f>C726</f>
        <v>1133</v>
      </c>
      <c r="J726">
        <v>16</v>
      </c>
      <c r="K726" s="3" t="str">
        <f>VLOOKUP(J726,'LibSets constants'!$A$4:$B$1002,2,FALSE)</f>
        <v>DLC_DRAGONHOLD</v>
      </c>
      <c r="L726" s="3" t="str">
        <f>VLOOKUP(J726,'LibSets constants'!$A$4:$C$1002,3,FALSE)</f>
        <v>Dragonhold</v>
      </c>
    </row>
    <row r="727" spans="1:12" x14ac:dyDescent="0.25">
      <c r="A727" s="12">
        <v>1137</v>
      </c>
      <c r="B727" s="5">
        <v>724</v>
      </c>
      <c r="C727" s="5">
        <v>1133</v>
      </c>
      <c r="D727" s="3" t="s">
        <v>1715</v>
      </c>
      <c r="E727" s="3" t="str">
        <f t="array" ref="E727">IF(OR(EXACT(A727,'ESO Dungeon constants'!$D$3:$D$987)),"X","")</f>
        <v/>
      </c>
      <c r="F727" s="3" t="str">
        <f>IF(EXACT(A727,C727),"X","")</f>
        <v/>
      </c>
      <c r="G727" s="3" t="str">
        <f>IF(A727&lt;&gt;C727,VLOOKUP(C727,$A$3:$D$9952,4,FALSE),"")</f>
        <v>Southern Elsweyr</v>
      </c>
      <c r="H727" s="17">
        <f>A727</f>
        <v>1137</v>
      </c>
      <c r="I727" s="17">
        <f>C727</f>
        <v>1133</v>
      </c>
      <c r="J727">
        <v>16</v>
      </c>
      <c r="K727" s="3" t="str">
        <f>VLOOKUP(J727,'LibSets constants'!$A$4:$B$1002,2,FALSE)</f>
        <v>DLC_DRAGONHOLD</v>
      </c>
      <c r="L727" s="3" t="str">
        <f>VLOOKUP(J727,'LibSets constants'!$A$4:$C$1002,3,FALSE)</f>
        <v>Dragonhold</v>
      </c>
    </row>
    <row r="728" spans="1:12" x14ac:dyDescent="0.25">
      <c r="A728" s="12">
        <v>1138</v>
      </c>
      <c r="B728" s="5">
        <v>725</v>
      </c>
      <c r="C728" s="5">
        <v>1133</v>
      </c>
      <c r="D728" s="3" t="s">
        <v>1608</v>
      </c>
      <c r="E728" s="3" t="str">
        <f t="array" ref="E728">IF(OR(EXACT(A728,'ESO Dungeon constants'!$D$3:$D$987)),"X","")</f>
        <v/>
      </c>
      <c r="F728" s="3" t="str">
        <f>IF(EXACT(A728,C728),"X","")</f>
        <v/>
      </c>
      <c r="G728" s="3" t="str">
        <f>IF(A728&lt;&gt;C728,VLOOKUP(C728,$A$3:$D$9952,4,FALSE),"")</f>
        <v>Southern Elsweyr</v>
      </c>
      <c r="H728" s="17">
        <f>A728</f>
        <v>1138</v>
      </c>
      <c r="I728" s="17">
        <f>C728</f>
        <v>1133</v>
      </c>
      <c r="J728">
        <v>16</v>
      </c>
      <c r="K728" s="3" t="str">
        <f>VLOOKUP(J728,'LibSets constants'!$A$4:$B$1002,2,FALSE)</f>
        <v>DLC_DRAGONHOLD</v>
      </c>
      <c r="L728" s="3" t="str">
        <f>VLOOKUP(J728,'LibSets constants'!$A$4:$C$1002,3,FALSE)</f>
        <v>Dragonhold</v>
      </c>
    </row>
    <row r="729" spans="1:12" x14ac:dyDescent="0.25">
      <c r="A729" s="12">
        <v>1139</v>
      </c>
      <c r="B729" s="5">
        <v>726</v>
      </c>
      <c r="C729" s="5">
        <v>1133</v>
      </c>
      <c r="D729" s="3" t="s">
        <v>1716</v>
      </c>
      <c r="E729" s="3" t="str">
        <f t="array" ref="E729">IF(OR(EXACT(A729,'ESO Dungeon constants'!$D$3:$D$987)),"X","")</f>
        <v/>
      </c>
      <c r="F729" s="3" t="str">
        <f>IF(EXACT(A729,C729),"X","")</f>
        <v/>
      </c>
      <c r="G729" s="3" t="str">
        <f>IF(A729&lt;&gt;C729,VLOOKUP(C729,$A$3:$D$9952,4,FALSE),"")</f>
        <v>Southern Elsweyr</v>
      </c>
      <c r="H729" s="17">
        <f>A729</f>
        <v>1139</v>
      </c>
      <c r="I729" s="17">
        <f>C729</f>
        <v>1133</v>
      </c>
      <c r="J729">
        <v>16</v>
      </c>
      <c r="K729" s="3" t="str">
        <f>VLOOKUP(J729,'LibSets constants'!$A$4:$B$1002,2,FALSE)</f>
        <v>DLC_DRAGONHOLD</v>
      </c>
      <c r="L729" s="3" t="str">
        <f>VLOOKUP(J729,'LibSets constants'!$A$4:$C$1002,3,FALSE)</f>
        <v>Dragonhold</v>
      </c>
    </row>
    <row r="730" spans="1:12" x14ac:dyDescent="0.25">
      <c r="A730" s="12">
        <v>1140</v>
      </c>
      <c r="B730" s="5">
        <v>727</v>
      </c>
      <c r="C730" s="5">
        <v>104</v>
      </c>
      <c r="D730" s="3" t="s">
        <v>1612</v>
      </c>
      <c r="E730" s="3" t="str">
        <f t="array" ref="E730">IF(OR(EXACT(A730,'ESO Dungeon constants'!$D$3:$D$987)),"X","")</f>
        <v/>
      </c>
      <c r="F730" s="3" t="str">
        <f>IF(EXACT(A730,C730),"X","")</f>
        <v/>
      </c>
      <c r="G730" s="3" t="str">
        <f>IF(A730&lt;&gt;C730,VLOOKUP(C730,$A$3:$D$9952,4,FALSE),"")</f>
        <v>Alik'r Desert</v>
      </c>
      <c r="H730" s="17">
        <f>A730</f>
        <v>1140</v>
      </c>
      <c r="I730" s="17">
        <f>C730</f>
        <v>104</v>
      </c>
      <c r="J730">
        <v>0</v>
      </c>
      <c r="K730" s="3" t="str">
        <f>VLOOKUP(J730,'LibSets constants'!$A$4:$B$1002,2,FALSE)</f>
        <v>DLC_BASE_GAME</v>
      </c>
      <c r="L730" s="3" t="str">
        <f>VLOOKUP(J730,'LibSets constants'!$A$4:$C$1002,3,FALSE)</f>
        <v>Included in base game</v>
      </c>
    </row>
    <row r="731" spans="1:12" x14ac:dyDescent="0.25">
      <c r="A731" s="12">
        <v>1141</v>
      </c>
      <c r="B731" s="5">
        <v>728</v>
      </c>
      <c r="C731" s="5">
        <v>101</v>
      </c>
      <c r="D731" s="3" t="s">
        <v>1618</v>
      </c>
      <c r="E731" s="3" t="str">
        <f t="array" ref="E731">IF(OR(EXACT(A731,'ESO Dungeon constants'!$D$3:$D$987)),"X","")</f>
        <v/>
      </c>
      <c r="F731" s="3" t="str">
        <f>IF(EXACT(A731,C731),"X","")</f>
        <v/>
      </c>
      <c r="G731" s="3" t="str">
        <f>IF(A731&lt;&gt;C731,VLOOKUP(C731,$A$3:$D$9952,4,FALSE),"")</f>
        <v>Eastmarch</v>
      </c>
      <c r="H731" s="17">
        <f>A731</f>
        <v>1141</v>
      </c>
      <c r="I731" s="17">
        <f>C731</f>
        <v>101</v>
      </c>
      <c r="J731">
        <v>0</v>
      </c>
      <c r="K731" s="3" t="str">
        <f>VLOOKUP(J731,'LibSets constants'!$A$4:$B$1002,2,FALSE)</f>
        <v>DLC_BASE_GAME</v>
      </c>
      <c r="L731" s="3" t="str">
        <f>VLOOKUP(J731,'LibSets constants'!$A$4:$C$1002,3,FALSE)</f>
        <v>Included in base game</v>
      </c>
    </row>
    <row r="732" spans="1:12" x14ac:dyDescent="0.25">
      <c r="A732" s="12">
        <v>1142</v>
      </c>
      <c r="B732" s="5">
        <v>729</v>
      </c>
      <c r="C732" s="5">
        <v>1142</v>
      </c>
      <c r="D732" s="3" t="s">
        <v>422</v>
      </c>
      <c r="E732" s="3" t="str">
        <f t="array" ref="E732">IF(OR(EXACT(A732,'ESO Dungeon constants'!$D$3:$D$987)),"X","")</f>
        <v/>
      </c>
      <c r="F732" s="3" t="str">
        <f>IF(EXACT(A732,C732),"X","")</f>
        <v>X</v>
      </c>
      <c r="G732" s="3" t="str">
        <f>IF(A732&lt;&gt;C732,VLOOKUP(C732,$A$3:$D$9952,4,FALSE),"")</f>
        <v/>
      </c>
      <c r="H732" s="17">
        <f>A732</f>
        <v>1142</v>
      </c>
      <c r="I732" s="17">
        <f>C732</f>
        <v>1142</v>
      </c>
      <c r="J732">
        <v>0</v>
      </c>
      <c r="K732" s="3" t="str">
        <f>VLOOKUP(J732,'LibSets constants'!$A$4:$B$1002,2,FALSE)</f>
        <v>DLC_BASE_GAME</v>
      </c>
      <c r="L732" s="3" t="str">
        <f>VLOOKUP(J732,'LibSets constants'!$A$4:$C$1002,3,FALSE)</f>
        <v>Included in base game</v>
      </c>
    </row>
    <row r="733" spans="1:12" x14ac:dyDescent="0.25">
      <c r="A733" s="12">
        <v>1143</v>
      </c>
      <c r="B733" s="5">
        <v>730</v>
      </c>
      <c r="C733" s="5">
        <v>19</v>
      </c>
      <c r="D733" s="3" t="s">
        <v>1613</v>
      </c>
      <c r="E733" s="3" t="str">
        <f t="array" ref="E733">IF(OR(EXACT(A733,'ESO Dungeon constants'!$D$3:$D$987)),"X","")</f>
        <v/>
      </c>
      <c r="F733" s="3" t="str">
        <f>IF(EXACT(A733,C733),"X","")</f>
        <v/>
      </c>
      <c r="G733" s="3" t="str">
        <f>IF(A733&lt;&gt;C733,VLOOKUP(C733,$A$3:$D$9952,4,FALSE),"")</f>
        <v>Stormhaven</v>
      </c>
      <c r="H733" s="17">
        <f>A733</f>
        <v>1143</v>
      </c>
      <c r="I733" s="17">
        <f>C733</f>
        <v>19</v>
      </c>
      <c r="J733">
        <v>0</v>
      </c>
      <c r="K733" s="3" t="str">
        <f>VLOOKUP(J733,'LibSets constants'!$A$4:$B$1002,2,FALSE)</f>
        <v>DLC_BASE_GAME</v>
      </c>
      <c r="L733" s="3" t="str">
        <f>VLOOKUP(J733,'LibSets constants'!$A$4:$C$1002,3,FALSE)</f>
        <v>Included in base game</v>
      </c>
    </row>
    <row r="734" spans="1:12" x14ac:dyDescent="0.25">
      <c r="A734" s="12">
        <v>1144</v>
      </c>
      <c r="B734" s="5">
        <v>731</v>
      </c>
      <c r="C734" s="5">
        <v>1144</v>
      </c>
      <c r="D734" s="3" t="s">
        <v>1614</v>
      </c>
      <c r="E734" s="3" t="str">
        <f t="array" ref="E734">IF(OR(EXACT(A734,'ESO Dungeon constants'!$D$3:$D$987)),"X","")</f>
        <v/>
      </c>
      <c r="F734" s="3" t="str">
        <f>IF(EXACT(A734,C734),"X","")</f>
        <v>X</v>
      </c>
      <c r="G734" s="3" t="str">
        <f>IF(A734&lt;&gt;C734,VLOOKUP(C734,$A$3:$D$9952,4,FALSE),"")</f>
        <v/>
      </c>
      <c r="H734" s="17">
        <f>A734</f>
        <v>1144</v>
      </c>
      <c r="I734" s="17">
        <f>C734</f>
        <v>1144</v>
      </c>
      <c r="J734">
        <v>16</v>
      </c>
      <c r="K734" s="3" t="str">
        <f>VLOOKUP(J734,'LibSets constants'!$A$4:$B$1002,2,FALSE)</f>
        <v>DLC_DRAGONHOLD</v>
      </c>
      <c r="L734" s="3" t="str">
        <f>VLOOKUP(J734,'LibSets constants'!$A$4:$C$1002,3,FALSE)</f>
        <v>Dragonhold</v>
      </c>
    </row>
    <row r="735" spans="1:12" x14ac:dyDescent="0.25">
      <c r="A735" s="12">
        <v>1145</v>
      </c>
      <c r="B735" s="5">
        <v>732</v>
      </c>
      <c r="C735" s="5">
        <v>1133</v>
      </c>
      <c r="D735" s="3" t="s">
        <v>1717</v>
      </c>
      <c r="E735" s="3" t="str">
        <f t="array" ref="E735">IF(OR(EXACT(A735,'ESO Dungeon constants'!$D$3:$D$987)),"X","")</f>
        <v/>
      </c>
      <c r="F735" s="3" t="str">
        <f>IF(EXACT(A735,C735),"X","")</f>
        <v/>
      </c>
      <c r="G735" s="3" t="str">
        <f>IF(A735&lt;&gt;C735,VLOOKUP(C735,$A$3:$D$9952,4,FALSE),"")</f>
        <v>Southern Elsweyr</v>
      </c>
      <c r="H735" s="17">
        <f>A735</f>
        <v>1145</v>
      </c>
      <c r="I735" s="17">
        <f>C735</f>
        <v>1133</v>
      </c>
      <c r="J735">
        <v>16</v>
      </c>
      <c r="K735" s="3" t="str">
        <f>VLOOKUP(J735,'LibSets constants'!$A$4:$B$1002,2,FALSE)</f>
        <v>DLC_DRAGONHOLD</v>
      </c>
      <c r="L735" s="3" t="str">
        <f>VLOOKUP(J735,'LibSets constants'!$A$4:$C$1002,3,FALSE)</f>
        <v>Dragonhold</v>
      </c>
    </row>
    <row r="736" spans="1:12" x14ac:dyDescent="0.25">
      <c r="A736" s="12">
        <v>1146</v>
      </c>
      <c r="B736" s="5">
        <v>733</v>
      </c>
      <c r="C736" s="5">
        <v>1133</v>
      </c>
      <c r="D736" s="3" t="s">
        <v>1718</v>
      </c>
      <c r="E736" s="3" t="str">
        <f t="array" ref="E736">IF(OR(EXACT(A736,'ESO Dungeon constants'!$D$3:$D$987)),"X","")</f>
        <v/>
      </c>
      <c r="F736" s="3" t="str">
        <f>IF(EXACT(A736,C736),"X","")</f>
        <v/>
      </c>
      <c r="G736" s="3" t="str">
        <f>IF(A736&lt;&gt;C736,VLOOKUP(C736,$A$3:$D$9952,4,FALSE),"")</f>
        <v>Southern Elsweyr</v>
      </c>
      <c r="H736" s="17">
        <f>A736</f>
        <v>1146</v>
      </c>
      <c r="I736" s="17">
        <f>C736</f>
        <v>1133</v>
      </c>
      <c r="J736">
        <v>16</v>
      </c>
      <c r="K736" s="3" t="str">
        <f>VLOOKUP(J736,'LibSets constants'!$A$4:$B$1002,2,FALSE)</f>
        <v>DLC_DRAGONHOLD</v>
      </c>
      <c r="L736" s="3" t="str">
        <f>VLOOKUP(J736,'LibSets constants'!$A$4:$C$1002,3,FALSE)</f>
        <v>Dragonhold</v>
      </c>
    </row>
    <row r="737" spans="1:12" x14ac:dyDescent="0.25">
      <c r="A737" s="12">
        <v>1147</v>
      </c>
      <c r="B737" s="5">
        <v>734</v>
      </c>
      <c r="C737" s="5">
        <v>1133</v>
      </c>
      <c r="D737" s="3" t="s">
        <v>1719</v>
      </c>
      <c r="E737" s="3" t="str">
        <f t="array" ref="E737">IF(OR(EXACT(A737,'ESO Dungeon constants'!$D$3:$D$987)),"X","")</f>
        <v/>
      </c>
      <c r="F737" s="3" t="str">
        <f>IF(EXACT(A737,C737),"X","")</f>
        <v/>
      </c>
      <c r="G737" s="3" t="str">
        <f>IF(A737&lt;&gt;C737,VLOOKUP(C737,$A$3:$D$9952,4,FALSE),"")</f>
        <v>Southern Elsweyr</v>
      </c>
      <c r="H737" s="17">
        <f>A737</f>
        <v>1147</v>
      </c>
      <c r="I737" s="17">
        <f>C737</f>
        <v>1133</v>
      </c>
      <c r="J737">
        <v>16</v>
      </c>
      <c r="K737" s="3" t="str">
        <f>VLOOKUP(J737,'LibSets constants'!$A$4:$B$1002,2,FALSE)</f>
        <v>DLC_DRAGONHOLD</v>
      </c>
      <c r="L737" s="3" t="str">
        <f>VLOOKUP(J737,'LibSets constants'!$A$4:$C$1002,3,FALSE)</f>
        <v>Dragonhold</v>
      </c>
    </row>
    <row r="738" spans="1:12" x14ac:dyDescent="0.25">
      <c r="A738" s="12">
        <v>1148</v>
      </c>
      <c r="B738" s="5">
        <v>735</v>
      </c>
      <c r="C738" s="5">
        <v>1133</v>
      </c>
      <c r="D738" s="3" t="s">
        <v>1723</v>
      </c>
      <c r="E738" s="3" t="str">
        <f t="array" ref="E738">IF(OR(EXACT(A738,'ESO Dungeon constants'!$D$3:$D$987)),"X","")</f>
        <v/>
      </c>
      <c r="F738" s="3" t="str">
        <f>IF(EXACT(A738,C738),"X","")</f>
        <v/>
      </c>
      <c r="G738" s="3" t="str">
        <f>IF(A738&lt;&gt;C738,VLOOKUP(C738,$A$3:$D$9952,4,FALSE),"")</f>
        <v>Southern Elsweyr</v>
      </c>
      <c r="H738" s="17">
        <f>A738</f>
        <v>1148</v>
      </c>
      <c r="I738" s="17">
        <f>C738</f>
        <v>1133</v>
      </c>
      <c r="J738">
        <v>16</v>
      </c>
      <c r="K738" s="3" t="str">
        <f>VLOOKUP(J738,'LibSets constants'!$A$4:$B$1002,2,FALSE)</f>
        <v>DLC_DRAGONHOLD</v>
      </c>
      <c r="L738" s="3" t="str">
        <f>VLOOKUP(J738,'LibSets constants'!$A$4:$C$1002,3,FALSE)</f>
        <v>Dragonhold</v>
      </c>
    </row>
    <row r="739" spans="1:12" x14ac:dyDescent="0.25">
      <c r="A739" s="12">
        <v>1149</v>
      </c>
      <c r="B739" s="5">
        <v>736</v>
      </c>
      <c r="C739" s="5">
        <v>1133</v>
      </c>
      <c r="D739" s="3" t="s">
        <v>1720</v>
      </c>
      <c r="E739" s="3" t="str">
        <f t="array" ref="E739">IF(OR(EXACT(A739,'ESO Dungeon constants'!$D$3:$D$987)),"X","")</f>
        <v/>
      </c>
      <c r="F739" s="3" t="str">
        <f>IF(EXACT(A739,C739),"X","")</f>
        <v/>
      </c>
      <c r="G739" s="3" t="str">
        <f>IF(A739&lt;&gt;C739,VLOOKUP(C739,$A$3:$D$9952,4,FALSE),"")</f>
        <v>Southern Elsweyr</v>
      </c>
      <c r="H739" s="17">
        <f>A739</f>
        <v>1149</v>
      </c>
      <c r="I739" s="17">
        <f>C739</f>
        <v>1133</v>
      </c>
      <c r="J739">
        <v>16</v>
      </c>
      <c r="K739" s="3" t="str">
        <f>VLOOKUP(J739,'LibSets constants'!$A$4:$B$1002,2,FALSE)</f>
        <v>DLC_DRAGONHOLD</v>
      </c>
      <c r="L739" s="3" t="str">
        <f>VLOOKUP(J739,'LibSets constants'!$A$4:$C$1002,3,FALSE)</f>
        <v>Dragonhold</v>
      </c>
    </row>
    <row r="740" spans="1:12" x14ac:dyDescent="0.25">
      <c r="A740" s="12">
        <v>1150</v>
      </c>
      <c r="B740" s="5">
        <v>737</v>
      </c>
      <c r="C740" s="5">
        <v>1133</v>
      </c>
      <c r="D740" s="3" t="s">
        <v>1722</v>
      </c>
      <c r="E740" s="3" t="str">
        <f t="array" ref="E740">IF(OR(EXACT(A740,'ESO Dungeon constants'!$D$3:$D$987)),"X","")</f>
        <v/>
      </c>
      <c r="F740" s="3" t="str">
        <f>IF(EXACT(A740,C740),"X","")</f>
        <v/>
      </c>
      <c r="G740" s="3" t="str">
        <f>IF(A740&lt;&gt;C740,VLOOKUP(C740,$A$3:$D$9952,4,FALSE),"")</f>
        <v>Southern Elsweyr</v>
      </c>
      <c r="H740" s="17">
        <f>A740</f>
        <v>1150</v>
      </c>
      <c r="I740" s="17">
        <f>C740</f>
        <v>1133</v>
      </c>
      <c r="J740">
        <v>16</v>
      </c>
      <c r="K740" s="3" t="str">
        <f>VLOOKUP(J740,'LibSets constants'!$A$4:$B$1002,2,FALSE)</f>
        <v>DLC_DRAGONHOLD</v>
      </c>
      <c r="L740" s="3" t="str">
        <f>VLOOKUP(J740,'LibSets constants'!$A$4:$C$1002,3,FALSE)</f>
        <v>Dragonhold</v>
      </c>
    </row>
    <row r="741" spans="1:12" x14ac:dyDescent="0.25">
      <c r="A741" s="12">
        <v>1151</v>
      </c>
      <c r="B741" s="5">
        <v>738</v>
      </c>
      <c r="C741" s="5">
        <v>1133</v>
      </c>
      <c r="D741" s="3" t="s">
        <v>1721</v>
      </c>
      <c r="E741" s="3" t="str">
        <f t="array" ref="E741">IF(OR(EXACT(A741,'ESO Dungeon constants'!$D$3:$D$987)),"X","")</f>
        <v/>
      </c>
      <c r="F741" s="3" t="str">
        <f>IF(EXACT(A741,C741),"X","")</f>
        <v/>
      </c>
      <c r="G741" s="3" t="str">
        <f>IF(A741&lt;&gt;C741,VLOOKUP(C741,$A$3:$D$9952,4,FALSE),"")</f>
        <v>Southern Elsweyr</v>
      </c>
      <c r="H741" s="17">
        <f>A741</f>
        <v>1151</v>
      </c>
      <c r="I741" s="17">
        <f>C741</f>
        <v>1133</v>
      </c>
      <c r="J741">
        <v>16</v>
      </c>
      <c r="K741" s="3" t="str">
        <f>VLOOKUP(J741,'LibSets constants'!$A$4:$B$1002,2,FALSE)</f>
        <v>DLC_DRAGONHOLD</v>
      </c>
      <c r="L741" s="3" t="str">
        <f>VLOOKUP(J741,'LibSets constants'!$A$4:$C$1002,3,FALSE)</f>
        <v>Dragonhold</v>
      </c>
    </row>
    <row r="742" spans="1:12" x14ac:dyDescent="0.25">
      <c r="A742" s="12">
        <v>1152</v>
      </c>
      <c r="B742" s="5">
        <v>739</v>
      </c>
      <c r="C742" s="5">
        <v>684</v>
      </c>
      <c r="D742" s="3" t="s">
        <v>1778</v>
      </c>
      <c r="E742" s="3" t="str">
        <f t="array" ref="E742">IF(OR(EXACT(A742,'ESO Dungeon constants'!$D$3:$D$987)),"X","")</f>
        <v>X</v>
      </c>
      <c r="F742" s="3" t="str">
        <f>IF(EXACT(A742,C742),"X","")</f>
        <v/>
      </c>
      <c r="G742" s="3" t="str">
        <f>IF(A742&lt;&gt;C742,VLOOKUP(C742,$A$3:$D$9952,4,FALSE),"")</f>
        <v>Wrothgar</v>
      </c>
      <c r="H742" s="17">
        <f>A742</f>
        <v>1152</v>
      </c>
      <c r="I742" s="17">
        <f>C742</f>
        <v>684</v>
      </c>
      <c r="J742">
        <v>17</v>
      </c>
      <c r="K742" s="3" t="str">
        <f>VLOOKUP(J742,'LibSets constants'!$A$4:$B$1002,2,FALSE)</f>
        <v>DLC_HARROWSTORM</v>
      </c>
      <c r="L742" s="3" t="str">
        <f>VLOOKUP(J742,'LibSets constants'!$A$4:$C$1002,3,FALSE)</f>
        <v>Harrowstorm</v>
      </c>
    </row>
    <row r="743" spans="1:12" x14ac:dyDescent="0.25">
      <c r="A743" s="12">
        <v>1153</v>
      </c>
      <c r="B743" s="5">
        <v>740</v>
      </c>
      <c r="C743" s="5">
        <v>92</v>
      </c>
      <c r="D743" s="3" t="s">
        <v>1777</v>
      </c>
      <c r="E743" s="3" t="str">
        <f t="array" ref="E743">IF(OR(EXACT(A743,'ESO Dungeon constants'!$D$3:$D$987)),"X","")</f>
        <v>X</v>
      </c>
      <c r="F743" s="3" t="str">
        <f>IF(EXACT(A743,C743),"X","")</f>
        <v/>
      </c>
      <c r="G743" s="3" t="str">
        <f>IF(A743&lt;&gt;C743,VLOOKUP(C743,$A$3:$D$9952,4,FALSE),"")</f>
        <v>Bangkorai</v>
      </c>
      <c r="H743" s="17">
        <f>A743</f>
        <v>1153</v>
      </c>
      <c r="I743" s="17">
        <f>C743</f>
        <v>92</v>
      </c>
      <c r="J743">
        <v>17</v>
      </c>
      <c r="K743" s="3" t="str">
        <f>VLOOKUP(J743,'LibSets constants'!$A$4:$B$1002,2,FALSE)</f>
        <v>DLC_HARROWSTORM</v>
      </c>
      <c r="L743" s="3" t="str">
        <f>VLOOKUP(J743,'LibSets constants'!$A$4:$C$1002,3,FALSE)</f>
        <v>Harrowstorm</v>
      </c>
    </row>
    <row r="744" spans="1:12" x14ac:dyDescent="0.25">
      <c r="A744" s="12">
        <v>1154</v>
      </c>
      <c r="B744" s="5">
        <v>741</v>
      </c>
      <c r="C744" s="5">
        <v>1086</v>
      </c>
      <c r="D744" s="3" t="s">
        <v>1616</v>
      </c>
      <c r="E744" s="3" t="str">
        <f t="array" ref="E744">IF(OR(EXACT(A744,'ESO Dungeon constants'!$D$3:$D$987)),"X","")</f>
        <v/>
      </c>
      <c r="F744" s="3" t="str">
        <f>IF(EXACT(A744,C744),"X","")</f>
        <v/>
      </c>
      <c r="G744" s="3" t="str">
        <f>IF(A744&lt;&gt;C744,VLOOKUP(C744,$A$3:$D$9952,4,FALSE),"")</f>
        <v>Northern Elsweyr</v>
      </c>
      <c r="H744" s="17">
        <f>A744</f>
        <v>1154</v>
      </c>
      <c r="I744" s="17">
        <f>C744</f>
        <v>1086</v>
      </c>
      <c r="J744">
        <v>14</v>
      </c>
      <c r="K744" s="3" t="str">
        <f>VLOOKUP(J744,'LibSets constants'!$A$4:$B$1002,2,FALSE)</f>
        <v>DLC_ELSWEYR</v>
      </c>
      <c r="L744" s="3" t="str">
        <f>VLOOKUP(J744,'LibSets constants'!$A$4:$C$1002,3,FALSE)</f>
        <v>Elsweyr</v>
      </c>
    </row>
    <row r="745" spans="1:12" x14ac:dyDescent="0.25">
      <c r="A745" s="12">
        <v>1155</v>
      </c>
      <c r="B745" s="5">
        <v>742</v>
      </c>
      <c r="C745" s="5">
        <v>20</v>
      </c>
      <c r="D745" s="3" t="s">
        <v>1617</v>
      </c>
      <c r="E745" s="3" t="str">
        <f t="array" ref="E745">IF(OR(EXACT(A745,'ESO Dungeon constants'!$D$3:$D$987)),"X","")</f>
        <v/>
      </c>
      <c r="F745" s="3" t="str">
        <f>IF(EXACT(A745,C745),"X","")</f>
        <v/>
      </c>
      <c r="G745" s="3" t="str">
        <f>IF(A745&lt;&gt;C745,VLOOKUP(C745,$A$3:$D$9952,4,FALSE),"")</f>
        <v>Rivenspire</v>
      </c>
      <c r="H745" s="17">
        <f>A745</f>
        <v>1155</v>
      </c>
      <c r="I745" s="17">
        <f>C745</f>
        <v>20</v>
      </c>
      <c r="J745">
        <v>0</v>
      </c>
      <c r="K745" s="3" t="str">
        <f>VLOOKUP(J745,'LibSets constants'!$A$4:$B$1002,2,FALSE)</f>
        <v>DLC_BASE_GAME</v>
      </c>
      <c r="L745" s="3" t="str">
        <f>VLOOKUP(J745,'LibSets constants'!$A$4:$C$1002,3,FALSE)</f>
        <v>Included in base game</v>
      </c>
    </row>
    <row r="746" spans="1:12" x14ac:dyDescent="0.25">
      <c r="A746" s="12">
        <v>1160</v>
      </c>
      <c r="B746" s="5">
        <v>743</v>
      </c>
      <c r="C746" s="5">
        <v>1160</v>
      </c>
      <c r="D746" s="3" t="s">
        <v>1823</v>
      </c>
      <c r="E746" s="3" t="str">
        <f t="array" ref="E746">IF(OR(EXACT(A746,'ESO Dungeon constants'!$D$3:$D$987)),"X","")</f>
        <v/>
      </c>
      <c r="F746" s="3" t="str">
        <f>IF(EXACT(A746,C746),"X","")</f>
        <v>X</v>
      </c>
      <c r="G746" s="3" t="str">
        <f>IF(A746&lt;&gt;C746,VLOOKUP(C746,$A$3:$D$9952,4,FALSE),"")</f>
        <v/>
      </c>
      <c r="H746" s="17">
        <f>A746</f>
        <v>1160</v>
      </c>
      <c r="I746" s="17">
        <f>C746</f>
        <v>1160</v>
      </c>
      <c r="J746">
        <v>18</v>
      </c>
      <c r="K746" s="3" t="str">
        <f>VLOOKUP(J746,'LibSets constants'!$A$4:$B$1002,2,FALSE)</f>
        <v>DLC_GREYMOOR</v>
      </c>
      <c r="L746" s="3" t="str">
        <f>VLOOKUP(J746,'LibSets constants'!$A$4:$C$1002,3,FALSE)</f>
        <v>Greymoor</v>
      </c>
    </row>
    <row r="747" spans="1:12" x14ac:dyDescent="0.25">
      <c r="A747" s="12">
        <v>1161</v>
      </c>
      <c r="B747" s="5">
        <v>744</v>
      </c>
      <c r="C747" s="5">
        <v>1161</v>
      </c>
      <c r="D747" s="3" t="s">
        <v>1853</v>
      </c>
      <c r="E747" s="3" t="str">
        <f t="array" ref="E747">IF(OR(EXACT(A747,'ESO Dungeon constants'!$D$3:$D$987)),"X","")</f>
        <v/>
      </c>
      <c r="F747" s="3" t="str">
        <f>IF(EXACT(A747,C747),"X","")</f>
        <v>X</v>
      </c>
      <c r="G747" s="3" t="str">
        <f>IF(A747&lt;&gt;C747,VLOOKUP(C747,$A$3:$D$9952,4,FALSE),"")</f>
        <v/>
      </c>
      <c r="H747" s="17">
        <f>A747</f>
        <v>1161</v>
      </c>
      <c r="I747" s="17">
        <f>C747</f>
        <v>1161</v>
      </c>
      <c r="J747">
        <v>18</v>
      </c>
      <c r="K747" s="3" t="str">
        <f>VLOOKUP(J747,'LibSets constants'!$A$4:$B$1002,2,FALSE)</f>
        <v>DLC_GREYMOOR</v>
      </c>
      <c r="L747" s="3" t="str">
        <f>VLOOKUP(J747,'LibSets constants'!$A$4:$C$1002,3,FALSE)</f>
        <v>Greymoor</v>
      </c>
    </row>
    <row r="748" spans="1:12" x14ac:dyDescent="0.25">
      <c r="A748" s="12">
        <v>1165</v>
      </c>
      <c r="B748" s="5">
        <v>745</v>
      </c>
      <c r="C748" s="5">
        <v>1161</v>
      </c>
      <c r="D748" s="3" t="s">
        <v>1824</v>
      </c>
      <c r="E748" s="3" t="str">
        <f t="array" ref="E748">IF(OR(EXACT(A748,'ESO Dungeon constants'!$D$3:$D$987)),"X","")</f>
        <v/>
      </c>
      <c r="F748" s="3" t="str">
        <f>IF(EXACT(A748,C748),"X","")</f>
        <v/>
      </c>
      <c r="G748" s="3" t="str">
        <f>IF(A748&lt;&gt;C748,VLOOKUP(C748,$A$3:$D$9952,4,FALSE),"")</f>
        <v>Blackreach: Greymoor Caverns</v>
      </c>
      <c r="H748" s="17">
        <f>A748</f>
        <v>1165</v>
      </c>
      <c r="I748" s="17">
        <f>C748</f>
        <v>1161</v>
      </c>
      <c r="J748">
        <v>18</v>
      </c>
      <c r="K748" s="3" t="str">
        <f>VLOOKUP(J748,'LibSets constants'!$A$4:$B$1002,2,FALSE)</f>
        <v>DLC_GREYMOOR</v>
      </c>
      <c r="L748" s="3" t="str">
        <f>VLOOKUP(J748,'LibSets constants'!$A$4:$C$1002,3,FALSE)</f>
        <v>Greymoor</v>
      </c>
    </row>
    <row r="749" spans="1:12" x14ac:dyDescent="0.25">
      <c r="A749" s="12">
        <v>1166</v>
      </c>
      <c r="B749" s="5">
        <v>746</v>
      </c>
      <c r="C749" s="5">
        <v>1160</v>
      </c>
      <c r="D749" s="3" t="s">
        <v>1852</v>
      </c>
      <c r="E749" s="3" t="str">
        <f t="array" ref="E749">IF(OR(EXACT(A749,'ESO Dungeon constants'!$D$3:$D$987)),"X","")</f>
        <v/>
      </c>
      <c r="F749" s="3" t="str">
        <f>IF(EXACT(A749,C749),"X","")</f>
        <v/>
      </c>
      <c r="G749" s="3" t="str">
        <f>IF(A749&lt;&gt;C749,VLOOKUP(C749,$A$3:$D$9952,4,FALSE),"")</f>
        <v>Western Skyrim</v>
      </c>
      <c r="H749" s="17">
        <f>A749</f>
        <v>1166</v>
      </c>
      <c r="I749" s="17">
        <f>C749</f>
        <v>1160</v>
      </c>
      <c r="J749">
        <v>18</v>
      </c>
      <c r="K749" s="3" t="str">
        <f>VLOOKUP(J749,'LibSets constants'!$A$4:$B$1002,2,FALSE)</f>
        <v>DLC_GREYMOOR</v>
      </c>
      <c r="L749" s="3" t="str">
        <f>VLOOKUP(J749,'LibSets constants'!$A$4:$C$1002,3,FALSE)</f>
        <v>Greymoor</v>
      </c>
    </row>
    <row r="750" spans="1:12" x14ac:dyDescent="0.25">
      <c r="A750" s="12">
        <v>1167</v>
      </c>
      <c r="B750" s="5">
        <v>747</v>
      </c>
      <c r="C750" s="5">
        <v>1160</v>
      </c>
      <c r="D750" s="3" t="s">
        <v>1825</v>
      </c>
      <c r="E750" s="3" t="str">
        <f t="array" ref="E750">IF(OR(EXACT(A750,'ESO Dungeon constants'!$D$3:$D$987)),"X","")</f>
        <v/>
      </c>
      <c r="F750" s="3" t="str">
        <f>IF(EXACT(A750,C750),"X","")</f>
        <v/>
      </c>
      <c r="G750" s="3" t="str">
        <f>IF(A750&lt;&gt;C750,VLOOKUP(C750,$A$3:$D$9952,4,FALSE),"")</f>
        <v>Western Skyrim</v>
      </c>
      <c r="H750" s="17">
        <f>A750</f>
        <v>1167</v>
      </c>
      <c r="I750" s="17">
        <f>C750</f>
        <v>1160</v>
      </c>
      <c r="J750">
        <v>18</v>
      </c>
      <c r="K750" s="3" t="str">
        <f>VLOOKUP(J750,'LibSets constants'!$A$4:$B$1002,2,FALSE)</f>
        <v>DLC_GREYMOOR</v>
      </c>
      <c r="L750" s="3" t="str">
        <f>VLOOKUP(J750,'LibSets constants'!$A$4:$C$1002,3,FALSE)</f>
        <v>Greymoor</v>
      </c>
    </row>
    <row r="751" spans="1:12" x14ac:dyDescent="0.25">
      <c r="A751" s="12">
        <v>1168</v>
      </c>
      <c r="B751" s="5">
        <v>748</v>
      </c>
      <c r="C751" s="5">
        <v>1160</v>
      </c>
      <c r="D751" s="3" t="s">
        <v>1851</v>
      </c>
      <c r="E751" s="3" t="str">
        <f t="array" ref="E751">IF(OR(EXACT(A751,'ESO Dungeon constants'!$D$3:$D$987)),"X","")</f>
        <v/>
      </c>
      <c r="F751" s="3" t="str">
        <f>IF(EXACT(A751,C751),"X","")</f>
        <v/>
      </c>
      <c r="G751" s="3" t="str">
        <f>IF(A751&lt;&gt;C751,VLOOKUP(C751,$A$3:$D$9952,4,FALSE),"")</f>
        <v>Western Skyrim</v>
      </c>
      <c r="H751" s="17">
        <f>A751</f>
        <v>1168</v>
      </c>
      <c r="I751" s="17">
        <f>C751</f>
        <v>1160</v>
      </c>
      <c r="J751">
        <v>18</v>
      </c>
      <c r="K751" s="3" t="str">
        <f>VLOOKUP(J751,'LibSets constants'!$A$4:$B$1002,2,FALSE)</f>
        <v>DLC_GREYMOOR</v>
      </c>
      <c r="L751" s="3" t="str">
        <f>VLOOKUP(J751,'LibSets constants'!$A$4:$C$1002,3,FALSE)</f>
        <v>Greymoor</v>
      </c>
    </row>
    <row r="752" spans="1:12" x14ac:dyDescent="0.25">
      <c r="A752" s="12">
        <v>1169</v>
      </c>
      <c r="B752" s="5">
        <v>749</v>
      </c>
      <c r="C752" s="5">
        <v>1160</v>
      </c>
      <c r="D752" s="3" t="s">
        <v>1826</v>
      </c>
      <c r="E752" s="3" t="str">
        <f t="array" ref="E752">IF(OR(EXACT(A752,'ESO Dungeon constants'!$D$3:$D$987)),"X","")</f>
        <v/>
      </c>
      <c r="F752" s="3" t="str">
        <f>IF(EXACT(A752,C752),"X","")</f>
        <v/>
      </c>
      <c r="G752" s="3" t="str">
        <f>IF(A752&lt;&gt;C752,VLOOKUP(C752,$A$3:$D$9952,4,FALSE),"")</f>
        <v>Western Skyrim</v>
      </c>
      <c r="H752" s="17">
        <f>A752</f>
        <v>1169</v>
      </c>
      <c r="I752" s="17">
        <f>C752</f>
        <v>1160</v>
      </c>
      <c r="J752">
        <v>18</v>
      </c>
      <c r="K752" s="3" t="str">
        <f>VLOOKUP(J752,'LibSets constants'!$A$4:$B$1002,2,FALSE)</f>
        <v>DLC_GREYMOOR</v>
      </c>
      <c r="L752" s="3" t="str">
        <f>VLOOKUP(J752,'LibSets constants'!$A$4:$C$1002,3,FALSE)</f>
        <v>Greymoor</v>
      </c>
    </row>
    <row r="753" spans="1:12" x14ac:dyDescent="0.25">
      <c r="A753" s="12">
        <v>1170</v>
      </c>
      <c r="B753" s="5">
        <v>750</v>
      </c>
      <c r="C753" s="5">
        <v>1160</v>
      </c>
      <c r="D753" s="3" t="s">
        <v>1850</v>
      </c>
      <c r="E753" s="3" t="str">
        <f t="array" ref="E753">IF(OR(EXACT(A753,'ESO Dungeon constants'!$D$3:$D$987)),"X","")</f>
        <v/>
      </c>
      <c r="F753" s="3" t="str">
        <f>IF(EXACT(A753,C753),"X","")</f>
        <v/>
      </c>
      <c r="G753" s="3" t="str">
        <f>IF(A753&lt;&gt;C753,VLOOKUP(C753,$A$3:$D$9952,4,FALSE),"")</f>
        <v>Western Skyrim</v>
      </c>
      <c r="H753" s="17">
        <f>A753</f>
        <v>1170</v>
      </c>
      <c r="I753" s="17">
        <f>C753</f>
        <v>1160</v>
      </c>
      <c r="J753">
        <v>18</v>
      </c>
      <c r="K753" s="3" t="str">
        <f>VLOOKUP(J753,'LibSets constants'!$A$4:$B$1002,2,FALSE)</f>
        <v>DLC_GREYMOOR</v>
      </c>
      <c r="L753" s="3" t="str">
        <f>VLOOKUP(J753,'LibSets constants'!$A$4:$C$1002,3,FALSE)</f>
        <v>Greymoor</v>
      </c>
    </row>
    <row r="754" spans="1:12" x14ac:dyDescent="0.25">
      <c r="A754" s="12">
        <v>1171</v>
      </c>
      <c r="B754" s="5">
        <v>751</v>
      </c>
      <c r="C754" s="5">
        <v>1161</v>
      </c>
      <c r="D754" s="3" t="s">
        <v>1827</v>
      </c>
      <c r="E754" s="3" t="str">
        <f t="array" ref="E754">IF(OR(EXACT(A754,'ESO Dungeon constants'!$D$3:$D$987)),"X","")</f>
        <v/>
      </c>
      <c r="F754" s="3" t="str">
        <f>IF(EXACT(A754,C754),"X","")</f>
        <v/>
      </c>
      <c r="G754" s="3" t="str">
        <f>IF(A754&lt;&gt;C754,VLOOKUP(C754,$A$3:$D$9952,4,FALSE),"")</f>
        <v>Blackreach: Greymoor Caverns</v>
      </c>
      <c r="H754" s="17">
        <f>A754</f>
        <v>1171</v>
      </c>
      <c r="I754" s="17">
        <f>C754</f>
        <v>1161</v>
      </c>
      <c r="J754">
        <v>18</v>
      </c>
      <c r="K754" s="3" t="str">
        <f>VLOOKUP(J754,'LibSets constants'!$A$4:$B$1002,2,FALSE)</f>
        <v>DLC_GREYMOOR</v>
      </c>
      <c r="L754" s="3" t="str">
        <f>VLOOKUP(J754,'LibSets constants'!$A$4:$C$1002,3,FALSE)</f>
        <v>Greymoor</v>
      </c>
    </row>
    <row r="755" spans="1:12" x14ac:dyDescent="0.25">
      <c r="A755" s="12">
        <v>1172</v>
      </c>
      <c r="B755" s="5">
        <v>752</v>
      </c>
      <c r="C755" s="5">
        <v>1161</v>
      </c>
      <c r="D755" s="3" t="s">
        <v>1848</v>
      </c>
      <c r="E755" s="3" t="str">
        <f t="array" ref="E755">IF(OR(EXACT(A755,'ESO Dungeon constants'!$D$3:$D$987)),"X","")</f>
        <v/>
      </c>
      <c r="F755" s="3" t="str">
        <f>IF(EXACT(A755,C755),"X","")</f>
        <v/>
      </c>
      <c r="G755" s="3" t="str">
        <f>IF(A755&lt;&gt;C755,VLOOKUP(C755,$A$3:$D$9952,4,FALSE),"")</f>
        <v>Blackreach: Greymoor Caverns</v>
      </c>
      <c r="H755" s="17">
        <f>A755</f>
        <v>1172</v>
      </c>
      <c r="I755" s="17">
        <f>C755</f>
        <v>1161</v>
      </c>
      <c r="J755">
        <v>18</v>
      </c>
      <c r="K755" s="3" t="str">
        <f>VLOOKUP(J755,'LibSets constants'!$A$4:$B$1002,2,FALSE)</f>
        <v>DLC_GREYMOOR</v>
      </c>
      <c r="L755" s="3" t="str">
        <f>VLOOKUP(J755,'LibSets constants'!$A$4:$C$1002,3,FALSE)</f>
        <v>Greymoor</v>
      </c>
    </row>
    <row r="756" spans="1:12" x14ac:dyDescent="0.25">
      <c r="A756" s="12">
        <v>1173</v>
      </c>
      <c r="B756" s="5">
        <v>753</v>
      </c>
      <c r="C756" s="5">
        <v>1161</v>
      </c>
      <c r="D756" s="3" t="s">
        <v>1828</v>
      </c>
      <c r="E756" s="3" t="str">
        <f t="array" ref="E756">IF(OR(EXACT(A756,'ESO Dungeon constants'!$D$3:$D$987)),"X","")</f>
        <v/>
      </c>
      <c r="F756" s="3" t="str">
        <f>IF(EXACT(A756,C756),"X","")</f>
        <v/>
      </c>
      <c r="G756" s="3" t="str">
        <f>IF(A756&lt;&gt;C756,VLOOKUP(C756,$A$3:$D$9952,4,FALSE),"")</f>
        <v>Blackreach: Greymoor Caverns</v>
      </c>
      <c r="H756" s="17">
        <f>A756</f>
        <v>1173</v>
      </c>
      <c r="I756" s="17">
        <f>C756</f>
        <v>1161</v>
      </c>
      <c r="J756">
        <v>18</v>
      </c>
      <c r="K756" s="3" t="str">
        <f>VLOOKUP(J756,'LibSets constants'!$A$4:$B$1002,2,FALSE)</f>
        <v>DLC_GREYMOOR</v>
      </c>
      <c r="L756" s="3" t="str">
        <f>VLOOKUP(J756,'LibSets constants'!$A$4:$C$1002,3,FALSE)</f>
        <v>Greymoor</v>
      </c>
    </row>
    <row r="757" spans="1:12" x14ac:dyDescent="0.25">
      <c r="A757" s="12">
        <v>1174</v>
      </c>
      <c r="B757" s="5">
        <v>754</v>
      </c>
      <c r="C757" s="5">
        <v>1160</v>
      </c>
      <c r="D757" s="3" t="s">
        <v>1829</v>
      </c>
      <c r="E757" s="3" t="str">
        <f t="array" ref="E757">IF(OR(EXACT(A757,'ESO Dungeon constants'!$D$3:$D$987)),"X","")</f>
        <v/>
      </c>
      <c r="F757" s="3" t="str">
        <f>IF(EXACT(A757,C757),"X","")</f>
        <v/>
      </c>
      <c r="G757" s="3" t="str">
        <f>IF(A757&lt;&gt;C757,VLOOKUP(C757,$A$3:$D$9952,4,FALSE),"")</f>
        <v>Western Skyrim</v>
      </c>
      <c r="H757" s="17">
        <f>A757</f>
        <v>1174</v>
      </c>
      <c r="I757" s="17">
        <f>C757</f>
        <v>1160</v>
      </c>
      <c r="J757">
        <v>18</v>
      </c>
      <c r="K757" s="3" t="str">
        <f>VLOOKUP(J757,'LibSets constants'!$A$4:$B$1002,2,FALSE)</f>
        <v>DLC_GREYMOOR</v>
      </c>
      <c r="L757" s="3" t="str">
        <f>VLOOKUP(J757,'LibSets constants'!$A$4:$C$1002,3,FALSE)</f>
        <v>Greymoor</v>
      </c>
    </row>
    <row r="758" spans="1:12" x14ac:dyDescent="0.25">
      <c r="A758" s="12">
        <v>1175</v>
      </c>
      <c r="B758" s="5">
        <v>755</v>
      </c>
      <c r="C758" s="5">
        <v>1175</v>
      </c>
      <c r="D758" s="3" t="s">
        <v>1830</v>
      </c>
      <c r="E758" s="3" t="str">
        <f t="array" ref="E758">IF(OR(EXACT(A758,'ESO Dungeon constants'!$D$3:$D$987)),"X","")</f>
        <v/>
      </c>
      <c r="F758" s="3" t="str">
        <f>IF(EXACT(A758,C758),"X","")</f>
        <v>X</v>
      </c>
      <c r="G758" s="3" t="str">
        <f>IF(A758&lt;&gt;C758,VLOOKUP(C758,$A$3:$D$9952,4,FALSE),"")</f>
        <v/>
      </c>
      <c r="H758" s="17">
        <f>A758</f>
        <v>1175</v>
      </c>
      <c r="I758" s="17">
        <f>C758</f>
        <v>1175</v>
      </c>
      <c r="J758">
        <v>0</v>
      </c>
      <c r="K758" s="3" t="str">
        <f>VLOOKUP(J758,'LibSets constants'!$A$4:$B$1002,2,FALSE)</f>
        <v>DLC_BASE_GAME</v>
      </c>
      <c r="L758" s="3" t="str">
        <f>VLOOKUP(J758,'LibSets constants'!$A$4:$C$1002,3,FALSE)</f>
        <v>Included in base game</v>
      </c>
    </row>
    <row r="759" spans="1:12" x14ac:dyDescent="0.25">
      <c r="A759" s="12">
        <v>1176</v>
      </c>
      <c r="B759" s="5">
        <v>756</v>
      </c>
      <c r="C759" s="5">
        <v>1160</v>
      </c>
      <c r="D759" s="3" t="s">
        <v>1831</v>
      </c>
      <c r="E759" s="3" t="str">
        <f t="array" ref="E759">IF(OR(EXACT(A759,'ESO Dungeon constants'!$D$3:$D$987)),"X","")</f>
        <v/>
      </c>
      <c r="F759" s="3" t="str">
        <f>IF(EXACT(A759,C759),"X","")</f>
        <v/>
      </c>
      <c r="G759" s="3" t="str">
        <f>IF(A759&lt;&gt;C759,VLOOKUP(C759,$A$3:$D$9952,4,FALSE),"")</f>
        <v>Western Skyrim</v>
      </c>
      <c r="H759" s="17">
        <f>A759</f>
        <v>1176</v>
      </c>
      <c r="I759" s="17">
        <f>C759</f>
        <v>1160</v>
      </c>
      <c r="J759">
        <v>18</v>
      </c>
      <c r="K759" s="3" t="str">
        <f>VLOOKUP(J759,'LibSets constants'!$A$4:$B$1002,2,FALSE)</f>
        <v>DLC_GREYMOOR</v>
      </c>
      <c r="L759" s="3" t="str">
        <f>VLOOKUP(J759,'LibSets constants'!$A$4:$C$1002,3,FALSE)</f>
        <v>Greymoor</v>
      </c>
    </row>
    <row r="760" spans="1:12" x14ac:dyDescent="0.25">
      <c r="A760" s="12">
        <v>1177</v>
      </c>
      <c r="B760" s="5">
        <v>757</v>
      </c>
      <c r="C760" s="5">
        <v>1160</v>
      </c>
      <c r="D760" s="3" t="s">
        <v>1832</v>
      </c>
      <c r="E760" s="3" t="str">
        <f t="array" ref="E760">IF(OR(EXACT(A760,'ESO Dungeon constants'!$D$3:$D$987)),"X","")</f>
        <v/>
      </c>
      <c r="F760" s="3" t="str">
        <f>IF(EXACT(A760,C760),"X","")</f>
        <v/>
      </c>
      <c r="G760" s="3" t="str">
        <f>IF(A760&lt;&gt;C760,VLOOKUP(C760,$A$3:$D$9952,4,FALSE),"")</f>
        <v>Western Skyrim</v>
      </c>
      <c r="H760" s="17">
        <f>A760</f>
        <v>1177</v>
      </c>
      <c r="I760" s="17">
        <f>C760</f>
        <v>1160</v>
      </c>
      <c r="J760">
        <v>18</v>
      </c>
      <c r="K760" s="3" t="str">
        <f>VLOOKUP(J760,'LibSets constants'!$A$4:$B$1002,2,FALSE)</f>
        <v>DLC_GREYMOOR</v>
      </c>
      <c r="L760" s="3" t="str">
        <f>VLOOKUP(J760,'LibSets constants'!$A$4:$C$1002,3,FALSE)</f>
        <v>Greymoor</v>
      </c>
    </row>
    <row r="761" spans="1:12" x14ac:dyDescent="0.25">
      <c r="A761" s="12">
        <v>1178</v>
      </c>
      <c r="B761" s="5">
        <v>758</v>
      </c>
      <c r="C761" s="5">
        <v>1160</v>
      </c>
      <c r="D761" s="3" t="s">
        <v>1833</v>
      </c>
      <c r="E761" s="3" t="str">
        <f t="array" ref="E761">IF(OR(EXACT(A761,'ESO Dungeon constants'!$D$3:$D$987)),"X","")</f>
        <v/>
      </c>
      <c r="F761" s="3" t="str">
        <f>IF(EXACT(A761,C761),"X","")</f>
        <v/>
      </c>
      <c r="G761" s="3" t="str">
        <f>IF(A761&lt;&gt;C761,VLOOKUP(C761,$A$3:$D$9952,4,FALSE),"")</f>
        <v>Western Skyrim</v>
      </c>
      <c r="H761" s="17">
        <f>A761</f>
        <v>1178</v>
      </c>
      <c r="I761" s="17">
        <f>C761</f>
        <v>1160</v>
      </c>
      <c r="J761">
        <v>18</v>
      </c>
      <c r="K761" s="3" t="str">
        <f>VLOOKUP(J761,'LibSets constants'!$A$4:$B$1002,2,FALSE)</f>
        <v>DLC_GREYMOOR</v>
      </c>
      <c r="L761" s="3" t="str">
        <f>VLOOKUP(J761,'LibSets constants'!$A$4:$C$1002,3,FALSE)</f>
        <v>Greymoor</v>
      </c>
    </row>
    <row r="762" spans="1:12" x14ac:dyDescent="0.25">
      <c r="A762" s="12">
        <v>1179</v>
      </c>
      <c r="B762" s="5">
        <v>759</v>
      </c>
      <c r="C762" s="5">
        <v>1160</v>
      </c>
      <c r="D762" s="3" t="s">
        <v>1834</v>
      </c>
      <c r="E762" s="3" t="str">
        <f t="array" ref="E762">IF(OR(EXACT(A762,'ESO Dungeon constants'!$D$3:$D$987)),"X","")</f>
        <v/>
      </c>
      <c r="F762" s="3" t="str">
        <f>IF(EXACT(A762,C762),"X","")</f>
        <v/>
      </c>
      <c r="G762" s="3" t="str">
        <f>IF(A762&lt;&gt;C762,VLOOKUP(C762,$A$3:$D$9952,4,FALSE),"")</f>
        <v>Western Skyrim</v>
      </c>
      <c r="H762" s="17">
        <f>A762</f>
        <v>1179</v>
      </c>
      <c r="I762" s="17">
        <f>C762</f>
        <v>1160</v>
      </c>
      <c r="J762">
        <v>18</v>
      </c>
      <c r="K762" s="3" t="str">
        <f>VLOOKUP(J762,'LibSets constants'!$A$4:$B$1002,2,FALSE)</f>
        <v>DLC_GREYMOOR</v>
      </c>
      <c r="L762" s="3" t="str">
        <f>VLOOKUP(J762,'LibSets constants'!$A$4:$C$1002,3,FALSE)</f>
        <v>Greymoor</v>
      </c>
    </row>
    <row r="763" spans="1:12" x14ac:dyDescent="0.25">
      <c r="A763" s="12">
        <v>1180</v>
      </c>
      <c r="B763" s="5">
        <v>760</v>
      </c>
      <c r="C763" s="5">
        <v>383</v>
      </c>
      <c r="D763" s="3" t="s">
        <v>2563</v>
      </c>
      <c r="E763" s="3" t="str">
        <f t="array" ref="E763">IF(OR(EXACT(A763,'ESO Dungeon constants'!$D$3:$D$987)),"X","")</f>
        <v/>
      </c>
      <c r="F763" s="3" t="str">
        <f>IF(EXACT(A763,C763),"X","")</f>
        <v/>
      </c>
      <c r="G763" s="3" t="str">
        <f>IF(A763&lt;&gt;C763,VLOOKUP(C763,$A$3:$D$9952,4,FALSE),"")</f>
        <v>Grahtwood</v>
      </c>
      <c r="H763" s="17">
        <f>A763</f>
        <v>1180</v>
      </c>
      <c r="I763" s="17">
        <f>C763</f>
        <v>383</v>
      </c>
      <c r="J763">
        <v>0</v>
      </c>
      <c r="K763" s="3" t="str">
        <f>VLOOKUP(J763,'LibSets constants'!$A$4:$B$1002,2,FALSE)</f>
        <v>DLC_BASE_GAME</v>
      </c>
      <c r="L763" s="3" t="str">
        <f>VLOOKUP(J763,'LibSets constants'!$A$4:$C$1002,3,FALSE)</f>
        <v>Included in base game</v>
      </c>
    </row>
    <row r="764" spans="1:12" x14ac:dyDescent="0.25">
      <c r="A764" s="12">
        <v>1181</v>
      </c>
      <c r="B764" s="5">
        <v>761</v>
      </c>
      <c r="C764" s="5">
        <v>1161</v>
      </c>
      <c r="D764" s="3" t="s">
        <v>1835</v>
      </c>
      <c r="E764" s="3" t="str">
        <f t="array" ref="E764">IF(OR(EXACT(A764,'ESO Dungeon constants'!$D$3:$D$987)),"X","")</f>
        <v/>
      </c>
      <c r="F764" s="3" t="str">
        <f>IF(EXACT(A764,C764),"X","")</f>
        <v/>
      </c>
      <c r="G764" s="3" t="str">
        <f>IF(A764&lt;&gt;C764,VLOOKUP(C764,$A$3:$D$9952,4,FALSE),"")</f>
        <v>Blackreach: Greymoor Caverns</v>
      </c>
      <c r="H764" s="17">
        <f>A764</f>
        <v>1181</v>
      </c>
      <c r="I764" s="17">
        <f>C764</f>
        <v>1161</v>
      </c>
      <c r="J764">
        <v>18</v>
      </c>
      <c r="K764" s="3" t="str">
        <f>VLOOKUP(J764,'LibSets constants'!$A$4:$B$1002,2,FALSE)</f>
        <v>DLC_GREYMOOR</v>
      </c>
      <c r="L764" s="3" t="str">
        <f>VLOOKUP(J764,'LibSets constants'!$A$4:$C$1002,3,FALSE)</f>
        <v>Greymoor</v>
      </c>
    </row>
    <row r="765" spans="1:12" x14ac:dyDescent="0.25">
      <c r="A765" s="12">
        <v>1182</v>
      </c>
      <c r="B765" s="5">
        <v>762</v>
      </c>
      <c r="C765" s="5">
        <v>1160</v>
      </c>
      <c r="D765" s="3" t="s">
        <v>1836</v>
      </c>
      <c r="E765" s="3" t="str">
        <f t="array" ref="E765">IF(OR(EXACT(A765,'ESO Dungeon constants'!$D$3:$D$987)),"X","")</f>
        <v/>
      </c>
      <c r="F765" s="3" t="str">
        <f>IF(EXACT(A765,C765),"X","")</f>
        <v/>
      </c>
      <c r="G765" s="3" t="str">
        <f>IF(A765&lt;&gt;C765,VLOOKUP(C765,$A$3:$D$9952,4,FALSE),"")</f>
        <v>Western Skyrim</v>
      </c>
      <c r="H765" s="17">
        <f>A765</f>
        <v>1182</v>
      </c>
      <c r="I765" s="17">
        <f>C765</f>
        <v>1160</v>
      </c>
      <c r="J765">
        <v>18</v>
      </c>
      <c r="K765" s="3" t="str">
        <f>VLOOKUP(J765,'LibSets constants'!$A$4:$B$1002,2,FALSE)</f>
        <v>DLC_GREYMOOR</v>
      </c>
      <c r="L765" s="3" t="str">
        <f>VLOOKUP(J765,'LibSets constants'!$A$4:$C$1002,3,FALSE)</f>
        <v>Greymoor</v>
      </c>
    </row>
    <row r="766" spans="1:12" x14ac:dyDescent="0.25">
      <c r="A766" s="12">
        <v>1183</v>
      </c>
      <c r="B766" s="5">
        <v>763</v>
      </c>
      <c r="C766" s="5">
        <v>1161</v>
      </c>
      <c r="D766" s="3" t="s">
        <v>1847</v>
      </c>
      <c r="E766" s="3" t="str">
        <f t="array" ref="E766">IF(OR(EXACT(A766,'ESO Dungeon constants'!$D$3:$D$987)),"X","")</f>
        <v/>
      </c>
      <c r="F766" s="3" t="str">
        <f>IF(EXACT(A766,C766),"X","")</f>
        <v/>
      </c>
      <c r="G766" s="3" t="str">
        <f>IF(A766&lt;&gt;C766,VLOOKUP(C766,$A$3:$D$9952,4,FALSE),"")</f>
        <v>Blackreach: Greymoor Caverns</v>
      </c>
      <c r="H766" s="17">
        <f>A766</f>
        <v>1183</v>
      </c>
      <c r="I766" s="17">
        <f>C766</f>
        <v>1161</v>
      </c>
      <c r="J766">
        <v>18</v>
      </c>
      <c r="K766" s="3" t="str">
        <f>VLOOKUP(J766,'LibSets constants'!$A$4:$B$1002,2,FALSE)</f>
        <v>DLC_GREYMOOR</v>
      </c>
      <c r="L766" s="3" t="str">
        <f>VLOOKUP(J766,'LibSets constants'!$A$4:$C$1002,3,FALSE)</f>
        <v>Greymoor</v>
      </c>
    </row>
    <row r="767" spans="1:12" x14ac:dyDescent="0.25">
      <c r="A767" s="12">
        <v>1184</v>
      </c>
      <c r="B767" s="5">
        <v>764</v>
      </c>
      <c r="C767" s="5">
        <v>1161</v>
      </c>
      <c r="D767" s="3" t="s">
        <v>1837</v>
      </c>
      <c r="E767" s="3" t="str">
        <f t="array" ref="E767">IF(OR(EXACT(A767,'ESO Dungeon constants'!$D$3:$D$987)),"X","")</f>
        <v/>
      </c>
      <c r="F767" s="3" t="str">
        <f>IF(EXACT(A767,C767),"X","")</f>
        <v/>
      </c>
      <c r="G767" s="3" t="str">
        <f>IF(A767&lt;&gt;C767,VLOOKUP(C767,$A$3:$D$9952,4,FALSE),"")</f>
        <v>Blackreach: Greymoor Caverns</v>
      </c>
      <c r="H767" s="17">
        <f>A767</f>
        <v>1184</v>
      </c>
      <c r="I767" s="17">
        <f>C767</f>
        <v>1161</v>
      </c>
      <c r="J767">
        <v>18</v>
      </c>
      <c r="K767" s="3" t="str">
        <f>VLOOKUP(J767,'LibSets constants'!$A$4:$B$1002,2,FALSE)</f>
        <v>DLC_GREYMOOR</v>
      </c>
      <c r="L767" s="3" t="str">
        <f>VLOOKUP(J767,'LibSets constants'!$A$4:$C$1002,3,FALSE)</f>
        <v>Greymoor</v>
      </c>
    </row>
    <row r="768" spans="1:12" x14ac:dyDescent="0.25">
      <c r="A768" s="12">
        <v>1185</v>
      </c>
      <c r="B768" s="5">
        <v>765</v>
      </c>
      <c r="C768" s="5">
        <v>1160</v>
      </c>
      <c r="D768" s="3" t="s">
        <v>1838</v>
      </c>
      <c r="E768" s="3" t="str">
        <f t="array" ref="E768">IF(OR(EXACT(A768,'ESO Dungeon constants'!$D$3:$D$987)),"X","")</f>
        <v/>
      </c>
      <c r="F768" s="3" t="str">
        <f>IF(EXACT(A768,C768),"X","")</f>
        <v/>
      </c>
      <c r="G768" s="3" t="str">
        <f>IF(A768&lt;&gt;C768,VLOOKUP(C768,$A$3:$D$9952,4,FALSE),"")</f>
        <v>Western Skyrim</v>
      </c>
      <c r="H768" s="17">
        <f>A768</f>
        <v>1185</v>
      </c>
      <c r="I768" s="17">
        <f>C768</f>
        <v>1160</v>
      </c>
      <c r="J768">
        <v>18</v>
      </c>
      <c r="K768" s="3" t="str">
        <f>VLOOKUP(J768,'LibSets constants'!$A$4:$B$1002,2,FALSE)</f>
        <v>DLC_GREYMOOR</v>
      </c>
      <c r="L768" s="3" t="str">
        <f>VLOOKUP(J768,'LibSets constants'!$A$4:$C$1002,3,FALSE)</f>
        <v>Greymoor</v>
      </c>
    </row>
    <row r="769" spans="1:12" x14ac:dyDescent="0.25">
      <c r="A769" s="12">
        <v>1186</v>
      </c>
      <c r="B769" s="5">
        <v>766</v>
      </c>
      <c r="C769" s="5">
        <v>1160</v>
      </c>
      <c r="D769" s="3" t="s">
        <v>1846</v>
      </c>
      <c r="E769" s="3" t="str">
        <f t="array" ref="E769">IF(OR(EXACT(A769,'ESO Dungeon constants'!$D$3:$D$987)),"X","")</f>
        <v/>
      </c>
      <c r="F769" s="3" t="str">
        <f>IF(EXACT(A769,C769),"X","")</f>
        <v/>
      </c>
      <c r="G769" s="3" t="str">
        <f>IF(A769&lt;&gt;C769,VLOOKUP(C769,$A$3:$D$9952,4,FALSE),"")</f>
        <v>Western Skyrim</v>
      </c>
      <c r="H769" s="17">
        <f>A769</f>
        <v>1186</v>
      </c>
      <c r="I769" s="17">
        <f>C769</f>
        <v>1160</v>
      </c>
      <c r="J769">
        <v>18</v>
      </c>
      <c r="K769" s="3" t="str">
        <f>VLOOKUP(J769,'LibSets constants'!$A$4:$B$1002,2,FALSE)</f>
        <v>DLC_GREYMOOR</v>
      </c>
      <c r="L769" s="3" t="str">
        <f>VLOOKUP(J769,'LibSets constants'!$A$4:$C$1002,3,FALSE)</f>
        <v>Greymoor</v>
      </c>
    </row>
    <row r="770" spans="1:12" x14ac:dyDescent="0.25">
      <c r="A770" s="12">
        <v>1187</v>
      </c>
      <c r="B770" s="5">
        <v>767</v>
      </c>
      <c r="C770" s="5">
        <v>1161</v>
      </c>
      <c r="D770" s="3" t="s">
        <v>1839</v>
      </c>
      <c r="E770" s="3" t="str">
        <f t="array" ref="E770">IF(OR(EXACT(A770,'ESO Dungeon constants'!$D$3:$D$987)),"X","")</f>
        <v/>
      </c>
      <c r="F770" s="3" t="str">
        <f>IF(EXACT(A770,C770),"X","")</f>
        <v/>
      </c>
      <c r="G770" s="3" t="str">
        <f>IF(A770&lt;&gt;C770,VLOOKUP(C770,$A$3:$D$9952,4,FALSE),"")</f>
        <v>Blackreach: Greymoor Caverns</v>
      </c>
      <c r="H770" s="17">
        <f>A770</f>
        <v>1187</v>
      </c>
      <c r="I770" s="17">
        <f>C770</f>
        <v>1161</v>
      </c>
      <c r="J770">
        <v>18</v>
      </c>
      <c r="K770" s="3" t="str">
        <f>VLOOKUP(J770,'LibSets constants'!$A$4:$B$1002,2,FALSE)</f>
        <v>DLC_GREYMOOR</v>
      </c>
      <c r="L770" s="3" t="str">
        <f>VLOOKUP(J770,'LibSets constants'!$A$4:$C$1002,3,FALSE)</f>
        <v>Greymoor</v>
      </c>
    </row>
    <row r="771" spans="1:12" x14ac:dyDescent="0.25">
      <c r="A771" s="12">
        <v>1188</v>
      </c>
      <c r="B771" s="5">
        <v>768</v>
      </c>
      <c r="C771" s="5">
        <v>101</v>
      </c>
      <c r="D771" s="3" t="s">
        <v>1840</v>
      </c>
      <c r="E771" s="3" t="str">
        <f t="array" ref="E771">IF(OR(EXACT(A771,'ESO Dungeon constants'!$D$3:$D$987)),"X","")</f>
        <v/>
      </c>
      <c r="F771" s="3" t="str">
        <f>IF(EXACT(A771,C771),"X","")</f>
        <v/>
      </c>
      <c r="G771" s="3" t="str">
        <f>IF(A771&lt;&gt;C771,VLOOKUP(C771,$A$3:$D$9952,4,FALSE),"")</f>
        <v>Eastmarch</v>
      </c>
      <c r="H771" s="17">
        <f>A771</f>
        <v>1188</v>
      </c>
      <c r="I771" s="17">
        <f>C771</f>
        <v>101</v>
      </c>
      <c r="J771">
        <v>0</v>
      </c>
      <c r="K771" s="3" t="str">
        <f>VLOOKUP(J771,'LibSets constants'!$A$4:$B$1002,2,FALSE)</f>
        <v>DLC_BASE_GAME</v>
      </c>
      <c r="L771" s="3" t="str">
        <f>VLOOKUP(J771,'LibSets constants'!$A$4:$C$1002,3,FALSE)</f>
        <v>Included in base game</v>
      </c>
    </row>
    <row r="772" spans="1:12" x14ac:dyDescent="0.25">
      <c r="A772" s="12">
        <v>1189</v>
      </c>
      <c r="B772" s="5">
        <v>769</v>
      </c>
      <c r="C772" s="5">
        <v>101</v>
      </c>
      <c r="D772" s="3" t="s">
        <v>1840</v>
      </c>
      <c r="E772" s="3" t="str">
        <f t="array" ref="E772">IF(OR(EXACT(A772,'ESO Dungeon constants'!$D$3:$D$987)),"X","")</f>
        <v/>
      </c>
      <c r="F772" s="3" t="str">
        <f>IF(EXACT(A772,C772),"X","")</f>
        <v/>
      </c>
      <c r="G772" s="3" t="str">
        <f>IF(A772&lt;&gt;C772,VLOOKUP(C772,$A$3:$D$9952,4,FALSE),"")</f>
        <v>Eastmarch</v>
      </c>
      <c r="H772" s="17">
        <f>A772</f>
        <v>1189</v>
      </c>
      <c r="I772" s="17">
        <f>C772</f>
        <v>101</v>
      </c>
      <c r="J772">
        <v>0</v>
      </c>
      <c r="K772" s="3" t="str">
        <f>VLOOKUP(J772,'LibSets constants'!$A$4:$B$1002,2,FALSE)</f>
        <v>DLC_BASE_GAME</v>
      </c>
      <c r="L772" s="3" t="str">
        <f>VLOOKUP(J772,'LibSets constants'!$A$4:$C$1002,3,FALSE)</f>
        <v>Included in base game</v>
      </c>
    </row>
    <row r="773" spans="1:12" x14ac:dyDescent="0.25">
      <c r="A773" s="12">
        <v>1190</v>
      </c>
      <c r="B773" s="5">
        <v>770</v>
      </c>
      <c r="C773" s="5">
        <v>103</v>
      </c>
      <c r="D773" s="3" t="s">
        <v>1794</v>
      </c>
      <c r="E773" s="3" t="str">
        <f t="array" ref="E773">IF(OR(EXACT(A773,'ESO Dungeon constants'!$D$3:$D$987)),"X","")</f>
        <v/>
      </c>
      <c r="F773" s="3" t="str">
        <f>IF(EXACT(A773,C773),"X","")</f>
        <v/>
      </c>
      <c r="G773" s="3" t="str">
        <f>IF(A773&lt;&gt;C773,VLOOKUP(C773,$A$3:$D$9952,4,FALSE),"")</f>
        <v>The Rift</v>
      </c>
      <c r="H773" s="17">
        <f>A773</f>
        <v>1190</v>
      </c>
      <c r="I773" s="17">
        <f>C773</f>
        <v>103</v>
      </c>
      <c r="J773">
        <v>0</v>
      </c>
      <c r="K773" s="3" t="str">
        <f>VLOOKUP(J773,'LibSets constants'!$A$4:$B$1002,2,FALSE)</f>
        <v>DLC_BASE_GAME</v>
      </c>
      <c r="L773" s="3" t="str">
        <f>VLOOKUP(J773,'LibSets constants'!$A$4:$C$1002,3,FALSE)</f>
        <v>Included in base game</v>
      </c>
    </row>
    <row r="774" spans="1:12" x14ac:dyDescent="0.25">
      <c r="A774" s="12">
        <v>1191</v>
      </c>
      <c r="B774" s="5">
        <v>771</v>
      </c>
      <c r="C774" s="5">
        <v>101</v>
      </c>
      <c r="D774" s="3" t="s">
        <v>1793</v>
      </c>
      <c r="E774" s="3" t="str">
        <f t="array" ref="E774">IF(OR(EXACT(A774,'ESO Dungeon constants'!$D$3:$D$987)),"X","")</f>
        <v/>
      </c>
      <c r="F774" s="3" t="str">
        <f>IF(EXACT(A774,C774),"X","")</f>
        <v/>
      </c>
      <c r="G774" s="3" t="str">
        <f>IF(A774&lt;&gt;C774,VLOOKUP(C774,$A$3:$D$9952,4,FALSE),"")</f>
        <v>Eastmarch</v>
      </c>
      <c r="H774" s="17">
        <f>A774</f>
        <v>1191</v>
      </c>
      <c r="I774" s="17">
        <f>C774</f>
        <v>101</v>
      </c>
      <c r="J774">
        <v>0</v>
      </c>
      <c r="K774" s="3" t="str">
        <f>VLOOKUP(J774,'LibSets constants'!$A$4:$B$1002,2,FALSE)</f>
        <v>DLC_BASE_GAME</v>
      </c>
      <c r="L774" s="3" t="str">
        <f>VLOOKUP(J774,'LibSets constants'!$A$4:$C$1002,3,FALSE)</f>
        <v>Included in base game</v>
      </c>
    </row>
    <row r="775" spans="1:12" x14ac:dyDescent="0.25">
      <c r="A775" s="12">
        <v>1192</v>
      </c>
      <c r="B775" s="5">
        <v>772</v>
      </c>
      <c r="C775" s="5">
        <v>1133</v>
      </c>
      <c r="D775" s="3" t="s">
        <v>1724</v>
      </c>
      <c r="E775" s="3" t="str">
        <f t="array" ref="E775">IF(OR(EXACT(A775,'ESO Dungeon constants'!$D$3:$D$987)),"X","")</f>
        <v/>
      </c>
      <c r="F775" s="3" t="str">
        <f>IF(EXACT(A775,C775),"X","")</f>
        <v/>
      </c>
      <c r="G775" s="3" t="str">
        <f>IF(A775&lt;&gt;C775,VLOOKUP(C775,$A$3:$D$9952,4,FALSE),"")</f>
        <v>Southern Elsweyr</v>
      </c>
      <c r="H775" s="17">
        <f>A775</f>
        <v>1192</v>
      </c>
      <c r="I775" s="17">
        <f>C775</f>
        <v>1133</v>
      </c>
      <c r="J775">
        <v>16</v>
      </c>
      <c r="K775" s="3" t="str">
        <f>VLOOKUP(J775,'LibSets constants'!$A$4:$B$1002,2,FALSE)</f>
        <v>DLC_DRAGONHOLD</v>
      </c>
      <c r="L775" s="3" t="str">
        <f>VLOOKUP(J775,'LibSets constants'!$A$4:$C$1002,3,FALSE)</f>
        <v>Dragonhold</v>
      </c>
    </row>
    <row r="776" spans="1:12" x14ac:dyDescent="0.25">
      <c r="A776" s="12">
        <v>1193</v>
      </c>
      <c r="B776" s="5">
        <v>773</v>
      </c>
      <c r="C776" s="5">
        <v>1133</v>
      </c>
      <c r="D776" s="3" t="s">
        <v>1725</v>
      </c>
      <c r="E776" s="3" t="str">
        <f t="array" ref="E776">IF(OR(EXACT(A776,'ESO Dungeon constants'!$D$3:$D$987)),"X","")</f>
        <v/>
      </c>
      <c r="F776" s="3" t="str">
        <f>IF(EXACT(A776,C776),"X","")</f>
        <v/>
      </c>
      <c r="G776" s="3" t="str">
        <f>IF(A776&lt;&gt;C776,VLOOKUP(C776,$A$3:$D$9952,4,FALSE),"")</f>
        <v>Southern Elsweyr</v>
      </c>
      <c r="H776" s="17">
        <f>A776</f>
        <v>1193</v>
      </c>
      <c r="I776" s="17">
        <f>C776</f>
        <v>1133</v>
      </c>
      <c r="J776">
        <v>16</v>
      </c>
      <c r="K776" s="3" t="str">
        <f>VLOOKUP(J776,'LibSets constants'!$A$4:$B$1002,2,FALSE)</f>
        <v>DLC_DRAGONHOLD</v>
      </c>
      <c r="L776" s="3" t="str">
        <f>VLOOKUP(J776,'LibSets constants'!$A$4:$C$1002,3,FALSE)</f>
        <v>Dragonhold</v>
      </c>
    </row>
    <row r="777" spans="1:12" x14ac:dyDescent="0.25">
      <c r="A777" s="12">
        <v>1195</v>
      </c>
      <c r="B777" s="5">
        <v>774</v>
      </c>
      <c r="C777" s="5">
        <v>1195</v>
      </c>
      <c r="D777" s="3" t="s">
        <v>1841</v>
      </c>
      <c r="E777" s="3" t="str">
        <f t="array" ref="E777">IF(OR(EXACT(A777,'ESO Dungeon constants'!$D$3:$D$987)),"X","")</f>
        <v/>
      </c>
      <c r="F777" s="3" t="str">
        <f>IF(EXACT(A777,C777),"X","")</f>
        <v>X</v>
      </c>
      <c r="G777" s="3" t="str">
        <f>IF(A777&lt;&gt;C777,VLOOKUP(C777,$A$3:$D$9952,4,FALSE),"")</f>
        <v/>
      </c>
      <c r="H777" s="17">
        <f>A777</f>
        <v>1195</v>
      </c>
      <c r="I777" s="17">
        <f>C777</f>
        <v>1195</v>
      </c>
      <c r="J777">
        <v>18</v>
      </c>
      <c r="K777" s="3" t="str">
        <f>VLOOKUP(J777,'LibSets constants'!$A$4:$B$1002,2,FALSE)</f>
        <v>DLC_GREYMOOR</v>
      </c>
      <c r="L777" s="3" t="str">
        <f>VLOOKUP(J777,'LibSets constants'!$A$4:$C$1002,3,FALSE)</f>
        <v>Greymoor</v>
      </c>
    </row>
    <row r="778" spans="1:12" x14ac:dyDescent="0.25">
      <c r="A778" s="12">
        <v>1196</v>
      </c>
      <c r="B778" s="5">
        <v>775</v>
      </c>
      <c r="C778" s="5">
        <v>1160</v>
      </c>
      <c r="D778" s="3" t="s">
        <v>1842</v>
      </c>
      <c r="E778" s="3" t="str">
        <f t="array" ref="E778">IF(OR(EXACT(A778,'ESO Dungeon constants'!$D$3:$D$987)),"X","")</f>
        <v>X</v>
      </c>
      <c r="F778" s="3" t="str">
        <f>IF(EXACT(A778,C778),"X","")</f>
        <v/>
      </c>
      <c r="G778" s="3" t="str">
        <f>IF(A778&lt;&gt;C778,VLOOKUP(C778,$A$3:$D$9952,4,FALSE),"")</f>
        <v>Western Skyrim</v>
      </c>
      <c r="H778" s="17">
        <f>A778</f>
        <v>1196</v>
      </c>
      <c r="I778" s="17">
        <f>C778</f>
        <v>1160</v>
      </c>
      <c r="J778">
        <v>18</v>
      </c>
      <c r="K778" s="3" t="str">
        <f>VLOOKUP(J778,'LibSets constants'!$A$4:$B$1002,2,FALSE)</f>
        <v>DLC_GREYMOOR</v>
      </c>
      <c r="L778" s="3" t="str">
        <f>VLOOKUP(J778,'LibSets constants'!$A$4:$C$1002,3,FALSE)</f>
        <v>Greymoor</v>
      </c>
    </row>
    <row r="779" spans="1:12" x14ac:dyDescent="0.25">
      <c r="A779" s="12">
        <v>1197</v>
      </c>
      <c r="B779" s="5">
        <v>776</v>
      </c>
      <c r="C779" s="5">
        <v>1161</v>
      </c>
      <c r="D779" s="3" t="s">
        <v>1961</v>
      </c>
      <c r="E779" s="3" t="str">
        <f t="array" ref="E779">IF(OR(EXACT(A779,'ESO Dungeon constants'!$D$3:$D$987)),"X","")</f>
        <v>X</v>
      </c>
      <c r="F779" s="3" t="str">
        <f>IF(EXACT(A779,C779),"X","")</f>
        <v/>
      </c>
      <c r="G779" s="3" t="str">
        <f>IF(A779&lt;&gt;C779,VLOOKUP(C779,$A$3:$D$9952,4,FALSE),"")</f>
        <v>Blackreach: Greymoor Caverns</v>
      </c>
      <c r="H779" s="17">
        <f>A779</f>
        <v>1197</v>
      </c>
      <c r="I779" s="17">
        <f>C779</f>
        <v>1161</v>
      </c>
      <c r="J779">
        <v>19</v>
      </c>
      <c r="K779" s="3" t="str">
        <f>VLOOKUP(J779,'LibSets constants'!$A$4:$B$1002,2,FALSE)</f>
        <v>DLC_STONETHORN</v>
      </c>
      <c r="L779" s="3" t="str">
        <f>VLOOKUP(J779,'LibSets constants'!$A$4:$C$1002,3,FALSE)</f>
        <v>Stonethorn</v>
      </c>
    </row>
    <row r="780" spans="1:12" x14ac:dyDescent="0.25">
      <c r="A780" s="12">
        <v>1199</v>
      </c>
      <c r="B780" s="5">
        <v>777</v>
      </c>
      <c r="C780" s="5">
        <v>684</v>
      </c>
      <c r="D780" s="3" t="s">
        <v>1792</v>
      </c>
      <c r="E780" s="3" t="str">
        <f t="array" ref="E780">IF(OR(EXACT(A780,'ESO Dungeon constants'!$D$3:$D$987)),"X","")</f>
        <v/>
      </c>
      <c r="F780" s="3" t="str">
        <f>IF(EXACT(A780,C780),"X","")</f>
        <v/>
      </c>
      <c r="G780" s="3" t="str">
        <f>IF(A780&lt;&gt;C780,VLOOKUP(C780,$A$3:$D$9952,4,FALSE),"")</f>
        <v>Wrothgar</v>
      </c>
      <c r="H780" s="17">
        <f>A780</f>
        <v>1199</v>
      </c>
      <c r="I780" s="17">
        <f>C780</f>
        <v>684</v>
      </c>
      <c r="J780">
        <v>2</v>
      </c>
      <c r="K780" s="3" t="str">
        <f>VLOOKUP(J780,'LibSets constants'!$A$4:$B$1002,2,FALSE)</f>
        <v>DLC_ORSINIUM</v>
      </c>
      <c r="L780" s="3" t="str">
        <f>VLOOKUP(J780,'LibSets constants'!$A$4:$C$1002,3,FALSE)</f>
        <v>Orsinium</v>
      </c>
    </row>
    <row r="781" spans="1:12" x14ac:dyDescent="0.25">
      <c r="A781" s="12">
        <v>1200</v>
      </c>
      <c r="B781" s="5">
        <v>778</v>
      </c>
      <c r="C781" s="5">
        <v>1200</v>
      </c>
      <c r="D781" s="3" t="s">
        <v>1791</v>
      </c>
      <c r="E781" s="3" t="str">
        <f t="array" ref="E781">IF(OR(EXACT(A781,'ESO Dungeon constants'!$D$3:$D$987)),"X","")</f>
        <v/>
      </c>
      <c r="F781" s="3" t="str">
        <f>IF(EXACT(A781,C781),"X","")</f>
        <v>X</v>
      </c>
      <c r="G781" s="3" t="str">
        <f>IF(A781&lt;&gt;C781,VLOOKUP(C781,$A$3:$D$9952,4,FALSE),"")</f>
        <v/>
      </c>
      <c r="H781" s="17">
        <f>A781</f>
        <v>1200</v>
      </c>
      <c r="I781" s="17">
        <f>C781</f>
        <v>1200</v>
      </c>
      <c r="J781">
        <v>0</v>
      </c>
      <c r="K781" s="3" t="str">
        <f>VLOOKUP(J781,'LibSets constants'!$A$4:$B$1002,2,FALSE)</f>
        <v>DLC_BASE_GAME</v>
      </c>
      <c r="L781" s="3" t="str">
        <f>VLOOKUP(J781,'LibSets constants'!$A$4:$C$1002,3,FALSE)</f>
        <v>Included in base game</v>
      </c>
    </row>
    <row r="782" spans="1:12" x14ac:dyDescent="0.25">
      <c r="A782" s="12">
        <v>1201</v>
      </c>
      <c r="B782" s="5">
        <v>779</v>
      </c>
      <c r="C782" s="5">
        <v>1160</v>
      </c>
      <c r="D782" s="3" t="s">
        <v>1953</v>
      </c>
      <c r="E782" s="3" t="str">
        <f t="array" ref="E782">IF(OR(EXACT(A782,'ESO Dungeon constants'!$D$3:$D$987)),"X","")</f>
        <v>X</v>
      </c>
      <c r="F782" s="3" t="str">
        <f>IF(EXACT(A782,C782),"X","")</f>
        <v/>
      </c>
      <c r="G782" s="3" t="str">
        <f>IF(A782&lt;&gt;C782,VLOOKUP(C782,$A$3:$D$9952,4,FALSE),"")</f>
        <v>Western Skyrim</v>
      </c>
      <c r="H782" s="17">
        <f>A782</f>
        <v>1201</v>
      </c>
      <c r="I782" s="17">
        <f>C782</f>
        <v>1160</v>
      </c>
      <c r="J782">
        <v>19</v>
      </c>
      <c r="K782" s="3" t="str">
        <f>VLOOKUP(J782,'LibSets constants'!$A$4:$B$1002,2,FALSE)</f>
        <v>DLC_STONETHORN</v>
      </c>
      <c r="L782" s="3" t="str">
        <f>VLOOKUP(J782,'LibSets constants'!$A$4:$C$1002,3,FALSE)</f>
        <v>Stonethorn</v>
      </c>
    </row>
    <row r="783" spans="1:12" x14ac:dyDescent="0.25">
      <c r="A783" s="12">
        <v>1204</v>
      </c>
      <c r="B783" s="5">
        <v>780</v>
      </c>
      <c r="C783" s="5">
        <v>1204</v>
      </c>
      <c r="D783" s="3" t="s">
        <v>2307</v>
      </c>
      <c r="E783" s="3" t="str">
        <f t="array" ref="E783">IF(OR(EXACT(A783,'ESO Dungeon constants'!$D$3:$D$987)),"X","")</f>
        <v/>
      </c>
      <c r="F783" s="3" t="str">
        <f>IF(EXACT(A783,C783),"X","")</f>
        <v>X</v>
      </c>
      <c r="G783" s="3" t="str">
        <f>IF(A783&lt;&gt;C783,VLOOKUP(C783,$A$3:$D$9952,4,FALSE),"")</f>
        <v/>
      </c>
      <c r="H783" s="17">
        <f>A783</f>
        <v>1204</v>
      </c>
      <c r="I783" s="17">
        <f>C783</f>
        <v>1204</v>
      </c>
      <c r="J783">
        <v>0</v>
      </c>
      <c r="K783" s="3" t="str">
        <f>VLOOKUP(J783,'LibSets constants'!$A$4:$B$1002,2,FALSE)</f>
        <v>DLC_BASE_GAME</v>
      </c>
      <c r="L783" s="3" t="str">
        <f>VLOOKUP(J783,'LibSets constants'!$A$4:$C$1002,3,FALSE)</f>
        <v>Included in base game</v>
      </c>
    </row>
    <row r="784" spans="1:12" x14ac:dyDescent="0.25">
      <c r="A784" s="12">
        <v>1205</v>
      </c>
      <c r="B784" s="5">
        <v>781</v>
      </c>
      <c r="C784" s="5">
        <v>20</v>
      </c>
      <c r="D784" s="3" t="s">
        <v>2309</v>
      </c>
      <c r="E784" s="3" t="str">
        <f t="array" ref="E784">IF(OR(EXACT(A784,'ESO Dungeon constants'!$D$3:$D$987)),"X","")</f>
        <v/>
      </c>
      <c r="F784" s="3" t="str">
        <f>IF(EXACT(A784,C784),"X","")</f>
        <v/>
      </c>
      <c r="G784" s="3" t="str">
        <f>IF(A784&lt;&gt;C784,VLOOKUP(C784,$A$3:$D$9952,4,FALSE),"")</f>
        <v>Rivenspire</v>
      </c>
      <c r="H784" s="17">
        <f>A784</f>
        <v>1205</v>
      </c>
      <c r="I784" s="17">
        <f>C784</f>
        <v>20</v>
      </c>
      <c r="J784">
        <v>0</v>
      </c>
      <c r="K784" s="3" t="str">
        <f>VLOOKUP(J784,'LibSets constants'!$A$4:$B$1002,2,FALSE)</f>
        <v>DLC_BASE_GAME</v>
      </c>
      <c r="L784" s="3" t="str">
        <f>VLOOKUP(J784,'LibSets constants'!$A$4:$C$1002,3,FALSE)</f>
        <v>Included in base game</v>
      </c>
    </row>
    <row r="785" spans="1:12" x14ac:dyDescent="0.25">
      <c r="A785" s="12">
        <v>1206</v>
      </c>
      <c r="B785" s="5">
        <v>782</v>
      </c>
      <c r="C785" s="5">
        <v>20</v>
      </c>
      <c r="D785" s="3" t="s">
        <v>2308</v>
      </c>
      <c r="E785" s="3" t="str">
        <f t="array" ref="E785">IF(OR(EXACT(A785,'ESO Dungeon constants'!$D$3:$D$987)),"X","")</f>
        <v/>
      </c>
      <c r="F785" s="3" t="str">
        <f>IF(EXACT(A785,C785),"X","")</f>
        <v/>
      </c>
      <c r="G785" s="3" t="str">
        <f>IF(A785&lt;&gt;C785,VLOOKUP(C785,$A$3:$D$9952,4,FALSE),"")</f>
        <v>Rivenspire</v>
      </c>
      <c r="H785" s="17">
        <f>A785</f>
        <v>1206</v>
      </c>
      <c r="I785" s="17">
        <f>C785</f>
        <v>20</v>
      </c>
      <c r="J785">
        <v>0</v>
      </c>
      <c r="K785" s="3" t="str">
        <f>VLOOKUP(J785,'LibSets constants'!$A$4:$B$1002,2,FALSE)</f>
        <v>DLC_BASE_GAME</v>
      </c>
      <c r="L785" s="3" t="str">
        <f>VLOOKUP(J785,'LibSets constants'!$A$4:$C$1002,3,FALSE)</f>
        <v>Included in base game</v>
      </c>
    </row>
    <row r="786" spans="1:12" x14ac:dyDescent="0.25">
      <c r="A786" s="12">
        <v>1207</v>
      </c>
      <c r="B786" s="5">
        <v>783</v>
      </c>
      <c r="C786" s="5">
        <v>1207</v>
      </c>
      <c r="D786" s="3" t="s">
        <v>2368</v>
      </c>
      <c r="E786" s="3" t="str">
        <f t="array" ref="E786">IF(OR(EXACT(A786,'ESO Dungeon constants'!$D$3:$D$987)),"X","")</f>
        <v/>
      </c>
      <c r="F786" s="3" t="str">
        <f>IF(EXACT(A786,C786),"X","")</f>
        <v>X</v>
      </c>
      <c r="G786" s="3" t="str">
        <f>IF(A786&lt;&gt;C786,VLOOKUP(C786,$A$3:$D$9952,4,FALSE),"")</f>
        <v/>
      </c>
      <c r="H786" s="17">
        <f>A786</f>
        <v>1207</v>
      </c>
      <c r="I786" s="17">
        <f>C786</f>
        <v>1207</v>
      </c>
      <c r="J786">
        <v>20</v>
      </c>
      <c r="K786" s="3" t="str">
        <f>VLOOKUP(J786,'LibSets constants'!$A$4:$B$1002,2,FALSE)</f>
        <v>DLC_MARKARTH</v>
      </c>
      <c r="L786" s="3" t="str">
        <f>VLOOKUP(J786,'LibSets constants'!$A$4:$C$1002,3,FALSE)</f>
        <v>Markarth</v>
      </c>
    </row>
    <row r="787" spans="1:12" x14ac:dyDescent="0.25">
      <c r="A787" s="12">
        <v>1208</v>
      </c>
      <c r="B787" s="5">
        <v>784</v>
      </c>
      <c r="C787" s="5">
        <v>1208</v>
      </c>
      <c r="D787" s="3" t="s">
        <v>2369</v>
      </c>
      <c r="E787" s="3" t="str">
        <f t="array" ref="E787">IF(OR(EXACT(A787,'ESO Dungeon constants'!$D$3:$D$987)),"X","")</f>
        <v/>
      </c>
      <c r="F787" s="3" t="str">
        <f>IF(EXACT(A787,C787),"X","")</f>
        <v>X</v>
      </c>
      <c r="G787" s="3" t="str">
        <f>IF(A787&lt;&gt;C787,VLOOKUP(C787,$A$3:$D$9952,4,FALSE),"")</f>
        <v/>
      </c>
      <c r="H787" s="17">
        <f>A787</f>
        <v>1208</v>
      </c>
      <c r="I787" s="17">
        <f>C787</f>
        <v>1208</v>
      </c>
      <c r="J787">
        <v>20</v>
      </c>
      <c r="K787" s="3" t="str">
        <f>VLOOKUP(J787,'LibSets constants'!$A$4:$B$1002,2,FALSE)</f>
        <v>DLC_MARKARTH</v>
      </c>
      <c r="L787" s="3" t="str">
        <f>VLOOKUP(J787,'LibSets constants'!$A$4:$C$1002,3,FALSE)</f>
        <v>Markarth</v>
      </c>
    </row>
    <row r="788" spans="1:12" x14ac:dyDescent="0.25">
      <c r="A788" s="12">
        <v>1209</v>
      </c>
      <c r="B788" s="5">
        <v>785</v>
      </c>
      <c r="C788" s="5">
        <v>1207</v>
      </c>
      <c r="D788" s="3" t="s">
        <v>2370</v>
      </c>
      <c r="E788" s="3" t="str">
        <f t="array" ref="E788">IF(OR(EXACT(A788,'ESO Dungeon constants'!$D$3:$D$987)),"X","")</f>
        <v/>
      </c>
      <c r="F788" s="3" t="str">
        <f>IF(EXACT(A788,C788),"X","")</f>
        <v/>
      </c>
      <c r="G788" s="3" t="str">
        <f>IF(A788&lt;&gt;C788,VLOOKUP(C788,$A$3:$D$9952,4,FALSE),"")</f>
        <v>The Reach</v>
      </c>
      <c r="H788" s="17">
        <f>A788</f>
        <v>1209</v>
      </c>
      <c r="I788" s="17">
        <f>C788</f>
        <v>1207</v>
      </c>
      <c r="J788">
        <v>20</v>
      </c>
      <c r="K788" s="3" t="str">
        <f>VLOOKUP(J788,'LibSets constants'!$A$4:$B$1002,2,FALSE)</f>
        <v>DLC_MARKARTH</v>
      </c>
      <c r="L788" s="3" t="str">
        <f>VLOOKUP(J788,'LibSets constants'!$A$4:$C$1002,3,FALSE)</f>
        <v>Markarth</v>
      </c>
    </row>
    <row r="789" spans="1:12" x14ac:dyDescent="0.25">
      <c r="A789" s="12">
        <v>1210</v>
      </c>
      <c r="B789" s="5">
        <v>786</v>
      </c>
      <c r="C789" s="5">
        <v>1207</v>
      </c>
      <c r="D789" s="3" t="s">
        <v>2371</v>
      </c>
      <c r="E789" s="3" t="str">
        <f t="array" ref="E789">IF(OR(EXACT(A789,'ESO Dungeon constants'!$D$3:$D$987)),"X","")</f>
        <v/>
      </c>
      <c r="F789" s="3" t="str">
        <f t="shared" ref="F789:F852" si="4">IF(EXACT(A789,C789),"X","")</f>
        <v/>
      </c>
      <c r="G789" s="3" t="str">
        <f t="shared" ref="G789:G852" si="5">IF(A789&lt;&gt;C789,VLOOKUP(C789,$A$3:$D$9952,4,FALSE),"")</f>
        <v>The Reach</v>
      </c>
      <c r="H789" s="17">
        <f t="shared" ref="H789:H852" si="6">A789</f>
        <v>1210</v>
      </c>
      <c r="I789" s="17">
        <f t="shared" ref="I789:I852" si="7">C789</f>
        <v>1207</v>
      </c>
      <c r="J789">
        <v>20</v>
      </c>
      <c r="K789" s="3" t="str">
        <f>VLOOKUP(J789,'LibSets constants'!$A$4:$B$1002,2,FALSE)</f>
        <v>DLC_MARKARTH</v>
      </c>
      <c r="L789" s="3" t="str">
        <f>VLOOKUP(J789,'LibSets constants'!$A$4:$C$1002,3,FALSE)</f>
        <v>Markarth</v>
      </c>
    </row>
    <row r="790" spans="1:12" x14ac:dyDescent="0.25">
      <c r="A790" s="46">
        <v>1211</v>
      </c>
      <c r="B790" s="45">
        <v>787</v>
      </c>
      <c r="C790" s="45">
        <v>1207</v>
      </c>
      <c r="D790" s="3" t="s">
        <v>2383</v>
      </c>
      <c r="E790" s="3" t="str">
        <f t="array" ref="E790">IF(OR(EXACT(A790,'ESO Dungeon constants'!$D$3:$D$987)),"X","")</f>
        <v/>
      </c>
      <c r="F790" s="3" t="str">
        <f t="shared" si="4"/>
        <v/>
      </c>
      <c r="G790" s="3" t="str">
        <f t="shared" si="5"/>
        <v>The Reach</v>
      </c>
      <c r="H790" s="17">
        <f t="shared" si="6"/>
        <v>1211</v>
      </c>
      <c r="I790" s="17">
        <f t="shared" si="7"/>
        <v>1207</v>
      </c>
      <c r="J790">
        <v>20</v>
      </c>
      <c r="K790" s="3" t="str">
        <f>VLOOKUP(J790,'LibSets constants'!$A$4:$B$1002,2,FALSE)</f>
        <v>DLC_MARKARTH</v>
      </c>
      <c r="L790" s="3" t="str">
        <f>VLOOKUP(J790,'LibSets constants'!$A$4:$C$1002,3,FALSE)</f>
        <v>Markarth</v>
      </c>
    </row>
    <row r="791" spans="1:12" x14ac:dyDescent="0.25">
      <c r="A791" s="12">
        <v>1212</v>
      </c>
      <c r="B791" s="5">
        <v>788</v>
      </c>
      <c r="C791" s="5">
        <v>1208</v>
      </c>
      <c r="D791" s="3" t="s">
        <v>2382</v>
      </c>
      <c r="E791" s="3" t="str">
        <f t="array" ref="E791">IF(OR(EXACT(A791,'ESO Dungeon constants'!$D$3:$D$987)),"X","")</f>
        <v/>
      </c>
      <c r="F791" s="3" t="str">
        <f t="shared" si="4"/>
        <v/>
      </c>
      <c r="G791" s="3" t="str">
        <f t="shared" si="5"/>
        <v>Blackreach: Arkthzand Cavern</v>
      </c>
      <c r="H791" s="17">
        <f t="shared" si="6"/>
        <v>1212</v>
      </c>
      <c r="I791" s="17">
        <f t="shared" si="7"/>
        <v>1208</v>
      </c>
      <c r="J791">
        <v>20</v>
      </c>
      <c r="K791" s="3" t="str">
        <f>VLOOKUP(J791,'LibSets constants'!$A$4:$B$1002,2,FALSE)</f>
        <v>DLC_MARKARTH</v>
      </c>
      <c r="L791" s="3" t="str">
        <f>VLOOKUP(J791,'LibSets constants'!$A$4:$C$1002,3,FALSE)</f>
        <v>Markarth</v>
      </c>
    </row>
    <row r="792" spans="1:12" x14ac:dyDescent="0.25">
      <c r="A792" s="46">
        <v>1213</v>
      </c>
      <c r="B792" s="45">
        <v>789</v>
      </c>
      <c r="C792" s="45">
        <v>1207</v>
      </c>
      <c r="D792" s="3" t="s">
        <v>2569</v>
      </c>
      <c r="E792" s="3" t="str">
        <f t="array" ref="E792">IF(OR(EXACT(A792,'ESO Dungeon constants'!$D$3:$D$987)),"X","")</f>
        <v/>
      </c>
      <c r="F792" s="3" t="str">
        <f t="shared" si="4"/>
        <v/>
      </c>
      <c r="G792" s="3" t="str">
        <f t="shared" si="5"/>
        <v>The Reach</v>
      </c>
      <c r="H792" s="17">
        <f t="shared" si="6"/>
        <v>1213</v>
      </c>
      <c r="I792" s="17">
        <f t="shared" si="7"/>
        <v>1207</v>
      </c>
      <c r="J792">
        <v>20</v>
      </c>
      <c r="K792" s="3" t="str">
        <f>VLOOKUP(J792,'LibSets constants'!$A$4:$B$1002,2,FALSE)</f>
        <v>DLC_MARKARTH</v>
      </c>
      <c r="L792" s="3" t="str">
        <f>VLOOKUP(J792,'LibSets constants'!$A$4:$C$1002,3,FALSE)</f>
        <v>Markarth</v>
      </c>
    </row>
    <row r="793" spans="1:12" x14ac:dyDescent="0.25">
      <c r="A793" s="12">
        <v>1214</v>
      </c>
      <c r="B793" s="5">
        <v>790</v>
      </c>
      <c r="C793" s="5">
        <v>1207</v>
      </c>
      <c r="D793" s="3" t="s">
        <v>2381</v>
      </c>
      <c r="E793" s="3" t="str">
        <f t="array" ref="E793">IF(OR(EXACT(A793,'ESO Dungeon constants'!$D$3:$D$987)),"X","")</f>
        <v/>
      </c>
      <c r="F793" s="3" t="str">
        <f t="shared" si="4"/>
        <v/>
      </c>
      <c r="G793" s="3" t="str">
        <f t="shared" si="5"/>
        <v>The Reach</v>
      </c>
      <c r="H793" s="17">
        <f t="shared" si="6"/>
        <v>1214</v>
      </c>
      <c r="I793" s="17">
        <f t="shared" si="7"/>
        <v>1207</v>
      </c>
      <c r="J793">
        <v>20</v>
      </c>
      <c r="K793" s="3" t="str">
        <f>VLOOKUP(J793,'LibSets constants'!$A$4:$B$1002,2,FALSE)</f>
        <v>DLC_MARKARTH</v>
      </c>
      <c r="L793" s="3" t="str">
        <f>VLOOKUP(J793,'LibSets constants'!$A$4:$C$1002,3,FALSE)</f>
        <v>Markarth</v>
      </c>
    </row>
    <row r="794" spans="1:12" x14ac:dyDescent="0.25">
      <c r="A794" s="12">
        <v>1215</v>
      </c>
      <c r="B794" s="5">
        <v>791</v>
      </c>
      <c r="C794" s="5">
        <v>1207</v>
      </c>
      <c r="D794" s="3" t="s">
        <v>2380</v>
      </c>
      <c r="E794" s="3" t="str">
        <f t="array" ref="E794">IF(OR(EXACT(A794,'ESO Dungeon constants'!$D$3:$D$987)),"X","")</f>
        <v/>
      </c>
      <c r="F794" s="3" t="str">
        <f t="shared" si="4"/>
        <v/>
      </c>
      <c r="G794" s="3" t="str">
        <f t="shared" si="5"/>
        <v>The Reach</v>
      </c>
      <c r="H794" s="17">
        <f t="shared" si="6"/>
        <v>1215</v>
      </c>
      <c r="I794" s="17">
        <f t="shared" si="7"/>
        <v>1207</v>
      </c>
      <c r="J794">
        <v>20</v>
      </c>
      <c r="K794" s="3" t="str">
        <f>VLOOKUP(J794,'LibSets constants'!$A$4:$B$1002,2,FALSE)</f>
        <v>DLC_MARKARTH</v>
      </c>
      <c r="L794" s="3" t="str">
        <f>VLOOKUP(J794,'LibSets constants'!$A$4:$C$1002,3,FALSE)</f>
        <v>Markarth</v>
      </c>
    </row>
    <row r="795" spans="1:12" x14ac:dyDescent="0.25">
      <c r="A795" s="12">
        <v>1216</v>
      </c>
      <c r="B795" s="5">
        <v>792</v>
      </c>
      <c r="C795" s="5">
        <v>1207</v>
      </c>
      <c r="D795" s="43" t="s">
        <v>2379</v>
      </c>
      <c r="E795" s="3" t="str">
        <f t="array" ref="E795">IF(OR(EXACT(A795,'ESO Dungeon constants'!$D$3:$D$987)),"X","")</f>
        <v/>
      </c>
      <c r="F795" s="3" t="str">
        <f t="shared" si="4"/>
        <v/>
      </c>
      <c r="G795" s="3" t="str">
        <f t="shared" si="5"/>
        <v>The Reach</v>
      </c>
      <c r="H795" s="17">
        <f t="shared" si="6"/>
        <v>1216</v>
      </c>
      <c r="I795" s="17">
        <f t="shared" si="7"/>
        <v>1207</v>
      </c>
      <c r="J795">
        <v>20</v>
      </c>
      <c r="K795" s="3" t="str">
        <f>VLOOKUP(J795,'LibSets constants'!$A$4:$B$1002,2,FALSE)</f>
        <v>DLC_MARKARTH</v>
      </c>
      <c r="L795" s="3" t="str">
        <f>VLOOKUP(J795,'LibSets constants'!$A$4:$C$1002,3,FALSE)</f>
        <v>Markarth</v>
      </c>
    </row>
    <row r="796" spans="1:12" x14ac:dyDescent="0.25">
      <c r="A796" s="12">
        <v>1217</v>
      </c>
      <c r="B796" s="5">
        <v>793</v>
      </c>
      <c r="C796" s="5">
        <v>1208</v>
      </c>
      <c r="D796" s="3" t="s">
        <v>2378</v>
      </c>
      <c r="E796" s="3" t="str">
        <f t="array" ref="E796">IF(OR(EXACT(A796,'ESO Dungeon constants'!$D$3:$D$987)),"X","")</f>
        <v/>
      </c>
      <c r="F796" s="3" t="str">
        <f t="shared" si="4"/>
        <v/>
      </c>
      <c r="G796" s="3" t="str">
        <f t="shared" si="5"/>
        <v>Blackreach: Arkthzand Cavern</v>
      </c>
      <c r="H796" s="17">
        <f t="shared" si="6"/>
        <v>1217</v>
      </c>
      <c r="I796" s="17">
        <f t="shared" si="7"/>
        <v>1208</v>
      </c>
      <c r="J796">
        <v>20</v>
      </c>
      <c r="K796" s="3" t="str">
        <f>VLOOKUP(J796,'LibSets constants'!$A$4:$B$1002,2,FALSE)</f>
        <v>DLC_MARKARTH</v>
      </c>
      <c r="L796" s="3" t="str">
        <f>VLOOKUP(J796,'LibSets constants'!$A$4:$C$1002,3,FALSE)</f>
        <v>Markarth</v>
      </c>
    </row>
    <row r="797" spans="1:12" x14ac:dyDescent="0.25">
      <c r="A797" s="12">
        <v>1218</v>
      </c>
      <c r="B797" s="5">
        <v>794</v>
      </c>
      <c r="C797" s="5">
        <v>1160</v>
      </c>
      <c r="D797" s="3" t="s">
        <v>1843</v>
      </c>
      <c r="E797" s="3" t="str">
        <f t="array" ref="E797">IF(OR(EXACT(A797,'ESO Dungeon constants'!$D$3:$D$987)),"X","")</f>
        <v/>
      </c>
      <c r="F797" s="3" t="str">
        <f t="shared" si="4"/>
        <v/>
      </c>
      <c r="G797" s="3" t="str">
        <f t="shared" si="5"/>
        <v>Western Skyrim</v>
      </c>
      <c r="H797" s="17">
        <f t="shared" si="6"/>
        <v>1218</v>
      </c>
      <c r="I797" s="17">
        <f t="shared" si="7"/>
        <v>1160</v>
      </c>
      <c r="J797">
        <v>18</v>
      </c>
      <c r="K797" s="3" t="str">
        <f>VLOOKUP(J797,'LibSets constants'!$A$4:$B$1002,2,FALSE)</f>
        <v>DLC_GREYMOOR</v>
      </c>
      <c r="L797" s="3" t="str">
        <f>VLOOKUP(J797,'LibSets constants'!$A$4:$C$1002,3,FALSE)</f>
        <v>Greymoor</v>
      </c>
    </row>
    <row r="798" spans="1:12" x14ac:dyDescent="0.25">
      <c r="A798" s="12">
        <v>1219</v>
      </c>
      <c r="B798" s="5">
        <v>795</v>
      </c>
      <c r="C798" s="5">
        <v>1160</v>
      </c>
      <c r="D798" s="3" t="s">
        <v>1844</v>
      </c>
      <c r="E798" s="3" t="str">
        <f t="array" ref="E798">IF(OR(EXACT(A798,'ESO Dungeon constants'!$D$3:$D$987)),"X","")</f>
        <v/>
      </c>
      <c r="F798" s="3" t="str">
        <f t="shared" si="4"/>
        <v/>
      </c>
      <c r="G798" s="3" t="str">
        <f t="shared" si="5"/>
        <v>Western Skyrim</v>
      </c>
      <c r="H798" s="17">
        <f t="shared" si="6"/>
        <v>1219</v>
      </c>
      <c r="I798" s="17">
        <f t="shared" si="7"/>
        <v>1160</v>
      </c>
      <c r="J798">
        <v>18</v>
      </c>
      <c r="K798" s="3" t="str">
        <f>VLOOKUP(J798,'LibSets constants'!$A$4:$B$1002,2,FALSE)</f>
        <v>DLC_GREYMOOR</v>
      </c>
      <c r="L798" s="3" t="str">
        <f>VLOOKUP(J798,'LibSets constants'!$A$4:$C$1002,3,FALSE)</f>
        <v>Greymoor</v>
      </c>
    </row>
    <row r="799" spans="1:12" x14ac:dyDescent="0.25">
      <c r="A799" s="12">
        <v>1220</v>
      </c>
      <c r="B799" s="5">
        <v>796</v>
      </c>
      <c r="C799" s="5">
        <v>1161</v>
      </c>
      <c r="D799" s="3" t="s">
        <v>1845</v>
      </c>
      <c r="E799" s="3" t="str">
        <f t="array" ref="E799">IF(OR(EXACT(A799,'ESO Dungeon constants'!$D$3:$D$987)),"X","")</f>
        <v/>
      </c>
      <c r="F799" s="3" t="str">
        <f t="shared" si="4"/>
        <v/>
      </c>
      <c r="G799" s="3" t="str">
        <f t="shared" si="5"/>
        <v>Blackreach: Greymoor Caverns</v>
      </c>
      <c r="H799" s="17">
        <f t="shared" si="6"/>
        <v>1220</v>
      </c>
      <c r="I799" s="17">
        <f t="shared" si="7"/>
        <v>1161</v>
      </c>
      <c r="J799">
        <v>18</v>
      </c>
      <c r="K799" s="3" t="str">
        <f>VLOOKUP(J799,'LibSets constants'!$A$4:$B$1002,2,FALSE)</f>
        <v>DLC_GREYMOOR</v>
      </c>
      <c r="L799" s="3" t="str">
        <f>VLOOKUP(J799,'LibSets constants'!$A$4:$C$1002,3,FALSE)</f>
        <v>Greymoor</v>
      </c>
    </row>
    <row r="800" spans="1:12" x14ac:dyDescent="0.25">
      <c r="A800" s="12">
        <v>1221</v>
      </c>
      <c r="B800" s="5">
        <v>797</v>
      </c>
      <c r="C800" s="5">
        <v>1207</v>
      </c>
      <c r="D800" s="3" t="s">
        <v>2372</v>
      </c>
      <c r="E800" s="3" t="str">
        <f t="array" ref="E800">IF(OR(EXACT(A800,'ESO Dungeon constants'!$D$3:$D$987)),"X","")</f>
        <v/>
      </c>
      <c r="F800" s="3" t="str">
        <f t="shared" si="4"/>
        <v/>
      </c>
      <c r="G800" s="3" t="str">
        <f t="shared" si="5"/>
        <v>The Reach</v>
      </c>
      <c r="H800" s="17">
        <f t="shared" si="6"/>
        <v>1221</v>
      </c>
      <c r="I800" s="17">
        <f t="shared" si="7"/>
        <v>1207</v>
      </c>
      <c r="J800">
        <v>20</v>
      </c>
      <c r="K800" s="3" t="str">
        <f>VLOOKUP(J800,'LibSets constants'!$A$4:$B$1002,2,FALSE)</f>
        <v>DLC_MARKARTH</v>
      </c>
      <c r="L800" s="3" t="str">
        <f>VLOOKUP(J800,'LibSets constants'!$A$4:$C$1002,3,FALSE)</f>
        <v>Markarth</v>
      </c>
    </row>
    <row r="801" spans="1:12" x14ac:dyDescent="0.25">
      <c r="A801" s="12">
        <v>1222</v>
      </c>
      <c r="B801" s="5">
        <v>798</v>
      </c>
      <c r="C801" s="5">
        <v>1160</v>
      </c>
      <c r="D801" s="3" t="s">
        <v>2373</v>
      </c>
      <c r="E801" s="3" t="str">
        <f t="array" ref="E801">IF(OR(EXACT(A801,'ESO Dungeon constants'!$D$3:$D$987)),"X","")</f>
        <v/>
      </c>
      <c r="F801" s="3" t="str">
        <f t="shared" si="4"/>
        <v/>
      </c>
      <c r="G801" s="3" t="str">
        <f t="shared" si="5"/>
        <v>Western Skyrim</v>
      </c>
      <c r="H801" s="17">
        <f t="shared" si="6"/>
        <v>1222</v>
      </c>
      <c r="I801" s="17">
        <f t="shared" si="7"/>
        <v>1160</v>
      </c>
      <c r="J801">
        <v>18</v>
      </c>
      <c r="K801" s="3" t="str">
        <f>VLOOKUP(J801,'LibSets constants'!$A$4:$B$1002,2,FALSE)</f>
        <v>DLC_GREYMOOR</v>
      </c>
      <c r="L801" s="3" t="str">
        <f>VLOOKUP(J801,'LibSets constants'!$A$4:$C$1002,3,FALSE)</f>
        <v>Greymoor</v>
      </c>
    </row>
    <row r="802" spans="1:12" x14ac:dyDescent="0.25">
      <c r="A802" s="12">
        <v>1223</v>
      </c>
      <c r="B802" s="5">
        <v>799</v>
      </c>
      <c r="C802" s="5">
        <v>1207</v>
      </c>
      <c r="D802" s="3" t="s">
        <v>2377</v>
      </c>
      <c r="E802" s="3" t="str">
        <f t="array" ref="E802">IF(OR(EXACT(A802,'ESO Dungeon constants'!$D$3:$D$987)),"X","")</f>
        <v/>
      </c>
      <c r="F802" s="3" t="str">
        <f t="shared" si="4"/>
        <v/>
      </c>
      <c r="G802" s="3" t="str">
        <f t="shared" si="5"/>
        <v>The Reach</v>
      </c>
      <c r="H802" s="17">
        <f t="shared" si="6"/>
        <v>1223</v>
      </c>
      <c r="I802" s="17">
        <f t="shared" si="7"/>
        <v>1207</v>
      </c>
      <c r="J802">
        <v>20</v>
      </c>
      <c r="K802" s="3" t="str">
        <f>VLOOKUP(J802,'LibSets constants'!$A$4:$B$1002,2,FALSE)</f>
        <v>DLC_MARKARTH</v>
      </c>
      <c r="L802" s="3" t="str">
        <f>VLOOKUP(J802,'LibSets constants'!$A$4:$C$1002,3,FALSE)</f>
        <v>Markarth</v>
      </c>
    </row>
    <row r="803" spans="1:12" x14ac:dyDescent="0.25">
      <c r="A803" s="12">
        <v>1224</v>
      </c>
      <c r="B803" s="5">
        <v>800</v>
      </c>
      <c r="C803" s="5">
        <v>1208</v>
      </c>
      <c r="D803" s="3" t="s">
        <v>2376</v>
      </c>
      <c r="E803" s="3" t="str">
        <f t="array" ref="E803">IF(OR(EXACT(A803,'ESO Dungeon constants'!$D$3:$D$987)),"X","")</f>
        <v/>
      </c>
      <c r="F803" s="3" t="str">
        <f t="shared" si="4"/>
        <v/>
      </c>
      <c r="G803" s="3" t="str">
        <f t="shared" si="5"/>
        <v>Blackreach: Arkthzand Cavern</v>
      </c>
      <c r="H803" s="17">
        <f t="shared" si="6"/>
        <v>1224</v>
      </c>
      <c r="I803" s="17">
        <f t="shared" si="7"/>
        <v>1208</v>
      </c>
      <c r="J803">
        <v>20</v>
      </c>
      <c r="K803" s="3" t="str">
        <f>VLOOKUP(J803,'LibSets constants'!$A$4:$B$1002,2,FALSE)</f>
        <v>DLC_MARKARTH</v>
      </c>
      <c r="L803" s="3" t="str">
        <f>VLOOKUP(J803,'LibSets constants'!$A$4:$C$1002,3,FALSE)</f>
        <v>Markarth</v>
      </c>
    </row>
    <row r="804" spans="1:12" x14ac:dyDescent="0.25">
      <c r="A804" s="12">
        <v>1225</v>
      </c>
      <c r="B804" s="5">
        <v>801</v>
      </c>
      <c r="C804" s="5">
        <v>1207</v>
      </c>
      <c r="D804" s="3" t="s">
        <v>2375</v>
      </c>
      <c r="E804" s="3" t="str">
        <f t="array" ref="E804">IF(OR(EXACT(A804,'ESO Dungeon constants'!$D$3:$D$987)),"X","")</f>
        <v/>
      </c>
      <c r="F804" s="3" t="str">
        <f t="shared" si="4"/>
        <v/>
      </c>
      <c r="G804" s="3" t="str">
        <f t="shared" si="5"/>
        <v>The Reach</v>
      </c>
      <c r="H804" s="17">
        <f t="shared" si="6"/>
        <v>1225</v>
      </c>
      <c r="I804" s="17">
        <f t="shared" si="7"/>
        <v>1207</v>
      </c>
      <c r="J804">
        <v>20</v>
      </c>
      <c r="K804" s="3" t="str">
        <f>VLOOKUP(J804,'LibSets constants'!$A$4:$B$1002,2,FALSE)</f>
        <v>DLC_MARKARTH</v>
      </c>
      <c r="L804" s="3" t="str">
        <f>VLOOKUP(J804,'LibSets constants'!$A$4:$C$1002,3,FALSE)</f>
        <v>Markarth</v>
      </c>
    </row>
    <row r="805" spans="1:12" x14ac:dyDescent="0.25">
      <c r="A805" s="12">
        <v>1226</v>
      </c>
      <c r="B805" s="5">
        <v>802</v>
      </c>
      <c r="C805" s="5">
        <v>1207</v>
      </c>
      <c r="D805" s="3" t="s">
        <v>2374</v>
      </c>
      <c r="E805" s="3" t="str">
        <f t="array" ref="E805">IF(OR(EXACT(A805,'ESO Dungeon constants'!$D$3:$D$987)),"X","")</f>
        <v/>
      </c>
      <c r="F805" s="3" t="str">
        <f t="shared" si="4"/>
        <v/>
      </c>
      <c r="G805" s="3" t="str">
        <f t="shared" si="5"/>
        <v>The Reach</v>
      </c>
      <c r="H805" s="17">
        <f t="shared" si="6"/>
        <v>1226</v>
      </c>
      <c r="I805" s="17">
        <f t="shared" si="7"/>
        <v>1207</v>
      </c>
      <c r="J805">
        <v>20</v>
      </c>
      <c r="K805" s="3" t="str">
        <f>VLOOKUP(J805,'LibSets constants'!$A$4:$B$1002,2,FALSE)</f>
        <v>DLC_MARKARTH</v>
      </c>
      <c r="L805" s="3" t="str">
        <f>VLOOKUP(J805,'LibSets constants'!$A$4:$C$1002,3,FALSE)</f>
        <v>Markarth</v>
      </c>
    </row>
    <row r="806" spans="1:12" x14ac:dyDescent="0.25">
      <c r="A806" s="12">
        <v>1227</v>
      </c>
      <c r="B806" s="5">
        <v>803</v>
      </c>
      <c r="C806" s="5">
        <v>1207</v>
      </c>
      <c r="D806" s="3" t="s">
        <v>2367</v>
      </c>
      <c r="E806" s="3" t="str">
        <f t="array" ref="E806">IF(OR(EXACT(A806,'ESO Dungeon constants'!$D$3:$D$987)),"X","")</f>
        <v/>
      </c>
      <c r="F806" s="3" t="str">
        <f t="shared" si="4"/>
        <v/>
      </c>
      <c r="G806" s="3" t="str">
        <f t="shared" si="5"/>
        <v>The Reach</v>
      </c>
      <c r="H806" s="17">
        <f t="shared" si="6"/>
        <v>1227</v>
      </c>
      <c r="I806" s="17">
        <f t="shared" si="7"/>
        <v>1207</v>
      </c>
      <c r="J806">
        <v>20</v>
      </c>
      <c r="K806" s="3" t="str">
        <f>VLOOKUP(J806,'LibSets constants'!$A$4:$B$1002,2,FALSE)</f>
        <v>DLC_MARKARTH</v>
      </c>
      <c r="L806" s="3" t="str">
        <f>VLOOKUP(J806,'LibSets constants'!$A$4:$C$1002,3,FALSE)</f>
        <v>Markarth</v>
      </c>
    </row>
    <row r="807" spans="1:12" s="75" customFormat="1" x14ac:dyDescent="0.25">
      <c r="A807" s="12">
        <v>1228</v>
      </c>
      <c r="B807" s="5">
        <v>804</v>
      </c>
      <c r="C807" s="5">
        <v>823</v>
      </c>
      <c r="D807" s="3" t="s">
        <v>2561</v>
      </c>
      <c r="E807" s="3" t="str">
        <f t="array" ref="E807">IF(OR(EXACT(A807,'ESO Dungeon constants'!$D$3:$D$987)),"X","")</f>
        <v>X</v>
      </c>
      <c r="F807" s="3" t="str">
        <f t="shared" si="4"/>
        <v/>
      </c>
      <c r="G807" s="3" t="str">
        <f t="shared" si="5"/>
        <v>Gold Coast</v>
      </c>
      <c r="H807" s="17">
        <f t="shared" si="6"/>
        <v>1228</v>
      </c>
      <c r="I807" s="17">
        <f t="shared" si="7"/>
        <v>823</v>
      </c>
      <c r="J807">
        <v>21</v>
      </c>
      <c r="K807" s="3" t="str">
        <f>VLOOKUP(J807,'LibSets constants'!$A$4:$B$1002,2,FALSE)</f>
        <v>DLC_FLAMES_OF_AMBITION</v>
      </c>
      <c r="L807" s="3" t="str">
        <f>VLOOKUP(J807,'LibSets constants'!$A$4:$C$1002,3,FALSE)</f>
        <v>Flames of Ambition</v>
      </c>
    </row>
    <row r="808" spans="1:12" s="75" customFormat="1" x14ac:dyDescent="0.25">
      <c r="A808" s="12">
        <v>1229</v>
      </c>
      <c r="B808" s="5">
        <v>805</v>
      </c>
      <c r="C808" s="5">
        <v>57</v>
      </c>
      <c r="D808" s="3" t="s">
        <v>2562</v>
      </c>
      <c r="E808" s="3" t="str">
        <f t="array" ref="E808">IF(OR(EXACT(A808,'ESO Dungeon constants'!$D$3:$D$987)),"X","")</f>
        <v>X</v>
      </c>
      <c r="F808" s="3" t="str">
        <f t="shared" si="4"/>
        <v/>
      </c>
      <c r="G808" s="3" t="str">
        <f t="shared" si="5"/>
        <v>Deshaan</v>
      </c>
      <c r="H808" s="17">
        <f t="shared" si="6"/>
        <v>1229</v>
      </c>
      <c r="I808" s="17">
        <f t="shared" si="7"/>
        <v>57</v>
      </c>
      <c r="J808">
        <v>21</v>
      </c>
      <c r="K808" s="3" t="str">
        <f>VLOOKUP(J808,'LibSets constants'!$A$4:$B$1002,2,FALSE)</f>
        <v>DLC_FLAMES_OF_AMBITION</v>
      </c>
      <c r="L808" s="3" t="str">
        <f>VLOOKUP(J808,'LibSets constants'!$A$4:$C$1002,3,FALSE)</f>
        <v>Flames of Ambition</v>
      </c>
    </row>
    <row r="809" spans="1:12" x14ac:dyDescent="0.25">
      <c r="A809" s="12">
        <v>1233</v>
      </c>
      <c r="B809" s="12">
        <v>806</v>
      </c>
      <c r="C809" s="12">
        <v>1160</v>
      </c>
      <c r="D809" s="3" t="s">
        <v>2305</v>
      </c>
      <c r="E809" s="3" t="str">
        <f t="array" ref="E809">IF(OR(EXACT(A809,'ESO Dungeon constants'!$D$3:$D$987)),"X","")</f>
        <v/>
      </c>
      <c r="F809" s="3" t="str">
        <f t="shared" si="4"/>
        <v/>
      </c>
      <c r="G809" s="3" t="str">
        <f t="shared" si="5"/>
        <v>Western Skyrim</v>
      </c>
      <c r="H809" s="17">
        <f t="shared" si="6"/>
        <v>1233</v>
      </c>
      <c r="I809" s="17">
        <f t="shared" si="7"/>
        <v>1160</v>
      </c>
      <c r="J809">
        <v>18</v>
      </c>
      <c r="K809" s="3" t="str">
        <f>VLOOKUP(J809,'LibSets constants'!$A$4:$B$1002,2,FALSE)</f>
        <v>DLC_GREYMOOR</v>
      </c>
      <c r="L809" s="3" t="str">
        <f>VLOOKUP(J809,'LibSets constants'!$A$4:$C$1002,3,FALSE)</f>
        <v>Greymoor</v>
      </c>
    </row>
    <row r="810" spans="1:12" x14ac:dyDescent="0.25">
      <c r="A810" s="12">
        <v>1234</v>
      </c>
      <c r="B810" s="5">
        <v>807</v>
      </c>
      <c r="C810" s="5">
        <v>1160</v>
      </c>
      <c r="D810" s="3" t="s">
        <v>2306</v>
      </c>
      <c r="E810" s="3" t="str">
        <f t="array" ref="E810">IF(OR(EXACT(A810,'ESO Dungeon constants'!$D$3:$D$987)),"X","")</f>
        <v/>
      </c>
      <c r="F810" s="3" t="str">
        <f t="shared" si="4"/>
        <v/>
      </c>
      <c r="G810" s="3" t="str">
        <f t="shared" si="5"/>
        <v>Western Skyrim</v>
      </c>
      <c r="H810" s="17">
        <f t="shared" si="6"/>
        <v>1234</v>
      </c>
      <c r="I810" s="17">
        <f t="shared" si="7"/>
        <v>1160</v>
      </c>
      <c r="J810">
        <v>18</v>
      </c>
      <c r="K810" s="3" t="str">
        <f>VLOOKUP(J810,'LibSets constants'!$A$4:$B$1002,2,FALSE)</f>
        <v>DLC_GREYMOOR</v>
      </c>
      <c r="L810" s="3" t="str">
        <f>VLOOKUP(J810,'LibSets constants'!$A$4:$C$1002,3,FALSE)</f>
        <v>Greymoor</v>
      </c>
    </row>
    <row r="811" spans="1:12" x14ac:dyDescent="0.25">
      <c r="A811" s="12">
        <v>1235</v>
      </c>
      <c r="B811" s="5">
        <v>808</v>
      </c>
      <c r="C811" s="5">
        <v>383</v>
      </c>
      <c r="D811" s="3" t="s">
        <v>2564</v>
      </c>
      <c r="E811" s="3" t="str">
        <f t="array" ref="E811">IF(OR(EXACT(A811,'ESO Dungeon constants'!$D$3:$D$987)),"X","")</f>
        <v/>
      </c>
      <c r="F811" s="3" t="str">
        <f t="shared" si="4"/>
        <v/>
      </c>
      <c r="G811" s="3" t="str">
        <f t="shared" si="5"/>
        <v>Grahtwood</v>
      </c>
      <c r="H811" s="17">
        <f t="shared" si="6"/>
        <v>1235</v>
      </c>
      <c r="I811" s="17">
        <f t="shared" si="7"/>
        <v>383</v>
      </c>
      <c r="J811">
        <v>0</v>
      </c>
      <c r="K811" s="3" t="str">
        <f>VLOOKUP(J811,'LibSets constants'!$A$4:$B$1002,2,FALSE)</f>
        <v>DLC_BASE_GAME</v>
      </c>
      <c r="L811" s="3" t="str">
        <f>VLOOKUP(J811,'LibSets constants'!$A$4:$C$1002,3,FALSE)</f>
        <v>Included in base game</v>
      </c>
    </row>
    <row r="812" spans="1:12" x14ac:dyDescent="0.25">
      <c r="A812" s="12">
        <v>1236</v>
      </c>
      <c r="B812" s="5">
        <v>809</v>
      </c>
      <c r="C812" s="5">
        <v>383</v>
      </c>
      <c r="D812" s="3" t="s">
        <v>454</v>
      </c>
      <c r="E812" s="3" t="str">
        <f t="array" ref="E812">IF(OR(EXACT(A812,'ESO Dungeon constants'!$D$3:$D$987)),"X","")</f>
        <v/>
      </c>
      <c r="F812" s="3" t="str">
        <f t="shared" si="4"/>
        <v/>
      </c>
      <c r="G812" s="3" t="str">
        <f t="shared" si="5"/>
        <v>Grahtwood</v>
      </c>
      <c r="H812" s="17">
        <f t="shared" si="6"/>
        <v>1236</v>
      </c>
      <c r="I812" s="17">
        <f t="shared" si="7"/>
        <v>383</v>
      </c>
      <c r="J812">
        <v>0</v>
      </c>
      <c r="K812" s="3" t="str">
        <f>VLOOKUP(J812,'LibSets constants'!$A$4:$B$1002,2,FALSE)</f>
        <v>DLC_BASE_GAME</v>
      </c>
      <c r="L812" s="3" t="str">
        <f>VLOOKUP(J812,'LibSets constants'!$A$4:$C$1002,3,FALSE)</f>
        <v>Included in base game</v>
      </c>
    </row>
    <row r="813" spans="1:12" x14ac:dyDescent="0.25">
      <c r="A813" s="12">
        <v>1237</v>
      </c>
      <c r="B813" s="5">
        <v>810</v>
      </c>
      <c r="C813" s="5">
        <v>383</v>
      </c>
      <c r="D813" s="3" t="s">
        <v>2568</v>
      </c>
      <c r="E813" s="3" t="str">
        <f t="array" ref="E813">IF(OR(EXACT(A813,'ESO Dungeon constants'!$D$3:$D$987)),"X","")</f>
        <v/>
      </c>
      <c r="F813" s="3" t="str">
        <f t="shared" si="4"/>
        <v/>
      </c>
      <c r="G813" s="3" t="str">
        <f t="shared" si="5"/>
        <v>Grahtwood</v>
      </c>
      <c r="H813" s="17">
        <f t="shared" si="6"/>
        <v>1237</v>
      </c>
      <c r="I813" s="17">
        <f t="shared" si="7"/>
        <v>383</v>
      </c>
      <c r="J813">
        <v>0</v>
      </c>
      <c r="K813" s="3" t="str">
        <f>VLOOKUP(J813,'LibSets constants'!$A$4:$B$1002,2,FALSE)</f>
        <v>DLC_BASE_GAME</v>
      </c>
      <c r="L813" s="3" t="str">
        <f>VLOOKUP(J813,'LibSets constants'!$A$4:$C$1002,3,FALSE)</f>
        <v>Included in base game</v>
      </c>
    </row>
    <row r="814" spans="1:12" x14ac:dyDescent="0.25">
      <c r="A814" s="12">
        <v>1238</v>
      </c>
      <c r="B814" s="5">
        <v>811</v>
      </c>
      <c r="C814" s="5">
        <v>1261</v>
      </c>
      <c r="D814" s="3" t="s">
        <v>2596</v>
      </c>
      <c r="E814" s="3" t="str">
        <f t="array" ref="E814">IF(OR(EXACT(A814,'ESO Dungeon constants'!$D$3:$D$987)),"X","")</f>
        <v/>
      </c>
      <c r="F814" s="3" t="str">
        <f t="shared" si="4"/>
        <v/>
      </c>
      <c r="G814" s="3" t="str">
        <f t="shared" si="5"/>
        <v>Blackwood</v>
      </c>
      <c r="H814" s="17">
        <f t="shared" si="6"/>
        <v>1238</v>
      </c>
      <c r="I814" s="17">
        <f t="shared" si="7"/>
        <v>1261</v>
      </c>
      <c r="J814">
        <v>22</v>
      </c>
      <c r="K814" s="3" t="str">
        <f>VLOOKUP(J814,'LibSets constants'!$A$4:$B$1002,2,FALSE)</f>
        <v>DLC_BLACKWOOD</v>
      </c>
      <c r="L814" s="3" t="str">
        <f>VLOOKUP(J814,'LibSets constants'!$A$4:$C$1002,3,FALSE)</f>
        <v>Blackwood</v>
      </c>
    </row>
    <row r="815" spans="1:12" x14ac:dyDescent="0.25">
      <c r="A815" s="12">
        <v>1239</v>
      </c>
      <c r="B815" s="5">
        <v>812</v>
      </c>
      <c r="C815" s="5">
        <v>1261</v>
      </c>
      <c r="D815" s="3" t="s">
        <v>2593</v>
      </c>
      <c r="E815" s="3" t="str">
        <f t="array" ref="E815">IF(OR(EXACT(A815,'ESO Dungeon constants'!$D$3:$D$987)),"X","")</f>
        <v/>
      </c>
      <c r="F815" s="3" t="str">
        <f t="shared" si="4"/>
        <v/>
      </c>
      <c r="G815" s="3" t="str">
        <f t="shared" si="5"/>
        <v>Blackwood</v>
      </c>
      <c r="H815" s="17">
        <f t="shared" si="6"/>
        <v>1239</v>
      </c>
      <c r="I815" s="17">
        <f t="shared" si="7"/>
        <v>1261</v>
      </c>
      <c r="J815">
        <v>22</v>
      </c>
      <c r="K815" s="3" t="str">
        <f>VLOOKUP(J815,'LibSets constants'!$A$4:$B$1002,2,FALSE)</f>
        <v>DLC_BLACKWOOD</v>
      </c>
      <c r="L815" s="3" t="str">
        <f>VLOOKUP(J815,'LibSets constants'!$A$4:$C$1002,3,FALSE)</f>
        <v>Blackwood</v>
      </c>
    </row>
    <row r="816" spans="1:12" x14ac:dyDescent="0.25">
      <c r="A816" s="12">
        <v>1240</v>
      </c>
      <c r="B816" s="5">
        <v>813</v>
      </c>
      <c r="C816" s="5">
        <v>1261</v>
      </c>
      <c r="D816" s="3" t="s">
        <v>2597</v>
      </c>
      <c r="E816" s="3" t="str">
        <f t="array" ref="E816">IF(OR(EXACT(A816,'ESO Dungeon constants'!$D$3:$D$987)),"X","")</f>
        <v/>
      </c>
      <c r="F816" s="3" t="str">
        <f t="shared" si="4"/>
        <v/>
      </c>
      <c r="G816" s="3" t="str">
        <f t="shared" si="5"/>
        <v>Blackwood</v>
      </c>
      <c r="H816" s="17">
        <f t="shared" si="6"/>
        <v>1240</v>
      </c>
      <c r="I816" s="17">
        <f t="shared" si="7"/>
        <v>1261</v>
      </c>
      <c r="J816">
        <v>22</v>
      </c>
      <c r="K816" s="3" t="str">
        <f>VLOOKUP(J816,'LibSets constants'!$A$4:$B$1002,2,FALSE)</f>
        <v>DLC_BLACKWOOD</v>
      </c>
      <c r="L816" s="3" t="str">
        <f>VLOOKUP(J816,'LibSets constants'!$A$4:$C$1002,3,FALSE)</f>
        <v>Blackwood</v>
      </c>
    </row>
    <row r="817" spans="1:12" x14ac:dyDescent="0.25">
      <c r="A817" s="12">
        <v>1241</v>
      </c>
      <c r="B817" s="5">
        <v>814</v>
      </c>
      <c r="C817" s="5">
        <v>1261</v>
      </c>
      <c r="D817" s="3" t="s">
        <v>2598</v>
      </c>
      <c r="E817" s="3" t="str">
        <f t="array" ref="E817">IF(OR(EXACT(A817,'ESO Dungeon constants'!$D$3:$D$987)),"X","")</f>
        <v/>
      </c>
      <c r="F817" s="3" t="str">
        <f t="shared" si="4"/>
        <v/>
      </c>
      <c r="G817" s="3" t="str">
        <f t="shared" si="5"/>
        <v>Blackwood</v>
      </c>
      <c r="H817" s="17">
        <f t="shared" si="6"/>
        <v>1241</v>
      </c>
      <c r="I817" s="17">
        <f t="shared" si="7"/>
        <v>1261</v>
      </c>
      <c r="J817">
        <v>22</v>
      </c>
      <c r="K817" s="3" t="str">
        <f>VLOOKUP(J817,'LibSets constants'!$A$4:$B$1002,2,FALSE)</f>
        <v>DLC_BLACKWOOD</v>
      </c>
      <c r="L817" s="3" t="str">
        <f>VLOOKUP(J817,'LibSets constants'!$A$4:$C$1002,3,FALSE)</f>
        <v>Blackwood</v>
      </c>
    </row>
    <row r="818" spans="1:12" x14ac:dyDescent="0.25">
      <c r="A818" s="12">
        <v>1242</v>
      </c>
      <c r="B818" s="5">
        <v>815</v>
      </c>
      <c r="C818" s="5">
        <v>1261</v>
      </c>
      <c r="D818" s="3" t="s">
        <v>2599</v>
      </c>
      <c r="E818" s="3" t="str">
        <f t="array" ref="E818">IF(OR(EXACT(A818,'ESO Dungeon constants'!$D$3:$D$987)),"X","")</f>
        <v/>
      </c>
      <c r="F818" s="3" t="str">
        <f t="shared" si="4"/>
        <v/>
      </c>
      <c r="G818" s="3" t="str">
        <f t="shared" si="5"/>
        <v>Blackwood</v>
      </c>
      <c r="H818" s="17">
        <f t="shared" si="6"/>
        <v>1242</v>
      </c>
      <c r="I818" s="17">
        <f t="shared" si="7"/>
        <v>1261</v>
      </c>
      <c r="J818">
        <v>22</v>
      </c>
      <c r="K818" s="3" t="str">
        <f>VLOOKUP(J818,'LibSets constants'!$A$4:$B$1002,2,FALSE)</f>
        <v>DLC_BLACKWOOD</v>
      </c>
      <c r="L818" s="3" t="str">
        <f>VLOOKUP(J818,'LibSets constants'!$A$4:$C$1002,3,FALSE)</f>
        <v>Blackwood</v>
      </c>
    </row>
    <row r="819" spans="1:12" x14ac:dyDescent="0.25">
      <c r="A819" s="12">
        <v>1243</v>
      </c>
      <c r="B819" s="5">
        <v>816</v>
      </c>
      <c r="C819" s="5">
        <v>1261</v>
      </c>
      <c r="D819" s="3" t="s">
        <v>2600</v>
      </c>
      <c r="E819" s="3" t="str">
        <f t="array" ref="E819">IF(OR(EXACT(A819,'ESO Dungeon constants'!$D$3:$D$987)),"X","")</f>
        <v/>
      </c>
      <c r="F819" s="3" t="str">
        <f t="shared" si="4"/>
        <v/>
      </c>
      <c r="G819" s="3" t="str">
        <f t="shared" si="5"/>
        <v>Blackwood</v>
      </c>
      <c r="H819" s="17">
        <f t="shared" si="6"/>
        <v>1243</v>
      </c>
      <c r="I819" s="17">
        <f t="shared" si="7"/>
        <v>1261</v>
      </c>
      <c r="J819">
        <v>22</v>
      </c>
      <c r="K819" s="3" t="str">
        <f>VLOOKUP(J819,'LibSets constants'!$A$4:$B$1002,2,FALSE)</f>
        <v>DLC_BLACKWOOD</v>
      </c>
      <c r="L819" s="3" t="str">
        <f>VLOOKUP(J819,'LibSets constants'!$A$4:$C$1002,3,FALSE)</f>
        <v>Blackwood</v>
      </c>
    </row>
    <row r="820" spans="1:12" x14ac:dyDescent="0.25">
      <c r="A820" s="12">
        <v>1244</v>
      </c>
      <c r="B820" s="5">
        <v>817</v>
      </c>
      <c r="C820" s="5">
        <v>1261</v>
      </c>
      <c r="D820" s="3" t="s">
        <v>2601</v>
      </c>
      <c r="E820" s="3" t="str">
        <f t="array" ref="E820">IF(OR(EXACT(A820,'ESO Dungeon constants'!$D$3:$D$987)),"X","")</f>
        <v/>
      </c>
      <c r="F820" s="3" t="str">
        <f t="shared" si="4"/>
        <v/>
      </c>
      <c r="G820" s="3" t="str">
        <f t="shared" si="5"/>
        <v>Blackwood</v>
      </c>
      <c r="H820" s="17">
        <f t="shared" si="6"/>
        <v>1244</v>
      </c>
      <c r="I820" s="17">
        <f t="shared" si="7"/>
        <v>1261</v>
      </c>
      <c r="J820">
        <v>22</v>
      </c>
      <c r="K820" s="3" t="str">
        <f>VLOOKUP(J820,'LibSets constants'!$A$4:$B$1002,2,FALSE)</f>
        <v>DLC_BLACKWOOD</v>
      </c>
      <c r="L820" s="3" t="str">
        <f>VLOOKUP(J820,'LibSets constants'!$A$4:$C$1002,3,FALSE)</f>
        <v>Blackwood</v>
      </c>
    </row>
    <row r="821" spans="1:12" x14ac:dyDescent="0.25">
      <c r="A821" s="12">
        <v>1245</v>
      </c>
      <c r="B821" s="5">
        <v>818</v>
      </c>
      <c r="C821" s="5">
        <v>1261</v>
      </c>
      <c r="D821" s="3" t="s">
        <v>2602</v>
      </c>
      <c r="E821" s="3" t="str">
        <f t="array" ref="E821">IF(OR(EXACT(A821,'ESO Dungeon constants'!$D$3:$D$987)),"X","")</f>
        <v/>
      </c>
      <c r="F821" s="3" t="str">
        <f t="shared" si="4"/>
        <v/>
      </c>
      <c r="G821" s="3" t="str">
        <f t="shared" si="5"/>
        <v>Blackwood</v>
      </c>
      <c r="H821" s="17">
        <f t="shared" si="6"/>
        <v>1245</v>
      </c>
      <c r="I821" s="17">
        <f t="shared" si="7"/>
        <v>1261</v>
      </c>
      <c r="J821">
        <v>22</v>
      </c>
      <c r="K821" s="3" t="str">
        <f>VLOOKUP(J821,'LibSets constants'!$A$4:$B$1002,2,FALSE)</f>
        <v>DLC_BLACKWOOD</v>
      </c>
      <c r="L821" s="3" t="str">
        <f>VLOOKUP(J821,'LibSets constants'!$A$4:$C$1002,3,FALSE)</f>
        <v>Blackwood</v>
      </c>
    </row>
    <row r="822" spans="1:12" x14ac:dyDescent="0.25">
      <c r="A822" s="12">
        <v>1246</v>
      </c>
      <c r="B822" s="5">
        <v>819</v>
      </c>
      <c r="C822" s="5">
        <v>1261</v>
      </c>
      <c r="D822" s="3" t="s">
        <v>2603</v>
      </c>
      <c r="E822" s="3" t="str">
        <f t="array" ref="E822">IF(OR(EXACT(A822,'ESO Dungeon constants'!$D$3:$D$987)),"X","")</f>
        <v/>
      </c>
      <c r="F822" s="3" t="str">
        <f t="shared" si="4"/>
        <v/>
      </c>
      <c r="G822" s="3" t="str">
        <f t="shared" si="5"/>
        <v>Blackwood</v>
      </c>
      <c r="H822" s="17">
        <f t="shared" si="6"/>
        <v>1246</v>
      </c>
      <c r="I822" s="17">
        <f t="shared" si="7"/>
        <v>1261</v>
      </c>
      <c r="J822">
        <v>22</v>
      </c>
      <c r="K822" s="3" t="str">
        <f>VLOOKUP(J822,'LibSets constants'!$A$4:$B$1002,2,FALSE)</f>
        <v>DLC_BLACKWOOD</v>
      </c>
      <c r="L822" s="3" t="str">
        <f>VLOOKUP(J822,'LibSets constants'!$A$4:$C$1002,3,FALSE)</f>
        <v>Blackwood</v>
      </c>
    </row>
    <row r="823" spans="1:12" x14ac:dyDescent="0.25">
      <c r="A823" s="12">
        <v>1247</v>
      </c>
      <c r="B823" s="5">
        <v>820</v>
      </c>
      <c r="C823" s="5">
        <v>1261</v>
      </c>
      <c r="D823" s="3" t="s">
        <v>2594</v>
      </c>
      <c r="E823" s="3" t="str">
        <f t="array" ref="E823">IF(OR(EXACT(A823,'ESO Dungeon constants'!$D$3:$D$987)),"X","")</f>
        <v/>
      </c>
      <c r="F823" s="3" t="str">
        <f t="shared" si="4"/>
        <v/>
      </c>
      <c r="G823" s="3" t="str">
        <f t="shared" si="5"/>
        <v>Blackwood</v>
      </c>
      <c r="H823" s="17">
        <f t="shared" si="6"/>
        <v>1247</v>
      </c>
      <c r="I823" s="17">
        <f t="shared" si="7"/>
        <v>1261</v>
      </c>
      <c r="J823">
        <v>22</v>
      </c>
      <c r="K823" s="3" t="str">
        <f>VLOOKUP(J823,'LibSets constants'!$A$4:$B$1002,2,FALSE)</f>
        <v>DLC_BLACKWOOD</v>
      </c>
      <c r="L823" s="3" t="str">
        <f>VLOOKUP(J823,'LibSets constants'!$A$4:$C$1002,3,FALSE)</f>
        <v>Blackwood</v>
      </c>
    </row>
    <row r="824" spans="1:12" x14ac:dyDescent="0.25">
      <c r="A824" s="12">
        <v>1248</v>
      </c>
      <c r="B824" s="5">
        <v>821</v>
      </c>
      <c r="C824" s="5">
        <v>1261</v>
      </c>
      <c r="D824" s="3" t="s">
        <v>2604</v>
      </c>
      <c r="E824" s="3" t="str">
        <f t="array" ref="E824">IF(OR(EXACT(A824,'ESO Dungeon constants'!$D$3:$D$987)),"X","")</f>
        <v/>
      </c>
      <c r="F824" s="3" t="str">
        <f t="shared" si="4"/>
        <v/>
      </c>
      <c r="G824" s="3" t="str">
        <f t="shared" si="5"/>
        <v>Blackwood</v>
      </c>
      <c r="H824" s="17">
        <f t="shared" si="6"/>
        <v>1248</v>
      </c>
      <c r="I824" s="17">
        <f t="shared" si="7"/>
        <v>1261</v>
      </c>
      <c r="J824">
        <v>22</v>
      </c>
      <c r="K824" s="3" t="str">
        <f>VLOOKUP(J824,'LibSets constants'!$A$4:$B$1002,2,FALSE)</f>
        <v>DLC_BLACKWOOD</v>
      </c>
      <c r="L824" s="3" t="str">
        <f>VLOOKUP(J824,'LibSets constants'!$A$4:$C$1002,3,FALSE)</f>
        <v>Blackwood</v>
      </c>
    </row>
    <row r="825" spans="1:12" x14ac:dyDescent="0.25">
      <c r="A825" s="12">
        <v>1249</v>
      </c>
      <c r="B825" s="5">
        <v>822</v>
      </c>
      <c r="C825" s="5">
        <v>1261</v>
      </c>
      <c r="D825" s="3" t="s">
        <v>2605</v>
      </c>
      <c r="E825" s="3" t="str">
        <f t="array" ref="E825">IF(OR(EXACT(A825,'ESO Dungeon constants'!$D$3:$D$987)),"X","")</f>
        <v/>
      </c>
      <c r="F825" s="3" t="str">
        <f t="shared" si="4"/>
        <v/>
      </c>
      <c r="G825" s="3" t="str">
        <f t="shared" si="5"/>
        <v>Blackwood</v>
      </c>
      <c r="H825" s="17">
        <f t="shared" si="6"/>
        <v>1249</v>
      </c>
      <c r="I825" s="17">
        <f t="shared" si="7"/>
        <v>1261</v>
      </c>
      <c r="J825">
        <v>22</v>
      </c>
      <c r="K825" s="3" t="str">
        <f>VLOOKUP(J825,'LibSets constants'!$A$4:$B$1002,2,FALSE)</f>
        <v>DLC_BLACKWOOD</v>
      </c>
      <c r="L825" s="3" t="str">
        <f>VLOOKUP(J825,'LibSets constants'!$A$4:$C$1002,3,FALSE)</f>
        <v>Blackwood</v>
      </c>
    </row>
    <row r="826" spans="1:12" x14ac:dyDescent="0.25">
      <c r="A826" s="12">
        <v>1250</v>
      </c>
      <c r="B826" s="5">
        <v>823</v>
      </c>
      <c r="C826" s="5">
        <v>1261</v>
      </c>
      <c r="D826" s="3" t="s">
        <v>2606</v>
      </c>
      <c r="E826" s="3" t="str">
        <f t="array" ref="E826">IF(OR(EXACT(A826,'ESO Dungeon constants'!$D$3:$D$987)),"X","")</f>
        <v/>
      </c>
      <c r="F826" s="3" t="str">
        <f t="shared" si="4"/>
        <v/>
      </c>
      <c r="G826" s="3" t="str">
        <f t="shared" si="5"/>
        <v>Blackwood</v>
      </c>
      <c r="H826" s="17">
        <f t="shared" si="6"/>
        <v>1250</v>
      </c>
      <c r="I826" s="17">
        <f t="shared" si="7"/>
        <v>1261</v>
      </c>
      <c r="J826">
        <v>22</v>
      </c>
      <c r="K826" s="3" t="str">
        <f>VLOOKUP(J826,'LibSets constants'!$A$4:$B$1002,2,FALSE)</f>
        <v>DLC_BLACKWOOD</v>
      </c>
      <c r="L826" s="3" t="str">
        <f>VLOOKUP(J826,'LibSets constants'!$A$4:$C$1002,3,FALSE)</f>
        <v>Blackwood</v>
      </c>
    </row>
    <row r="827" spans="1:12" x14ac:dyDescent="0.25">
      <c r="A827" s="12">
        <v>1251</v>
      </c>
      <c r="B827" s="5">
        <v>824</v>
      </c>
      <c r="C827" s="5">
        <v>1261</v>
      </c>
      <c r="D827" s="3" t="s">
        <v>2607</v>
      </c>
      <c r="E827" s="3" t="str">
        <f t="array" ref="E827">IF(OR(EXACT(A827,'ESO Dungeon constants'!$D$3:$D$987)),"X","")</f>
        <v/>
      </c>
      <c r="F827" s="3" t="str">
        <f t="shared" si="4"/>
        <v/>
      </c>
      <c r="G827" s="3" t="str">
        <f t="shared" si="5"/>
        <v>Blackwood</v>
      </c>
      <c r="H827" s="17">
        <f t="shared" si="6"/>
        <v>1251</v>
      </c>
      <c r="I827" s="17">
        <f t="shared" si="7"/>
        <v>1261</v>
      </c>
      <c r="J827">
        <v>22</v>
      </c>
      <c r="K827" s="3" t="str">
        <f>VLOOKUP(J827,'LibSets constants'!$A$4:$B$1002,2,FALSE)</f>
        <v>DLC_BLACKWOOD</v>
      </c>
      <c r="L827" s="3" t="str">
        <f>VLOOKUP(J827,'LibSets constants'!$A$4:$C$1002,3,FALSE)</f>
        <v>Blackwood</v>
      </c>
    </row>
    <row r="828" spans="1:12" x14ac:dyDescent="0.25">
      <c r="A828" s="12">
        <v>1252</v>
      </c>
      <c r="B828" s="5">
        <v>825</v>
      </c>
      <c r="C828" s="5">
        <v>1261</v>
      </c>
      <c r="D828" s="3" t="s">
        <v>2608</v>
      </c>
      <c r="E828" s="3" t="str">
        <f t="array" ref="E828">IF(OR(EXACT(A828,'ESO Dungeon constants'!$D$3:$D$987)),"X","")</f>
        <v/>
      </c>
      <c r="F828" s="3" t="str">
        <f t="shared" si="4"/>
        <v/>
      </c>
      <c r="G828" s="3" t="str">
        <f t="shared" si="5"/>
        <v>Blackwood</v>
      </c>
      <c r="H828" s="17">
        <f t="shared" si="6"/>
        <v>1252</v>
      </c>
      <c r="I828" s="17">
        <f t="shared" si="7"/>
        <v>1261</v>
      </c>
      <c r="J828">
        <v>22</v>
      </c>
      <c r="K828" s="3" t="str">
        <f>VLOOKUP(J828,'LibSets constants'!$A$4:$B$1002,2,FALSE)</f>
        <v>DLC_BLACKWOOD</v>
      </c>
      <c r="L828" s="3" t="str">
        <f>VLOOKUP(J828,'LibSets constants'!$A$4:$C$1002,3,FALSE)</f>
        <v>Blackwood</v>
      </c>
    </row>
    <row r="829" spans="1:12" x14ac:dyDescent="0.25">
      <c r="A829" s="12">
        <v>1253</v>
      </c>
      <c r="B829" s="12">
        <v>826</v>
      </c>
      <c r="C829" s="12">
        <v>1261</v>
      </c>
      <c r="D829" s="3" t="s">
        <v>2609</v>
      </c>
      <c r="E829" s="3" t="str">
        <f t="array" ref="E829">IF(OR(EXACT(A829,'ESO Dungeon constants'!$D$3:$D$987)),"X","")</f>
        <v/>
      </c>
      <c r="F829" s="3" t="str">
        <f t="shared" si="4"/>
        <v/>
      </c>
      <c r="G829" s="3" t="str">
        <f t="shared" si="5"/>
        <v>Blackwood</v>
      </c>
      <c r="H829" s="17">
        <f t="shared" si="6"/>
        <v>1253</v>
      </c>
      <c r="I829" s="17">
        <f t="shared" si="7"/>
        <v>1261</v>
      </c>
      <c r="J829">
        <v>22</v>
      </c>
      <c r="K829" s="3" t="str">
        <f>VLOOKUP(J829,'LibSets constants'!$A$4:$B$1002,2,FALSE)</f>
        <v>DLC_BLACKWOOD</v>
      </c>
      <c r="L829" s="3" t="str">
        <f>VLOOKUP(J829,'LibSets constants'!$A$4:$C$1002,3,FALSE)</f>
        <v>Blackwood</v>
      </c>
    </row>
    <row r="830" spans="1:12" x14ac:dyDescent="0.25">
      <c r="A830" s="12">
        <v>1254</v>
      </c>
      <c r="B830" s="5">
        <v>827</v>
      </c>
      <c r="C830" s="5">
        <v>1261</v>
      </c>
      <c r="D830" s="3" t="s">
        <v>2589</v>
      </c>
      <c r="E830" s="3" t="str">
        <f t="array" ref="E830">IF(OR(EXACT(A830,'ESO Dungeon constants'!$D$3:$D$987)),"X","")</f>
        <v/>
      </c>
      <c r="F830" s="3" t="str">
        <f t="shared" si="4"/>
        <v/>
      </c>
      <c r="G830" s="3" t="str">
        <f t="shared" si="5"/>
        <v>Blackwood</v>
      </c>
      <c r="H830" s="17">
        <f t="shared" si="6"/>
        <v>1254</v>
      </c>
      <c r="I830" s="17">
        <f t="shared" si="7"/>
        <v>1261</v>
      </c>
      <c r="J830">
        <v>22</v>
      </c>
      <c r="K830" s="3" t="str">
        <f>VLOOKUP(J830,'LibSets constants'!$A$4:$B$1002,2,FALSE)</f>
        <v>DLC_BLACKWOOD</v>
      </c>
      <c r="L830" s="3" t="str">
        <f>VLOOKUP(J830,'LibSets constants'!$A$4:$C$1002,3,FALSE)</f>
        <v>Blackwood</v>
      </c>
    </row>
    <row r="831" spans="1:12" x14ac:dyDescent="0.25">
      <c r="A831" s="12">
        <v>1255</v>
      </c>
      <c r="B831" s="12">
        <v>828</v>
      </c>
      <c r="C831" s="12">
        <v>1261</v>
      </c>
      <c r="D831" s="3" t="s">
        <v>2610</v>
      </c>
      <c r="E831" s="3" t="str">
        <f t="array" ref="E831">IF(OR(EXACT(A831,'ESO Dungeon constants'!$D$3:$D$987)),"X","")</f>
        <v/>
      </c>
      <c r="F831" s="3" t="str">
        <f t="shared" si="4"/>
        <v/>
      </c>
      <c r="G831" s="3" t="str">
        <f t="shared" si="5"/>
        <v>Blackwood</v>
      </c>
      <c r="H831" s="17">
        <f t="shared" si="6"/>
        <v>1255</v>
      </c>
      <c r="I831" s="17">
        <f t="shared" si="7"/>
        <v>1261</v>
      </c>
      <c r="J831">
        <v>22</v>
      </c>
      <c r="K831" s="3" t="str">
        <f>VLOOKUP(J831,'LibSets constants'!$A$4:$B$1002,2,FALSE)</f>
        <v>DLC_BLACKWOOD</v>
      </c>
      <c r="L831" s="3" t="str">
        <f>VLOOKUP(J831,'LibSets constants'!$A$4:$C$1002,3,FALSE)</f>
        <v>Blackwood</v>
      </c>
    </row>
    <row r="832" spans="1:12" x14ac:dyDescent="0.25">
      <c r="A832" s="12">
        <v>1256</v>
      </c>
      <c r="B832" s="12">
        <v>829</v>
      </c>
      <c r="C832" s="12">
        <v>1261</v>
      </c>
      <c r="D832" s="3" t="s">
        <v>2611</v>
      </c>
      <c r="E832" s="3" t="str">
        <f t="array" ref="E832">IF(OR(EXACT(A832,'ESO Dungeon constants'!$D$3:$D$987)),"X","")</f>
        <v/>
      </c>
      <c r="F832" s="3" t="str">
        <f t="shared" si="4"/>
        <v/>
      </c>
      <c r="G832" s="3" t="str">
        <f t="shared" si="5"/>
        <v>Blackwood</v>
      </c>
      <c r="H832" s="17">
        <f t="shared" si="6"/>
        <v>1256</v>
      </c>
      <c r="I832" s="17">
        <f t="shared" si="7"/>
        <v>1261</v>
      </c>
      <c r="J832">
        <v>22</v>
      </c>
      <c r="K832" s="3" t="str">
        <f>VLOOKUP(J832,'LibSets constants'!$A$4:$B$1002,2,FALSE)</f>
        <v>DLC_BLACKWOOD</v>
      </c>
      <c r="L832" s="3" t="str">
        <f>VLOOKUP(J832,'LibSets constants'!$A$4:$C$1002,3,FALSE)</f>
        <v>Blackwood</v>
      </c>
    </row>
    <row r="833" spans="1:12" x14ac:dyDescent="0.25">
      <c r="A833" s="12">
        <v>1257</v>
      </c>
      <c r="B833" s="5">
        <v>830</v>
      </c>
      <c r="C833" s="5">
        <v>1261</v>
      </c>
      <c r="D833" s="3" t="s">
        <v>2592</v>
      </c>
      <c r="E833" s="3" t="str">
        <f t="array" ref="E833">IF(OR(EXACT(A833,'ESO Dungeon constants'!$D$3:$D$987)),"X","")</f>
        <v/>
      </c>
      <c r="F833" s="3" t="str">
        <f t="shared" si="4"/>
        <v/>
      </c>
      <c r="G833" s="3" t="str">
        <f t="shared" si="5"/>
        <v>Blackwood</v>
      </c>
      <c r="H833" s="17">
        <f t="shared" si="6"/>
        <v>1257</v>
      </c>
      <c r="I833" s="17">
        <f t="shared" si="7"/>
        <v>1261</v>
      </c>
      <c r="J833">
        <v>22</v>
      </c>
      <c r="K833" s="3" t="str">
        <f>VLOOKUP(J833,'LibSets constants'!$A$4:$B$1002,2,FALSE)</f>
        <v>DLC_BLACKWOOD</v>
      </c>
      <c r="L833" s="3" t="str">
        <f>VLOOKUP(J833,'LibSets constants'!$A$4:$C$1002,3,FALSE)</f>
        <v>Blackwood</v>
      </c>
    </row>
    <row r="834" spans="1:12" x14ac:dyDescent="0.25">
      <c r="A834" s="12">
        <v>1258</v>
      </c>
      <c r="B834" s="5">
        <v>831</v>
      </c>
      <c r="C834" s="5">
        <v>1261</v>
      </c>
      <c r="D834" s="3" t="s">
        <v>2591</v>
      </c>
      <c r="E834" s="3" t="str">
        <f t="array" ref="E834">IF(OR(EXACT(A834,'ESO Dungeon constants'!$D$3:$D$987)),"X","")</f>
        <v/>
      </c>
      <c r="F834" s="3" t="str">
        <f t="shared" si="4"/>
        <v/>
      </c>
      <c r="G834" s="3" t="str">
        <f t="shared" si="5"/>
        <v>Blackwood</v>
      </c>
      <c r="H834" s="17">
        <f t="shared" si="6"/>
        <v>1258</v>
      </c>
      <c r="I834" s="17">
        <f t="shared" si="7"/>
        <v>1261</v>
      </c>
      <c r="J834">
        <v>22</v>
      </c>
      <c r="K834" s="3" t="str">
        <f>VLOOKUP(J834,'LibSets constants'!$A$4:$B$1002,2,FALSE)</f>
        <v>DLC_BLACKWOOD</v>
      </c>
      <c r="L834" s="3" t="str">
        <f>VLOOKUP(J834,'LibSets constants'!$A$4:$C$1002,3,FALSE)</f>
        <v>Blackwood</v>
      </c>
    </row>
    <row r="835" spans="1:12" x14ac:dyDescent="0.25">
      <c r="A835" s="12">
        <v>1259</v>
      </c>
      <c r="B835" s="5">
        <v>832</v>
      </c>
      <c r="C835" s="5">
        <v>1261</v>
      </c>
      <c r="D835" s="3" t="s">
        <v>2612</v>
      </c>
      <c r="E835" s="3" t="str">
        <f t="array" ref="E835">IF(OR(EXACT(A835,'ESO Dungeon constants'!$D$3:$D$987)),"X","")</f>
        <v/>
      </c>
      <c r="F835" s="3" t="str">
        <f t="shared" si="4"/>
        <v/>
      </c>
      <c r="G835" s="3" t="str">
        <f t="shared" si="5"/>
        <v>Blackwood</v>
      </c>
      <c r="H835" s="17">
        <f t="shared" si="6"/>
        <v>1259</v>
      </c>
      <c r="I835" s="17">
        <f t="shared" si="7"/>
        <v>1261</v>
      </c>
      <c r="J835">
        <v>22</v>
      </c>
      <c r="K835" s="3" t="str">
        <f>VLOOKUP(J835,'LibSets constants'!$A$4:$B$1002,2,FALSE)</f>
        <v>DLC_BLACKWOOD</v>
      </c>
      <c r="L835" s="3" t="str">
        <f>VLOOKUP(J835,'LibSets constants'!$A$4:$C$1002,3,FALSE)</f>
        <v>Blackwood</v>
      </c>
    </row>
    <row r="836" spans="1:12" x14ac:dyDescent="0.25">
      <c r="A836" s="12">
        <v>1260</v>
      </c>
      <c r="B836" s="5">
        <v>833</v>
      </c>
      <c r="C836" s="5">
        <v>1261</v>
      </c>
      <c r="D836" s="3" t="s">
        <v>2613</v>
      </c>
      <c r="E836" s="3" t="str">
        <f t="array" ref="E836">IF(OR(EXACT(A836,'ESO Dungeon constants'!$D$3:$D$987)),"X","")</f>
        <v/>
      </c>
      <c r="F836" s="3" t="str">
        <f t="shared" si="4"/>
        <v/>
      </c>
      <c r="G836" s="3" t="str">
        <f t="shared" si="5"/>
        <v>Blackwood</v>
      </c>
      <c r="H836" s="17">
        <f t="shared" si="6"/>
        <v>1260</v>
      </c>
      <c r="I836" s="17">
        <f t="shared" si="7"/>
        <v>1261</v>
      </c>
      <c r="J836">
        <v>22</v>
      </c>
      <c r="K836" s="3" t="str">
        <f>VLOOKUP(J836,'LibSets constants'!$A$4:$B$1002,2,FALSE)</f>
        <v>DLC_BLACKWOOD</v>
      </c>
      <c r="L836" s="3" t="str">
        <f>VLOOKUP(J836,'LibSets constants'!$A$4:$C$1002,3,FALSE)</f>
        <v>Blackwood</v>
      </c>
    </row>
    <row r="837" spans="1:12" x14ac:dyDescent="0.25">
      <c r="A837" s="12">
        <v>1261</v>
      </c>
      <c r="B837" s="5">
        <v>834</v>
      </c>
      <c r="C837" s="5">
        <v>1261</v>
      </c>
      <c r="D837" s="3" t="s">
        <v>2551</v>
      </c>
      <c r="E837" s="3" t="str">
        <f t="array" ref="E837">IF(OR(EXACT(A837,'ESO Dungeon constants'!$D$3:$D$987)),"X","")</f>
        <v/>
      </c>
      <c r="F837" s="3" t="str">
        <f t="shared" si="4"/>
        <v>X</v>
      </c>
      <c r="G837" s="3" t="str">
        <f t="shared" si="5"/>
        <v/>
      </c>
      <c r="H837" s="17">
        <f t="shared" si="6"/>
        <v>1261</v>
      </c>
      <c r="I837" s="17">
        <f t="shared" si="7"/>
        <v>1261</v>
      </c>
      <c r="J837">
        <v>22</v>
      </c>
      <c r="K837" s="3" t="str">
        <f>VLOOKUP(J837,'LibSets constants'!$A$4:$B$1002,2,FALSE)</f>
        <v>DLC_BLACKWOOD</v>
      </c>
      <c r="L837" s="3" t="str">
        <f>VLOOKUP(J837,'LibSets constants'!$A$4:$C$1002,3,FALSE)</f>
        <v>Blackwood</v>
      </c>
    </row>
    <row r="838" spans="1:12" x14ac:dyDescent="0.25">
      <c r="A838" s="12">
        <v>1262</v>
      </c>
      <c r="B838" s="5">
        <v>835</v>
      </c>
      <c r="C838" s="5">
        <v>19</v>
      </c>
      <c r="D838" s="3" t="s">
        <v>2567</v>
      </c>
      <c r="E838" s="3" t="str">
        <f t="array" ref="E838">IF(OR(EXACT(A838,'ESO Dungeon constants'!$D$3:$D$987)),"X","")</f>
        <v/>
      </c>
      <c r="F838" s="3" t="str">
        <f t="shared" si="4"/>
        <v/>
      </c>
      <c r="G838" s="3" t="str">
        <f t="shared" si="5"/>
        <v>Stormhaven</v>
      </c>
      <c r="H838" s="17">
        <f t="shared" si="6"/>
        <v>1262</v>
      </c>
      <c r="I838" s="17">
        <f t="shared" si="7"/>
        <v>19</v>
      </c>
      <c r="J838">
        <v>0</v>
      </c>
      <c r="K838" s="3" t="str">
        <f>VLOOKUP(J838,'LibSets constants'!$A$4:$B$1002,2,FALSE)</f>
        <v>DLC_BASE_GAME</v>
      </c>
      <c r="L838" s="3" t="str">
        <f>VLOOKUP(J838,'LibSets constants'!$A$4:$C$1002,3,FALSE)</f>
        <v>Included in base game</v>
      </c>
    </row>
    <row r="839" spans="1:12" x14ac:dyDescent="0.25">
      <c r="A839" s="12">
        <v>1263</v>
      </c>
      <c r="B839" s="5">
        <v>836</v>
      </c>
      <c r="C839" s="5">
        <v>1261</v>
      </c>
      <c r="D839" s="3" t="s">
        <v>2614</v>
      </c>
      <c r="E839" s="3" t="str">
        <f t="array" ref="E839">IF(OR(EXACT(A839,'ESO Dungeon constants'!$D$3:$D$987)),"X","")</f>
        <v/>
      </c>
      <c r="F839" s="3" t="str">
        <f t="shared" si="4"/>
        <v/>
      </c>
      <c r="G839" s="3" t="str">
        <f t="shared" si="5"/>
        <v>Blackwood</v>
      </c>
      <c r="H839" s="17">
        <f t="shared" si="6"/>
        <v>1263</v>
      </c>
      <c r="I839" s="17">
        <f t="shared" si="7"/>
        <v>1261</v>
      </c>
      <c r="J839">
        <v>22</v>
      </c>
      <c r="K839" s="3" t="str">
        <f>VLOOKUP(J839,'LibSets constants'!$A$4:$B$1002,2,FALSE)</f>
        <v>DLC_BLACKWOOD</v>
      </c>
      <c r="L839" s="3" t="str">
        <f>VLOOKUP(J839,'LibSets constants'!$A$4:$C$1002,3,FALSE)</f>
        <v>Blackwood</v>
      </c>
    </row>
    <row r="840" spans="1:12" x14ac:dyDescent="0.25">
      <c r="A840" s="12">
        <v>1264</v>
      </c>
      <c r="B840" s="5">
        <v>837</v>
      </c>
      <c r="C840" s="5">
        <v>1264</v>
      </c>
      <c r="D840" s="3" t="s">
        <v>2366</v>
      </c>
      <c r="E840" s="3" t="str">
        <f t="array" ref="E840">IF(OR(EXACT(A840,'ESO Dungeon constants'!$D$3:$D$987)),"X","")</f>
        <v/>
      </c>
      <c r="F840" s="3" t="str">
        <f t="shared" si="4"/>
        <v>X</v>
      </c>
      <c r="G840" s="3" t="str">
        <f t="shared" si="5"/>
        <v/>
      </c>
      <c r="H840" s="17">
        <f t="shared" si="6"/>
        <v>1264</v>
      </c>
      <c r="I840" s="17">
        <f t="shared" si="7"/>
        <v>1264</v>
      </c>
      <c r="J840">
        <v>20</v>
      </c>
      <c r="K840" s="3" t="str">
        <f>VLOOKUP(J840,'LibSets constants'!$A$4:$B$1002,2,FALSE)</f>
        <v>DLC_MARKARTH</v>
      </c>
      <c r="L840" s="3" t="str">
        <f>VLOOKUP(J840,'LibSets constants'!$A$4:$C$1002,3,FALSE)</f>
        <v>Markarth</v>
      </c>
    </row>
    <row r="841" spans="1:12" x14ac:dyDescent="0.25">
      <c r="A841" s="12">
        <v>1265</v>
      </c>
      <c r="B841" s="5">
        <v>838</v>
      </c>
      <c r="C841" s="5">
        <v>1160</v>
      </c>
      <c r="D841" s="3" t="s">
        <v>2365</v>
      </c>
      <c r="E841" s="3" t="str">
        <f t="array" ref="E841">IF(OR(EXACT(A841,'ESO Dungeon constants'!$D$3:$D$987)),"X","")</f>
        <v/>
      </c>
      <c r="F841" s="3" t="str">
        <f t="shared" si="4"/>
        <v/>
      </c>
      <c r="G841" s="3" t="str">
        <f t="shared" si="5"/>
        <v>Western Skyrim</v>
      </c>
      <c r="H841" s="17">
        <f t="shared" si="6"/>
        <v>1265</v>
      </c>
      <c r="I841" s="17">
        <f t="shared" si="7"/>
        <v>1160</v>
      </c>
      <c r="J841">
        <v>18</v>
      </c>
      <c r="K841" s="3" t="str">
        <f>VLOOKUP(J841,'LibSets constants'!$A$4:$B$1002,2,FALSE)</f>
        <v>DLC_GREYMOOR</v>
      </c>
      <c r="L841" s="3" t="str">
        <f>VLOOKUP(J841,'LibSets constants'!$A$4:$C$1002,3,FALSE)</f>
        <v>Greymoor</v>
      </c>
    </row>
    <row r="842" spans="1:12" x14ac:dyDescent="0.25">
      <c r="A842" s="12">
        <v>1266</v>
      </c>
      <c r="B842" s="5">
        <v>839</v>
      </c>
      <c r="C842" s="5">
        <v>1261</v>
      </c>
      <c r="D842" s="3" t="s">
        <v>2590</v>
      </c>
      <c r="E842" s="3" t="str">
        <f t="array" ref="E842">IF(OR(EXACT(A842,'ESO Dungeon constants'!$D$3:$D$987)),"X","")</f>
        <v/>
      </c>
      <c r="F842" s="3" t="str">
        <f t="shared" si="4"/>
        <v/>
      </c>
      <c r="G842" s="3" t="str">
        <f t="shared" si="5"/>
        <v>Blackwood</v>
      </c>
      <c r="H842" s="17">
        <f t="shared" si="6"/>
        <v>1266</v>
      </c>
      <c r="I842" s="17">
        <f t="shared" si="7"/>
        <v>1261</v>
      </c>
      <c r="J842">
        <v>22</v>
      </c>
      <c r="K842" s="3" t="str">
        <f>VLOOKUP(J842,'LibSets constants'!$A$4:$B$1002,2,FALSE)</f>
        <v>DLC_BLACKWOOD</v>
      </c>
      <c r="L842" s="3" t="str">
        <f>VLOOKUP(J842,'LibSets constants'!$A$4:$C$1002,3,FALSE)</f>
        <v>Blackwood</v>
      </c>
    </row>
    <row r="843" spans="1:12" x14ac:dyDescent="0.25">
      <c r="A843" s="12">
        <v>1267</v>
      </c>
      <c r="B843" s="5">
        <v>840</v>
      </c>
      <c r="C843" s="5">
        <v>3</v>
      </c>
      <c r="D843" s="3" t="s">
        <v>2671</v>
      </c>
      <c r="E843" s="3" t="str">
        <f t="array" ref="E843">IF(OR(EXACT(A843,'ESO Dungeon constants'!$D$3:$D$987)),"X","")</f>
        <v>X</v>
      </c>
      <c r="F843" s="3" t="str">
        <f t="shared" si="4"/>
        <v/>
      </c>
      <c r="G843" s="3" t="str">
        <f t="shared" si="5"/>
        <v>Glenumbra</v>
      </c>
      <c r="H843" s="17">
        <f t="shared" si="6"/>
        <v>1267</v>
      </c>
      <c r="I843" s="17">
        <f t="shared" si="7"/>
        <v>3</v>
      </c>
      <c r="J843">
        <v>23</v>
      </c>
      <c r="K843" s="3" t="str">
        <f>VLOOKUP(J843,'LibSets constants'!$A$4:$B$1002,2,FALSE)</f>
        <v>DLC_WAKING_FLAME</v>
      </c>
      <c r="L843" s="3" t="str">
        <f>VLOOKUP(J843,'LibSets constants'!$A$4:$C$1002,3,FALSE)</f>
        <v>Waking Flame</v>
      </c>
    </row>
    <row r="844" spans="1:12" x14ac:dyDescent="0.25">
      <c r="A844" s="12">
        <v>1268</v>
      </c>
      <c r="B844" s="5">
        <v>841</v>
      </c>
      <c r="C844" s="5">
        <v>1261</v>
      </c>
      <c r="D844" s="3" t="s">
        <v>2678</v>
      </c>
      <c r="E844" s="3" t="str">
        <f t="array" ref="E844">IF(OR(EXACT(A844,'ESO Dungeon constants'!$D$3:$D$987)),"X","")</f>
        <v>X</v>
      </c>
      <c r="F844" s="3" t="str">
        <f t="shared" si="4"/>
        <v/>
      </c>
      <c r="G844" s="3" t="str">
        <f t="shared" si="5"/>
        <v>Blackwood</v>
      </c>
      <c r="H844" s="17">
        <f t="shared" si="6"/>
        <v>1268</v>
      </c>
      <c r="I844" s="17">
        <f t="shared" si="7"/>
        <v>1261</v>
      </c>
      <c r="J844">
        <v>22</v>
      </c>
      <c r="K844" s="3" t="str">
        <f>VLOOKUP(J844,'LibSets constants'!$A$4:$B$1002,2,FALSE)</f>
        <v>DLC_BLACKWOOD</v>
      </c>
      <c r="L844" s="3" t="str">
        <f>VLOOKUP(J844,'LibSets constants'!$A$4:$C$1002,3,FALSE)</f>
        <v>Blackwood</v>
      </c>
    </row>
    <row r="845" spans="1:12" x14ac:dyDescent="0.25">
      <c r="A845" s="12">
        <v>1270</v>
      </c>
      <c r="B845" s="5">
        <v>842</v>
      </c>
      <c r="C845" s="5">
        <v>849</v>
      </c>
      <c r="D845" s="3" t="s">
        <v>2566</v>
      </c>
      <c r="E845" s="3" t="str">
        <f t="array" ref="E845">IF(OR(EXACT(A845,'ESO Dungeon constants'!$D$3:$D$987)),"X","")</f>
        <v/>
      </c>
      <c r="F845" s="3" t="str">
        <f t="shared" si="4"/>
        <v/>
      </c>
      <c r="G845" s="3" t="str">
        <f t="shared" si="5"/>
        <v>Vvardenfell</v>
      </c>
      <c r="H845" s="17">
        <f t="shared" si="6"/>
        <v>1270</v>
      </c>
      <c r="I845" s="17">
        <f t="shared" si="7"/>
        <v>849</v>
      </c>
      <c r="J845">
        <v>6</v>
      </c>
      <c r="K845" s="3" t="str">
        <f>VLOOKUP(J845,'LibSets constants'!$A$4:$B$1002,2,FALSE)</f>
        <v>DLC_MORROWIND</v>
      </c>
      <c r="L845" s="3" t="str">
        <f>VLOOKUP(J845,'LibSets constants'!$A$4:$C$1002,3,FALSE)</f>
        <v>Morrowind</v>
      </c>
    </row>
    <row r="846" spans="1:12" x14ac:dyDescent="0.25">
      <c r="A846" s="12">
        <v>1271</v>
      </c>
      <c r="B846" s="5">
        <v>843</v>
      </c>
      <c r="C846" s="5">
        <v>823</v>
      </c>
      <c r="D846" s="43" t="s">
        <v>2565</v>
      </c>
      <c r="E846" s="3" t="str">
        <f t="array" ref="E846">IF(OR(EXACT(A846,'ESO Dungeon constants'!$D$3:$D$987)),"X","")</f>
        <v/>
      </c>
      <c r="F846" s="3" t="str">
        <f t="shared" si="4"/>
        <v/>
      </c>
      <c r="G846" s="3" t="str">
        <f t="shared" si="5"/>
        <v>Gold Coast</v>
      </c>
      <c r="H846" s="17">
        <f t="shared" si="6"/>
        <v>1271</v>
      </c>
      <c r="I846" s="17">
        <f t="shared" si="7"/>
        <v>823</v>
      </c>
      <c r="J846">
        <v>4</v>
      </c>
      <c r="K846" s="3" t="str">
        <f>VLOOKUP(J846,'LibSets constants'!$A$4:$B$1002,2,FALSE)</f>
        <v>DLC_DARK_BROTHERHOOD</v>
      </c>
      <c r="L846" s="3" t="str">
        <f>VLOOKUP(J846,'LibSets constants'!$A$4:$C$1002,3,FALSE)</f>
        <v>Dark Brotherhood</v>
      </c>
    </row>
    <row r="847" spans="1:12" x14ac:dyDescent="0.25">
      <c r="A847" s="12">
        <v>1272</v>
      </c>
      <c r="B847" s="5">
        <v>844</v>
      </c>
      <c r="C847" s="5">
        <v>1261</v>
      </c>
      <c r="D847" s="3" t="s">
        <v>2615</v>
      </c>
      <c r="E847" s="3" t="str">
        <f t="array" ref="E847">IF(OR(EXACT(A847,'ESO Dungeon constants'!$D$3:$D$987)),"X","")</f>
        <v/>
      </c>
      <c r="F847" s="3" t="str">
        <f t="shared" si="4"/>
        <v/>
      </c>
      <c r="G847" s="3" t="str">
        <f t="shared" si="5"/>
        <v>Blackwood</v>
      </c>
      <c r="H847" s="17">
        <f t="shared" si="6"/>
        <v>1272</v>
      </c>
      <c r="I847" s="17">
        <f t="shared" si="7"/>
        <v>1261</v>
      </c>
      <c r="J847">
        <v>22</v>
      </c>
      <c r="K847" s="3" t="str">
        <f>VLOOKUP(J847,'LibSets constants'!$A$4:$B$1002,2,FALSE)</f>
        <v>DLC_BLACKWOOD</v>
      </c>
      <c r="L847" s="3" t="str">
        <f>VLOOKUP(J847,'LibSets constants'!$A$4:$C$1002,3,FALSE)</f>
        <v>Blackwood</v>
      </c>
    </row>
    <row r="848" spans="1:12" x14ac:dyDescent="0.25">
      <c r="A848" s="12">
        <v>1274</v>
      </c>
      <c r="B848" s="5">
        <v>845</v>
      </c>
      <c r="C848" s="5">
        <v>3</v>
      </c>
      <c r="D848" s="3" t="s">
        <v>2682</v>
      </c>
      <c r="E848" s="3" t="str">
        <f t="array" ref="E848">IF(OR(EXACT(A848,'ESO Dungeon constants'!$D$3:$D$987)),"X","")</f>
        <v/>
      </c>
      <c r="F848" s="3" t="str">
        <f t="shared" si="4"/>
        <v/>
      </c>
      <c r="G848" s="3" t="str">
        <f t="shared" si="5"/>
        <v>Glenumbra</v>
      </c>
      <c r="H848" s="17">
        <f t="shared" si="6"/>
        <v>1274</v>
      </c>
      <c r="I848" s="17">
        <f t="shared" si="7"/>
        <v>3</v>
      </c>
      <c r="J848">
        <v>0</v>
      </c>
      <c r="K848" s="3" t="str">
        <f>VLOOKUP(J848,'LibSets constants'!$A$4:$B$1002,2,FALSE)</f>
        <v>DLC_BASE_GAME</v>
      </c>
      <c r="L848" s="3" t="str">
        <f>VLOOKUP(J848,'LibSets constants'!$A$4:$C$1002,3,FALSE)</f>
        <v>Included in base game</v>
      </c>
    </row>
    <row r="849" spans="1:12" x14ac:dyDescent="0.25">
      <c r="A849" s="12">
        <v>1275</v>
      </c>
      <c r="B849" s="5">
        <v>846</v>
      </c>
      <c r="C849" s="5">
        <v>1261</v>
      </c>
      <c r="D849" s="3" t="s">
        <v>2616</v>
      </c>
      <c r="E849" s="3" t="str">
        <f t="array" ref="E849">IF(OR(EXACT(A849,'ESO Dungeon constants'!$D$3:$D$987)),"X","")</f>
        <v/>
      </c>
      <c r="F849" s="3" t="str">
        <f t="shared" si="4"/>
        <v/>
      </c>
      <c r="G849" s="3" t="str">
        <f t="shared" si="5"/>
        <v>Blackwood</v>
      </c>
      <c r="H849" s="17">
        <f t="shared" si="6"/>
        <v>1275</v>
      </c>
      <c r="I849" s="17">
        <f t="shared" si="7"/>
        <v>1261</v>
      </c>
      <c r="J849">
        <v>22</v>
      </c>
      <c r="K849" s="3" t="str">
        <f>VLOOKUP(J849,'LibSets constants'!$A$4:$B$1002,2,FALSE)</f>
        <v>DLC_BLACKWOOD</v>
      </c>
      <c r="L849" s="3" t="str">
        <f>VLOOKUP(J849,'LibSets constants'!$A$4:$C$1002,3,FALSE)</f>
        <v>Blackwood</v>
      </c>
    </row>
    <row r="850" spans="1:12" x14ac:dyDescent="0.25">
      <c r="A850" s="12">
        <v>1276</v>
      </c>
      <c r="B850" s="5">
        <v>847</v>
      </c>
      <c r="C850" s="5">
        <v>1261</v>
      </c>
      <c r="D850" s="3" t="s">
        <v>2617</v>
      </c>
      <c r="E850" s="3" t="str">
        <f t="array" ref="E850">IF(OR(EXACT(A850,'ESO Dungeon constants'!$D$3:$D$987)),"X","")</f>
        <v/>
      </c>
      <c r="F850" s="3" t="str">
        <f t="shared" si="4"/>
        <v/>
      </c>
      <c r="G850" s="3" t="str">
        <f t="shared" si="5"/>
        <v>Blackwood</v>
      </c>
      <c r="H850" s="17">
        <f t="shared" si="6"/>
        <v>1276</v>
      </c>
      <c r="I850" s="17">
        <f t="shared" si="7"/>
        <v>1261</v>
      </c>
      <c r="J850">
        <v>22</v>
      </c>
      <c r="K850" s="3" t="str">
        <f>VLOOKUP(J850,'LibSets constants'!$A$4:$B$1002,2,FALSE)</f>
        <v>DLC_BLACKWOOD</v>
      </c>
      <c r="L850" s="3" t="str">
        <f>VLOOKUP(J850,'LibSets constants'!$A$4:$C$1002,3,FALSE)</f>
        <v>Blackwood</v>
      </c>
    </row>
    <row r="851" spans="1:12" x14ac:dyDescent="0.25">
      <c r="A851" s="12">
        <v>1277</v>
      </c>
      <c r="B851" s="5">
        <v>848</v>
      </c>
      <c r="C851" s="5">
        <v>1261</v>
      </c>
      <c r="D851" s="3" t="s">
        <v>2588</v>
      </c>
      <c r="E851" s="3" t="str">
        <f t="array" ref="E851">IF(OR(EXACT(A851,'ESO Dungeon constants'!$D$3:$D$987)),"X","")</f>
        <v/>
      </c>
      <c r="F851" s="3" t="str">
        <f t="shared" si="4"/>
        <v/>
      </c>
      <c r="G851" s="3" t="str">
        <f t="shared" si="5"/>
        <v>Blackwood</v>
      </c>
      <c r="H851" s="17">
        <f t="shared" si="6"/>
        <v>1277</v>
      </c>
      <c r="I851" s="17">
        <f t="shared" si="7"/>
        <v>1261</v>
      </c>
      <c r="J851">
        <v>22</v>
      </c>
      <c r="K851" s="3" t="str">
        <f>VLOOKUP(J851,'LibSets constants'!$A$4:$B$1002,2,FALSE)</f>
        <v>DLC_BLACKWOOD</v>
      </c>
      <c r="L851" s="3" t="str">
        <f>VLOOKUP(J851,'LibSets constants'!$A$4:$C$1002,3,FALSE)</f>
        <v>Blackwood</v>
      </c>
    </row>
    <row r="852" spans="1:12" x14ac:dyDescent="0.25">
      <c r="A852" s="12">
        <v>1278</v>
      </c>
      <c r="B852" s="5">
        <v>849</v>
      </c>
      <c r="C852" s="5">
        <v>108</v>
      </c>
      <c r="D852" s="3" t="s">
        <v>2681</v>
      </c>
      <c r="E852" s="3" t="str">
        <f t="array" ref="E852">IF(OR(EXACT(A852,'ESO Dungeon constants'!$D$3:$D$987)),"X","")</f>
        <v/>
      </c>
      <c r="F852" s="3" t="str">
        <f t="shared" si="4"/>
        <v/>
      </c>
      <c r="G852" s="3" t="str">
        <f t="shared" si="5"/>
        <v>Greenshade</v>
      </c>
      <c r="H852" s="17">
        <f t="shared" si="6"/>
        <v>1278</v>
      </c>
      <c r="I852" s="17">
        <f t="shared" si="7"/>
        <v>108</v>
      </c>
      <c r="J852">
        <v>0</v>
      </c>
      <c r="K852" s="3" t="str">
        <f>VLOOKUP(J852,'LibSets constants'!$A$4:$B$1002,2,FALSE)</f>
        <v>DLC_BASE_GAME</v>
      </c>
      <c r="L852" s="3" t="str">
        <f>VLOOKUP(J852,'LibSets constants'!$A$4:$C$1002,3,FALSE)</f>
        <v>Included in base game</v>
      </c>
    </row>
    <row r="853" spans="1:12" x14ac:dyDescent="0.25">
      <c r="A853" s="12">
        <v>1279</v>
      </c>
      <c r="B853" s="5">
        <v>850</v>
      </c>
      <c r="C853" s="5">
        <v>108</v>
      </c>
      <c r="D853" s="3" t="s">
        <v>2680</v>
      </c>
      <c r="E853" s="3" t="str">
        <f t="array" ref="E853">IF(OR(EXACT(A853,'ESO Dungeon constants'!$D$3:$D$987)),"X","")</f>
        <v/>
      </c>
      <c r="F853" s="3" t="str">
        <f t="shared" ref="F853:F857" si="8">IF(EXACT(A853,C853),"X","")</f>
        <v/>
      </c>
      <c r="G853" s="3" t="str">
        <f t="shared" ref="G853:G857" si="9">IF(A853&lt;&gt;C853,VLOOKUP(C853,$A$3:$D$9952,4,FALSE),"")</f>
        <v>Greenshade</v>
      </c>
      <c r="H853" s="17">
        <f t="shared" ref="H853:H857" si="10">A853</f>
        <v>1279</v>
      </c>
      <c r="I853" s="17">
        <f t="shared" ref="I853:I857" si="11">C853</f>
        <v>108</v>
      </c>
      <c r="J853">
        <v>0</v>
      </c>
      <c r="K853" s="3" t="str">
        <f>VLOOKUP(J853,'LibSets constants'!$A$4:$B$1002,2,FALSE)</f>
        <v>DLC_BASE_GAME</v>
      </c>
      <c r="L853" s="3" t="str">
        <f>VLOOKUP(J853,'LibSets constants'!$A$4:$C$1002,3,FALSE)</f>
        <v>Included in base game</v>
      </c>
    </row>
    <row r="854" spans="1:12" x14ac:dyDescent="0.25">
      <c r="A854" s="12">
        <v>1280</v>
      </c>
      <c r="B854" s="5">
        <v>851</v>
      </c>
      <c r="C854" s="5">
        <v>108</v>
      </c>
      <c r="D854" s="3" t="s">
        <v>2683</v>
      </c>
      <c r="E854" s="3" t="str">
        <f t="array" ref="E854">IF(OR(EXACT(A854,'ESO Dungeon constants'!$D$3:$D$987)),"X","")</f>
        <v/>
      </c>
      <c r="F854" s="3" t="str">
        <f t="shared" si="8"/>
        <v/>
      </c>
      <c r="G854" s="3" t="str">
        <f t="shared" si="9"/>
        <v>Greenshade</v>
      </c>
      <c r="H854" s="17">
        <f t="shared" si="10"/>
        <v>1280</v>
      </c>
      <c r="I854" s="17">
        <f t="shared" si="11"/>
        <v>108</v>
      </c>
      <c r="J854">
        <v>0</v>
      </c>
      <c r="K854" s="3" t="str">
        <f>VLOOKUP(J854,'LibSets constants'!$A$4:$B$1002,2,FALSE)</f>
        <v>DLC_BASE_GAME</v>
      </c>
      <c r="L854" s="3" t="str">
        <f>VLOOKUP(J854,'LibSets constants'!$A$4:$C$1002,3,FALSE)</f>
        <v>Included in base game</v>
      </c>
    </row>
    <row r="855" spans="1:12" x14ac:dyDescent="0.25">
      <c r="A855" s="12">
        <v>1281</v>
      </c>
      <c r="B855" s="5">
        <v>852</v>
      </c>
      <c r="C855" s="5">
        <v>108</v>
      </c>
      <c r="D855" s="3" t="s">
        <v>2683</v>
      </c>
      <c r="E855" s="3" t="str">
        <f t="array" ref="E855">IF(OR(EXACT(A855,'ESO Dungeon constants'!$D$3:$D$987)),"X","")</f>
        <v/>
      </c>
      <c r="F855" s="3" t="str">
        <f t="shared" si="8"/>
        <v/>
      </c>
      <c r="G855" s="3" t="str">
        <f t="shared" si="9"/>
        <v>Greenshade</v>
      </c>
      <c r="H855" s="17">
        <f t="shared" si="10"/>
        <v>1281</v>
      </c>
      <c r="I855" s="17">
        <f t="shared" si="11"/>
        <v>108</v>
      </c>
      <c r="J855">
        <v>0</v>
      </c>
      <c r="K855" s="3" t="str">
        <f>VLOOKUP(J855,'LibSets constants'!$A$4:$B$1002,2,FALSE)</f>
        <v>DLC_BASE_GAME</v>
      </c>
      <c r="L855" s="3" t="str">
        <f>VLOOKUP(J855,'LibSets constants'!$A$4:$C$1002,3,FALSE)</f>
        <v>Included in base game</v>
      </c>
    </row>
    <row r="856" spans="1:12" x14ac:dyDescent="0.25">
      <c r="A856" s="12">
        <v>1306</v>
      </c>
      <c r="B856" s="5">
        <v>853</v>
      </c>
      <c r="C856" s="5">
        <v>58</v>
      </c>
      <c r="D856" s="3" t="s">
        <v>2679</v>
      </c>
      <c r="E856" s="3" t="str">
        <f t="array" ref="E856">IF(OR(EXACT(A856,'ESO Dungeon constants'!$D$3:$D$987)),"X","")</f>
        <v/>
      </c>
      <c r="F856" s="3" t="str">
        <f t="shared" si="8"/>
        <v/>
      </c>
      <c r="G856" s="3" t="str">
        <f t="shared" si="9"/>
        <v>Malabal Tor</v>
      </c>
      <c r="H856" s="17">
        <f t="shared" si="10"/>
        <v>1306</v>
      </c>
      <c r="I856" s="17">
        <f t="shared" si="11"/>
        <v>58</v>
      </c>
      <c r="J856">
        <v>0</v>
      </c>
      <c r="K856" s="3" t="str">
        <f>VLOOKUP(J856,'LibSets constants'!$A$4:$B$1002,2,FALSE)</f>
        <v>DLC_BASE_GAME</v>
      </c>
      <c r="L856" s="3" t="str">
        <f>VLOOKUP(J856,'LibSets constants'!$A$4:$C$1002,3,FALSE)</f>
        <v>Included in base game</v>
      </c>
    </row>
    <row r="857" spans="1:12" x14ac:dyDescent="0.25">
      <c r="A857" s="12">
        <v>1307</v>
      </c>
      <c r="B857" s="5">
        <v>854</v>
      </c>
      <c r="C857" s="5">
        <v>1261</v>
      </c>
      <c r="D857" s="3" t="s">
        <v>2684</v>
      </c>
      <c r="E857" s="3" t="str">
        <f t="array" ref="E857">IF(OR(EXACT(A857,'ESO Dungeon constants'!$D$3:$D$987)),"X","")</f>
        <v/>
      </c>
      <c r="F857" s="3" t="str">
        <f t="shared" si="8"/>
        <v/>
      </c>
      <c r="G857" s="3" t="str">
        <f t="shared" si="9"/>
        <v>Blackwood</v>
      </c>
      <c r="H857" s="17">
        <f t="shared" si="10"/>
        <v>1307</v>
      </c>
      <c r="I857" s="17">
        <f t="shared" si="11"/>
        <v>1261</v>
      </c>
      <c r="J857">
        <v>22</v>
      </c>
      <c r="K857" s="3" t="str">
        <f>VLOOKUP(J857,'LibSets constants'!$A$4:$B$1002,2,FALSE)</f>
        <v>DLC_BLACKWOOD</v>
      </c>
      <c r="L857" s="3" t="str">
        <f>VLOOKUP(J857,'LibSets constants'!$A$4:$C$1002,3,FALSE)</f>
        <v>Blackwood</v>
      </c>
    </row>
  </sheetData>
  <autoFilter ref="A2:L857"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43"/>
  <sheetViews>
    <sheetView workbookViewId="0">
      <pane ySplit="2" topLeftCell="A28" activePane="bottomLeft" state="frozen"/>
      <selection pane="bottomLeft" activeCell="D42" sqref="D42"/>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8" t="s">
        <v>2570</v>
      </c>
      <c r="D1" s="78"/>
      <c r="E1" s="78"/>
      <c r="F1" s="78"/>
      <c r="G1" s="78"/>
      <c r="H1" s="78"/>
      <c r="I1" s="78"/>
      <c r="J1" s="57"/>
      <c r="K1" s="57"/>
      <c r="L1" s="57"/>
      <c r="M1" s="57"/>
      <c r="N1" s="57"/>
      <c r="O1" s="57"/>
      <c r="P1" s="57"/>
      <c r="Q1" s="57"/>
    </row>
    <row r="2" spans="1:17" s="1" customFormat="1" x14ac:dyDescent="0.25">
      <c r="A2" s="5" t="s">
        <v>1480</v>
      </c>
      <c r="B2" s="5" t="s">
        <v>1481</v>
      </c>
      <c r="C2" s="5" t="s">
        <v>1483</v>
      </c>
      <c r="D2" s="5" t="s">
        <v>100</v>
      </c>
      <c r="E2" s="3" t="s">
        <v>1484</v>
      </c>
      <c r="F2" s="3" t="s">
        <v>107</v>
      </c>
      <c r="G2" s="58"/>
    </row>
    <row r="3" spans="1:17" x14ac:dyDescent="0.25">
      <c r="A3" s="12">
        <v>1</v>
      </c>
      <c r="B3" s="5">
        <v>2</v>
      </c>
      <c r="C3" s="5" t="s">
        <v>109</v>
      </c>
      <c r="D3" s="5">
        <v>3</v>
      </c>
      <c r="E3" s="3" t="str">
        <f>VLOOKUP(D3,'ESO zone constants'!$A$3:$D$9999,4,FALSE)</f>
        <v>Glenumbra</v>
      </c>
      <c r="F3" s="3">
        <f>VLOOKUP(D3,'ESO zone constants'!$A$3:$B$9999,2,FALSE)</f>
        <v>2</v>
      </c>
      <c r="G3" s="83"/>
      <c r="H3" s="83"/>
    </row>
    <row r="4" spans="1:17" x14ac:dyDescent="0.25">
      <c r="A4" s="12">
        <v>7</v>
      </c>
      <c r="B4" s="5">
        <v>11</v>
      </c>
      <c r="C4" s="5" t="s">
        <v>112</v>
      </c>
      <c r="D4" s="5">
        <v>41</v>
      </c>
      <c r="E4" s="3" t="str">
        <f>VLOOKUP(D4,'ESO zone constants'!$A$3:$D$9999,4,FALSE)</f>
        <v>Stonefalls</v>
      </c>
      <c r="F4" s="3">
        <f>VLOOKUP(D4,'ESO zone constants'!$A$3:$B$9999,2,FALSE)</f>
        <v>9</v>
      </c>
      <c r="G4" s="83"/>
    </row>
    <row r="5" spans="1:17" x14ac:dyDescent="0.25">
      <c r="A5" s="12">
        <v>9</v>
      </c>
      <c r="B5" s="5">
        <v>7</v>
      </c>
      <c r="C5" s="5" t="s">
        <v>272</v>
      </c>
      <c r="D5" s="5">
        <v>383</v>
      </c>
      <c r="E5" s="3" t="str">
        <f>VLOOKUP(D5,'ESO zone constants'!$A$3:$D$9999,4,FALSE)</f>
        <v>Grahtwood</v>
      </c>
      <c r="F5" s="3">
        <f>VLOOKUP(D5,'ESO zone constants'!$A$3:$B$9999,2,FALSE)</f>
        <v>180</v>
      </c>
      <c r="G5" s="83"/>
    </row>
    <row r="6" spans="1:17" x14ac:dyDescent="0.25">
      <c r="A6" s="12">
        <v>10</v>
      </c>
      <c r="B6" s="5">
        <v>3</v>
      </c>
      <c r="C6" s="5" t="s">
        <v>111</v>
      </c>
      <c r="D6" s="5">
        <v>20</v>
      </c>
      <c r="E6" s="3" t="str">
        <f>VLOOKUP(D6,'ESO zone constants'!$A$3:$D$9999,4,FALSE)</f>
        <v>Rivenspire</v>
      </c>
      <c r="F6" s="3">
        <f>VLOOKUP(D6,'ESO zone constants'!$A$3:$B$9999,2,FALSE)</f>
        <v>5</v>
      </c>
      <c r="G6" s="83"/>
    </row>
    <row r="7" spans="1:17" x14ac:dyDescent="0.25">
      <c r="A7" s="12">
        <v>12</v>
      </c>
      <c r="B7" s="5">
        <v>4</v>
      </c>
      <c r="C7" s="5" t="s">
        <v>110</v>
      </c>
      <c r="D7" s="5">
        <v>19</v>
      </c>
      <c r="E7" s="3" t="str">
        <f>VLOOKUP(D7,'ESO zone constants'!$A$3:$D$9999,4,FALSE)</f>
        <v>Stormhaven</v>
      </c>
      <c r="F7" s="3">
        <f>VLOOKUP(D7,'ESO zone constants'!$A$3:$B$9999,2,FALSE)</f>
        <v>4</v>
      </c>
      <c r="G7" s="83"/>
    </row>
    <row r="8" spans="1:17" x14ac:dyDescent="0.25">
      <c r="A8" s="12">
        <v>13</v>
      </c>
      <c r="B8" s="5">
        <v>10</v>
      </c>
      <c r="C8" s="5" t="s">
        <v>113</v>
      </c>
      <c r="D8" s="5">
        <v>57</v>
      </c>
      <c r="E8" s="3" t="str">
        <f>VLOOKUP(D8,'ESO zone constants'!$A$3:$D$9999,4,FALSE)</f>
        <v>Deshaan</v>
      </c>
      <c r="F8" s="3">
        <f>VLOOKUP(D8,'ESO zone constants'!$A$3:$B$9999,2,FALSE)</f>
        <v>10</v>
      </c>
      <c r="G8" s="83"/>
    </row>
    <row r="9" spans="1:17" x14ac:dyDescent="0.25">
      <c r="A9" s="12">
        <v>16</v>
      </c>
      <c r="B9" s="5">
        <v>14</v>
      </c>
      <c r="C9" s="5" t="s">
        <v>131</v>
      </c>
      <c r="D9" s="5">
        <v>181</v>
      </c>
      <c r="E9" s="3" t="str">
        <f>VLOOKUP(D9,'ESO zone constants'!$A$3:$D$9999,4,FALSE)</f>
        <v>Cyrodiil</v>
      </c>
      <c r="F9" s="3">
        <f>VLOOKUP(D9,'ESO zone constants'!$A$3:$B$9999,2,FALSE)</f>
        <v>37</v>
      </c>
      <c r="G9" s="83"/>
    </row>
    <row r="10" spans="1:17" x14ac:dyDescent="0.25">
      <c r="A10" s="12">
        <v>20</v>
      </c>
      <c r="B10" s="5">
        <v>6</v>
      </c>
      <c r="C10" s="5" t="s">
        <v>115</v>
      </c>
      <c r="D10" s="5">
        <v>92</v>
      </c>
      <c r="E10" s="3" t="str">
        <f>VLOOKUP(D10,'ESO zone constants'!$A$3:$D$9999,4,FALSE)</f>
        <v>Bangkorai</v>
      </c>
      <c r="F10" s="3">
        <f>VLOOKUP(D10,'ESO zone constants'!$A$3:$B$9999,2,FALSE)</f>
        <v>14</v>
      </c>
      <c r="G10" s="83"/>
    </row>
    <row r="11" spans="1:17" x14ac:dyDescent="0.25">
      <c r="A11" s="12">
        <v>22</v>
      </c>
      <c r="B11" s="5">
        <v>8</v>
      </c>
      <c r="C11" s="5" t="s">
        <v>114</v>
      </c>
      <c r="D11" s="5">
        <v>58</v>
      </c>
      <c r="E11" s="3" t="str">
        <f>VLOOKUP(D11,'ESO zone constants'!$A$3:$D$9999,4,FALSE)</f>
        <v>Malabal Tor</v>
      </c>
      <c r="F11" s="3">
        <f>VLOOKUP(D11,'ESO zone constants'!$A$3:$B$9999,2,FALSE)</f>
        <v>11</v>
      </c>
      <c r="G11" s="83"/>
    </row>
    <row r="12" spans="1:17" x14ac:dyDescent="0.25">
      <c r="A12" s="12">
        <v>26</v>
      </c>
      <c r="B12" s="5">
        <v>9</v>
      </c>
      <c r="C12" s="5" t="s">
        <v>120</v>
      </c>
      <c r="D12" s="5">
        <v>117</v>
      </c>
      <c r="E12" s="3" t="str">
        <f>VLOOKUP(D12,'ESO zone constants'!$A$3:$D$9999,4,FALSE)</f>
        <v>Shadowfen</v>
      </c>
      <c r="F12" s="3">
        <f>VLOOKUP(D12,'ESO zone constants'!$A$3:$B$9999,2,FALSE)</f>
        <v>19</v>
      </c>
      <c r="G12" s="83"/>
    </row>
    <row r="13" spans="1:17" x14ac:dyDescent="0.25">
      <c r="A13" s="12">
        <v>30</v>
      </c>
      <c r="B13" s="5">
        <v>5</v>
      </c>
      <c r="C13" s="5" t="s">
        <v>118</v>
      </c>
      <c r="D13" s="5">
        <v>104</v>
      </c>
      <c r="E13" s="3" t="str">
        <f>VLOOKUP(D13,'ESO zone constants'!$A$3:$D$9999,4,FALSE)</f>
        <v>Alik'r Desert</v>
      </c>
      <c r="F13" s="3">
        <f>VLOOKUP(D13,'ESO zone constants'!$A$3:$B$9999,2,FALSE)</f>
        <v>17</v>
      </c>
      <c r="G13" s="83"/>
    </row>
    <row r="14" spans="1:17" x14ac:dyDescent="0.25">
      <c r="A14" s="12">
        <v>61</v>
      </c>
      <c r="B14" s="5">
        <v>13</v>
      </c>
      <c r="C14" s="5" t="s">
        <v>116</v>
      </c>
      <c r="D14" s="5">
        <v>101</v>
      </c>
      <c r="E14" s="3" t="str">
        <f>VLOOKUP(D14,'ESO zone constants'!$A$3:$D$9999,4,FALSE)</f>
        <v>Eastmarch</v>
      </c>
      <c r="F14" s="3">
        <f>VLOOKUP(D14,'ESO zone constants'!$A$3:$B$9999,2,FALSE)</f>
        <v>15</v>
      </c>
      <c r="G14" s="83"/>
    </row>
    <row r="15" spans="1:17" x14ac:dyDescent="0.25">
      <c r="A15" s="12">
        <v>74</v>
      </c>
      <c r="B15" s="5">
        <v>22</v>
      </c>
      <c r="C15" s="5" t="s">
        <v>203</v>
      </c>
      <c r="D15" s="5">
        <v>280</v>
      </c>
      <c r="E15" s="3" t="str">
        <f>VLOOKUP(D15,'ESO zone constants'!$A$3:$D$9999,4,FALSE)</f>
        <v>Bleakrock Isle</v>
      </c>
      <c r="F15" s="3">
        <f>VLOOKUP(D15,'ESO zone constants'!$A$3:$B$9999,2,FALSE)</f>
        <v>109</v>
      </c>
      <c r="G15" s="83"/>
    </row>
    <row r="16" spans="1:17" x14ac:dyDescent="0.25">
      <c r="A16" s="12">
        <v>75</v>
      </c>
      <c r="B16" s="5">
        <v>18</v>
      </c>
      <c r="C16" s="5" t="s">
        <v>204</v>
      </c>
      <c r="D16" s="5">
        <v>281</v>
      </c>
      <c r="E16" s="3" t="str">
        <f>VLOOKUP(D16,'ESO zone constants'!$A$3:$D$9999,4,FALSE)</f>
        <v>Bal Foyen</v>
      </c>
      <c r="F16" s="3">
        <f>VLOOKUP(D16,'ESO zone constants'!$A$3:$B$9999,2,FALSE)</f>
        <v>110</v>
      </c>
      <c r="G16" s="83"/>
    </row>
    <row r="17" spans="1:7" x14ac:dyDescent="0.25">
      <c r="A17" s="12">
        <v>125</v>
      </c>
      <c r="B17" s="5">
        <v>12</v>
      </c>
      <c r="C17" s="5" t="s">
        <v>117</v>
      </c>
      <c r="D17" s="5">
        <v>103</v>
      </c>
      <c r="E17" s="3" t="str">
        <f>VLOOKUP(D17,'ESO zone constants'!$A$3:$D$9999,4,FALSE)</f>
        <v>The Rift</v>
      </c>
      <c r="F17" s="3">
        <f>VLOOKUP(D17,'ESO zone constants'!$A$3:$B$9999,2,FALSE)</f>
        <v>16</v>
      </c>
      <c r="G17" s="83"/>
    </row>
    <row r="18" spans="1:7" x14ac:dyDescent="0.25">
      <c r="A18" s="12">
        <v>143</v>
      </c>
      <c r="B18" s="5">
        <v>15</v>
      </c>
      <c r="C18" s="5" t="s">
        <v>270</v>
      </c>
      <c r="D18" s="5">
        <v>381</v>
      </c>
      <c r="E18" s="3" t="str">
        <f>VLOOKUP(D18,'ESO zone constants'!$A$3:$D$9999,4,FALSE)</f>
        <v>Auridon</v>
      </c>
      <c r="F18" s="3">
        <f>VLOOKUP(D18,'ESO zone constants'!$A$3:$B$9999,2,FALSE)</f>
        <v>178</v>
      </c>
      <c r="G18" s="83"/>
    </row>
    <row r="19" spans="1:7" x14ac:dyDescent="0.25">
      <c r="A19" s="12">
        <v>201</v>
      </c>
      <c r="B19" s="5">
        <v>19</v>
      </c>
      <c r="C19" s="5" t="s">
        <v>391</v>
      </c>
      <c r="D19" s="5">
        <v>534</v>
      </c>
      <c r="E19" s="3" t="str">
        <f>VLOOKUP(D19,'ESO zone constants'!$A$3:$D$9999,4,FALSE)</f>
        <v>Stros M'Kai</v>
      </c>
      <c r="F19" s="3">
        <f>VLOOKUP(D19,'ESO zone constants'!$A$3:$B$9999,2,FALSE)</f>
        <v>304</v>
      </c>
      <c r="G19" s="83"/>
    </row>
    <row r="20" spans="1:7" x14ac:dyDescent="0.25">
      <c r="A20" s="12">
        <v>227</v>
      </c>
      <c r="B20" s="5">
        <v>20</v>
      </c>
      <c r="C20" s="5" t="s">
        <v>392</v>
      </c>
      <c r="D20" s="5">
        <v>535</v>
      </c>
      <c r="E20" s="3" t="str">
        <f>VLOOKUP(D20,'ESO zone constants'!$A$3:$D$9999,4,FALSE)</f>
        <v>Betnikh</v>
      </c>
      <c r="F20" s="3">
        <f>VLOOKUP(D20,'ESO zone constants'!$A$3:$B$9999,2,FALSE)</f>
        <v>305</v>
      </c>
      <c r="G20" s="83"/>
    </row>
    <row r="21" spans="1:7" x14ac:dyDescent="0.25">
      <c r="A21" s="12">
        <v>255</v>
      </c>
      <c r="B21" s="5">
        <v>23</v>
      </c>
      <c r="C21" s="5" t="s">
        <v>247</v>
      </c>
      <c r="D21" s="5">
        <v>347</v>
      </c>
      <c r="E21" s="3" t="str">
        <f>VLOOKUP(D21,'ESO zone constants'!$A$3:$D$9999,4,FALSE)</f>
        <v>Coldharbour</v>
      </c>
      <c r="F21" s="3">
        <f>VLOOKUP(D21,'ESO zone constants'!$A$3:$B$9999,2,FALSE)</f>
        <v>154</v>
      </c>
      <c r="G21" s="83"/>
    </row>
    <row r="22" spans="1:7" x14ac:dyDescent="0.25">
      <c r="A22" s="12">
        <v>256</v>
      </c>
      <c r="B22" s="5">
        <v>17</v>
      </c>
      <c r="C22" s="5" t="s">
        <v>271</v>
      </c>
      <c r="D22" s="5">
        <v>382</v>
      </c>
      <c r="E22" s="3" t="str">
        <f>VLOOKUP(D22,'ESO zone constants'!$A$3:$D$9999,4,FALSE)</f>
        <v>Reaper's March</v>
      </c>
      <c r="F22" s="3">
        <f>VLOOKUP(D22,'ESO zone constants'!$A$3:$B$9999,2,FALSE)</f>
        <v>179</v>
      </c>
      <c r="G22" s="83"/>
    </row>
    <row r="23" spans="1:7" x14ac:dyDescent="0.25">
      <c r="A23" s="12">
        <v>258</v>
      </c>
      <c r="B23" s="5">
        <v>21</v>
      </c>
      <c r="C23" s="5" t="s">
        <v>393</v>
      </c>
      <c r="D23" s="5">
        <v>537</v>
      </c>
      <c r="E23" s="3" t="str">
        <f>VLOOKUP(D23,'ESO zone constants'!$A$3:$D$9999,4,FALSE)</f>
        <v>Khenarthi's Roost</v>
      </c>
      <c r="F23" s="3">
        <f>VLOOKUP(D23,'ESO zone constants'!$A$3:$B$9999,2,FALSE)</f>
        <v>306</v>
      </c>
      <c r="G23" s="83"/>
    </row>
    <row r="24" spans="1:7" x14ac:dyDescent="0.25">
      <c r="A24" s="12">
        <v>300</v>
      </c>
      <c r="B24" s="5">
        <v>16</v>
      </c>
      <c r="C24" s="5" t="s">
        <v>119</v>
      </c>
      <c r="D24" s="5">
        <v>108</v>
      </c>
      <c r="E24" s="3" t="str">
        <f>VLOOKUP(D24,'ESO zone constants'!$A$3:$D$9999,4,FALSE)</f>
        <v>Greenshade</v>
      </c>
      <c r="F24" s="3">
        <f>VLOOKUP(D24,'ESO zone constants'!$A$3:$B$9999,2,FALSE)</f>
        <v>18</v>
      </c>
      <c r="G24" s="83"/>
    </row>
    <row r="25" spans="1:7" x14ac:dyDescent="0.25">
      <c r="A25" s="12">
        <v>660</v>
      </c>
      <c r="B25" s="5">
        <v>26</v>
      </c>
      <c r="C25" s="5" t="s">
        <v>39</v>
      </c>
      <c r="D25" s="5">
        <v>584</v>
      </c>
      <c r="E25" s="3" t="str">
        <f>VLOOKUP(D25,'ESO zone constants'!$A$3:$D$9999,4,FALSE)</f>
        <v>Imperial City</v>
      </c>
      <c r="F25" s="3">
        <f>VLOOKUP(D25,'ESO zone constants'!$A$3:$B$9999,2,FALSE)</f>
        <v>346</v>
      </c>
      <c r="G25" s="83"/>
    </row>
    <row r="26" spans="1:7" x14ac:dyDescent="0.25">
      <c r="A26" s="12">
        <v>667</v>
      </c>
      <c r="B26" s="5">
        <v>27</v>
      </c>
      <c r="C26" s="5" t="s">
        <v>458</v>
      </c>
      <c r="D26" s="5">
        <v>684</v>
      </c>
      <c r="E26" s="3" t="str">
        <f>VLOOKUP(D26,'ESO zone constants'!$A$3:$D$9999,4,FALSE)</f>
        <v>Wrothgar</v>
      </c>
      <c r="F26" s="3">
        <f>VLOOKUP(D26,'ESO zone constants'!$A$3:$B$9999,2,FALSE)</f>
        <v>379</v>
      </c>
      <c r="G26" s="83"/>
    </row>
    <row r="27" spans="1:7" x14ac:dyDescent="0.25">
      <c r="A27" s="12">
        <v>994</v>
      </c>
      <c r="B27" s="5">
        <v>28</v>
      </c>
      <c r="C27" s="5" t="s">
        <v>515</v>
      </c>
      <c r="D27" s="5">
        <v>816</v>
      </c>
      <c r="E27" s="3" t="str">
        <f>VLOOKUP(D27,'ESO zone constants'!$A$3:$D$9999,4,FALSE)</f>
        <v>Hew's Bane</v>
      </c>
      <c r="F27" s="3">
        <f>VLOOKUP(D27,'ESO zone constants'!$A$3:$B$9999,2,FALSE)</f>
        <v>442</v>
      </c>
      <c r="G27" s="83"/>
    </row>
    <row r="28" spans="1:7" x14ac:dyDescent="0.25">
      <c r="A28" s="12">
        <v>1006</v>
      </c>
      <c r="B28" s="5">
        <v>29</v>
      </c>
      <c r="C28" s="5" t="s">
        <v>521</v>
      </c>
      <c r="D28" s="5">
        <v>823</v>
      </c>
      <c r="E28" s="3" t="str">
        <f>VLOOKUP(D28,'ESO zone constants'!$A$3:$D$9999,4,FALSE)</f>
        <v>Gold Coast</v>
      </c>
      <c r="F28" s="3">
        <f>VLOOKUP(D28,'ESO zone constants'!$A$3:$B$9999,2,FALSE)</f>
        <v>448</v>
      </c>
      <c r="G28" s="83"/>
    </row>
    <row r="29" spans="1:7" x14ac:dyDescent="0.25">
      <c r="A29" s="12">
        <v>1060</v>
      </c>
      <c r="B29" s="5">
        <v>30</v>
      </c>
      <c r="C29" s="5" t="s">
        <v>538</v>
      </c>
      <c r="D29" s="5">
        <v>849</v>
      </c>
      <c r="E29" s="3" t="str">
        <f>VLOOKUP(D29,'ESO zone constants'!$A$3:$D$9999,4,FALSE)</f>
        <v>Vvardenfell</v>
      </c>
      <c r="F29" s="3">
        <f>VLOOKUP(D29,'ESO zone constants'!$A$3:$B$9999,2,FALSE)</f>
        <v>467</v>
      </c>
      <c r="G29" s="83"/>
    </row>
    <row r="30" spans="1:7" x14ac:dyDescent="0.25">
      <c r="A30" s="12">
        <v>1126</v>
      </c>
      <c r="B30" s="5">
        <v>25</v>
      </c>
      <c r="C30" s="5" t="s">
        <v>571</v>
      </c>
      <c r="D30" s="5">
        <v>888</v>
      </c>
      <c r="E30" s="3" t="str">
        <f>VLOOKUP(D30,'ESO zone constants'!$A$3:$D$9999,4,FALSE)</f>
        <v>Craglorn</v>
      </c>
      <c r="F30" s="3">
        <f>VLOOKUP(D30,'ESO zone constants'!$A$3:$B$9999,2,FALSE)</f>
        <v>500</v>
      </c>
      <c r="G30" s="83"/>
    </row>
    <row r="31" spans="1:7" x14ac:dyDescent="0.25">
      <c r="A31" s="12">
        <v>1313</v>
      </c>
      <c r="B31" s="5">
        <v>31</v>
      </c>
      <c r="C31" s="5" t="s">
        <v>78</v>
      </c>
      <c r="D31" s="5">
        <v>980</v>
      </c>
      <c r="E31" s="3" t="str">
        <f>VLOOKUP(D31,'ESO zone constants'!$A$3:$D$9999,4,FALSE)</f>
        <v>Clockwork City</v>
      </c>
      <c r="F31" s="3">
        <f>VLOOKUP(D31,'ESO zone constants'!$A$3:$B$9999,2,FALSE)</f>
        <v>589</v>
      </c>
      <c r="G31" s="83"/>
    </row>
    <row r="32" spans="1:7" x14ac:dyDescent="0.25">
      <c r="A32" s="12">
        <v>1349</v>
      </c>
      <c r="B32" s="5">
        <v>32</v>
      </c>
      <c r="C32" s="5" t="s">
        <v>79</v>
      </c>
      <c r="D32" s="5">
        <v>1011</v>
      </c>
      <c r="E32" s="3" t="str">
        <f>VLOOKUP(D32,'ESO zone constants'!$A$3:$D$9999,4,FALSE)</f>
        <v>Summerset</v>
      </c>
      <c r="F32" s="3">
        <f>VLOOKUP(D32,'ESO zone constants'!$A$3:$B$9999,2,FALSE)</f>
        <v>616</v>
      </c>
      <c r="G32" s="83"/>
    </row>
    <row r="33" spans="1:7" x14ac:dyDescent="0.25">
      <c r="A33" s="12">
        <v>1429</v>
      </c>
      <c r="B33" s="5">
        <v>33</v>
      </c>
      <c r="C33" s="5" t="s">
        <v>687</v>
      </c>
      <c r="D33" s="5">
        <v>1027</v>
      </c>
      <c r="E33" s="3" t="str">
        <f>VLOOKUP(D33,'ESO zone constants'!$A$3:$D$9999,4,FALSE)</f>
        <v>Artaeum</v>
      </c>
      <c r="F33" s="3">
        <f>VLOOKUP(D33,'ESO zone constants'!$A$3:$B$9999,2,FALSE)</f>
        <v>632</v>
      </c>
      <c r="G33" s="83"/>
    </row>
    <row r="34" spans="1:7" x14ac:dyDescent="0.25">
      <c r="A34" s="12">
        <v>1484</v>
      </c>
      <c r="B34" s="5">
        <v>34</v>
      </c>
      <c r="C34" s="5" t="s">
        <v>80</v>
      </c>
      <c r="D34" s="5">
        <v>726</v>
      </c>
      <c r="E34" s="3" t="str">
        <f>VLOOKUP(D34,'ESO zone constants'!$A$3:$D$9999,4,FALSE)</f>
        <v>Murkmire</v>
      </c>
      <c r="F34" s="3">
        <f>VLOOKUP(D34,'ESO zone constants'!$A$3:$B$9999,2,FALSE)</f>
        <v>407</v>
      </c>
      <c r="G34" s="83"/>
    </row>
    <row r="35" spans="1:7" x14ac:dyDescent="0.25">
      <c r="A35" s="12">
        <v>1552</v>
      </c>
      <c r="B35" s="5">
        <v>35</v>
      </c>
      <c r="C35" s="5" t="s">
        <v>721</v>
      </c>
      <c r="D35" s="5">
        <v>1072</v>
      </c>
      <c r="E35" s="3" t="str">
        <f>VLOOKUP(D35,'ESO zone constants'!$A$3:$D$9999,4,FALSE)</f>
        <v>Norg-Tzel</v>
      </c>
      <c r="F35" s="3">
        <f>VLOOKUP(D35,'ESO zone constants'!$A$3:$B$9999,2,FALSE)</f>
        <v>668</v>
      </c>
      <c r="G35" s="83"/>
    </row>
    <row r="36" spans="1:7" x14ac:dyDescent="0.25">
      <c r="A36" s="12">
        <v>1555</v>
      </c>
      <c r="B36" s="5">
        <v>36</v>
      </c>
      <c r="C36" s="5" t="s">
        <v>1502</v>
      </c>
      <c r="D36" s="5">
        <v>1086</v>
      </c>
      <c r="E36" s="3" t="str">
        <f>VLOOKUP(D36,'ESO zone constants'!$A$3:$D$9999,4,FALSE)</f>
        <v>Northern Elsweyr</v>
      </c>
      <c r="F36" s="3">
        <f>VLOOKUP(D36,'ESO zone constants'!$A$3:$B$9999,2,FALSE)</f>
        <v>681</v>
      </c>
      <c r="G36" s="83"/>
    </row>
    <row r="37" spans="1:7" x14ac:dyDescent="0.25">
      <c r="A37" s="12">
        <v>1654</v>
      </c>
      <c r="B37" s="5">
        <v>37</v>
      </c>
      <c r="C37" s="5" t="s">
        <v>1711</v>
      </c>
      <c r="D37" s="5">
        <v>1133</v>
      </c>
      <c r="E37" s="3" t="str">
        <f>VLOOKUP(D37,'ESO zone constants'!$A$3:$D$9999,4,FALSE)</f>
        <v>Southern Elsweyr</v>
      </c>
      <c r="F37" s="3">
        <f>VLOOKUP(D37,'ESO zone constants'!$A$3:$B$9999,2,FALSE)</f>
        <v>720</v>
      </c>
      <c r="G37" s="83"/>
    </row>
    <row r="38" spans="1:7" x14ac:dyDescent="0.25">
      <c r="A38" s="12">
        <v>1719</v>
      </c>
      <c r="B38" s="5">
        <v>38</v>
      </c>
      <c r="C38" s="5" t="s">
        <v>1823</v>
      </c>
      <c r="D38" s="5">
        <v>1160</v>
      </c>
      <c r="E38" s="3" t="str">
        <f>VLOOKUP(D38,'ESO zone constants'!$A$3:$D$9999,4,FALSE)</f>
        <v>Western Skyrim</v>
      </c>
      <c r="F38" s="3">
        <f>VLOOKUP(D38,'ESO zone constants'!$A$3:$B$9999,2,FALSE)</f>
        <v>743</v>
      </c>
      <c r="G38" s="83"/>
    </row>
    <row r="39" spans="1:7" x14ac:dyDescent="0.25">
      <c r="A39" s="12">
        <v>1747</v>
      </c>
      <c r="B39" s="5">
        <v>39</v>
      </c>
      <c r="C39" s="5" t="s">
        <v>1853</v>
      </c>
      <c r="D39" s="5">
        <v>1161</v>
      </c>
      <c r="E39" s="3" t="str">
        <f>VLOOKUP(D39,'ESO zone constants'!$A$3:$D$9999,4,FALSE)</f>
        <v>Blackreach: Greymoor Caverns</v>
      </c>
      <c r="F39" s="3">
        <f>VLOOKUP(D39,'ESO zone constants'!$A$3:$B$9999,2,FALSE)</f>
        <v>744</v>
      </c>
      <c r="G39" s="83"/>
    </row>
    <row r="40" spans="1:7" x14ac:dyDescent="0.25">
      <c r="A40" s="12">
        <v>1814</v>
      </c>
      <c r="B40" s="5">
        <v>42</v>
      </c>
      <c r="C40" s="5" t="s">
        <v>2368</v>
      </c>
      <c r="D40" s="5">
        <v>1207</v>
      </c>
      <c r="E40" s="3" t="str">
        <f>VLOOKUP(D40,'ESO zone constants'!$A$3:$D$9999,4,FALSE)</f>
        <v>The Reach</v>
      </c>
      <c r="F40" s="3">
        <f>VLOOKUP(D40,'ESO zone constants'!$A$3:$B$9999,2,FALSE)</f>
        <v>783</v>
      </c>
    </row>
    <row r="41" spans="1:7" x14ac:dyDescent="0.25">
      <c r="A41" s="12">
        <v>1850</v>
      </c>
      <c r="B41" s="5">
        <v>41</v>
      </c>
      <c r="C41" s="5" t="s">
        <v>2369</v>
      </c>
      <c r="D41" s="5">
        <v>1208</v>
      </c>
      <c r="E41" s="3" t="str">
        <f>VLOOKUP(D41,'ESO zone constants'!$A$3:$D$9999,4,FALSE)</f>
        <v>Blackreach: Arkthzand Cavern</v>
      </c>
      <c r="F41" s="3">
        <f>VLOOKUP(D41,'ESO zone constants'!$A$3:$B$9999,2,FALSE)</f>
        <v>784</v>
      </c>
    </row>
    <row r="42" spans="1:7" x14ac:dyDescent="0.25">
      <c r="A42" s="86">
        <v>1887</v>
      </c>
      <c r="B42" s="5">
        <v>43</v>
      </c>
      <c r="C42" s="5" t="s">
        <v>2551</v>
      </c>
      <c r="D42" s="5">
        <v>1261</v>
      </c>
      <c r="E42" s="3" t="str">
        <f>VLOOKUP(D42,'ESO zone constants'!$A$3:$D$9999,4,FALSE)</f>
        <v>Blackwood</v>
      </c>
      <c r="F42" s="3">
        <f>VLOOKUP(D42,'ESO zone constants'!$A$3:$B$9999,2,FALSE)</f>
        <v>834</v>
      </c>
    </row>
    <row r="43" spans="1:7" x14ac:dyDescent="0.25">
      <c r="A43" s="86"/>
    </row>
  </sheetData>
  <autoFilter ref="A2:D2" xr:uid="{00000000-0009-0000-0000-000006000000}">
    <sortState xmlns:xlrd2="http://schemas.microsoft.com/office/spreadsheetml/2017/richdata2" ref="A3:D41">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zoomScale="85" zoomScaleNormal="85" workbookViewId="0">
      <pane ySplit="2" topLeftCell="A435" activePane="bottomLeft" state="frozen"/>
      <selection pane="bottomLeft" activeCell="F445" sqref="F445"/>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2573</v>
      </c>
      <c r="J1" s="30"/>
      <c r="K1" s="3"/>
      <c r="L1" s="3"/>
      <c r="M1" s="3"/>
      <c r="N1" s="3"/>
    </row>
    <row r="2" spans="1:14" x14ac:dyDescent="0.25">
      <c r="A2" s="58" t="s">
        <v>1854</v>
      </c>
      <c r="B2" s="1" t="s">
        <v>1855</v>
      </c>
      <c r="C2" s="1" t="s">
        <v>1856</v>
      </c>
      <c r="D2" s="1" t="s">
        <v>1857</v>
      </c>
      <c r="E2" s="1" t="s">
        <v>1859</v>
      </c>
      <c r="F2" s="1" t="s">
        <v>1858</v>
      </c>
      <c r="G2" s="1" t="s">
        <v>1860</v>
      </c>
      <c r="H2" s="1" t="s">
        <v>1861</v>
      </c>
      <c r="I2" s="1" t="s">
        <v>1862</v>
      </c>
      <c r="J2" s="30" t="s">
        <v>2575</v>
      </c>
      <c r="K2" s="3" t="s">
        <v>1854</v>
      </c>
      <c r="L2" s="3" t="s">
        <v>1485</v>
      </c>
      <c r="M2" s="3" t="s">
        <v>1482</v>
      </c>
      <c r="N2" s="3" t="s">
        <v>105</v>
      </c>
    </row>
    <row r="3" spans="1:14" x14ac:dyDescent="0.25">
      <c r="A3" s="80">
        <v>1</v>
      </c>
      <c r="F3">
        <v>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82">
        <v>2</v>
      </c>
      <c r="F4">
        <v>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82">
        <v>3</v>
      </c>
      <c r="F5">
        <v>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82">
        <v>4</v>
      </c>
      <c r="F6">
        <v>3</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82">
        <v>5</v>
      </c>
      <c r="F7">
        <v>3</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82">
        <v>6</v>
      </c>
      <c r="F8">
        <v>3</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82">
        <v>7</v>
      </c>
      <c r="F9">
        <v>3</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82">
        <v>8</v>
      </c>
      <c r="F10">
        <v>3</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82">
        <v>9</v>
      </c>
      <c r="F11">
        <v>20</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82">
        <v>10</v>
      </c>
      <c r="F12">
        <v>20</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82">
        <v>11</v>
      </c>
      <c r="F13">
        <v>20</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82">
        <v>12</v>
      </c>
      <c r="F14">
        <v>20</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82">
        <v>13</v>
      </c>
      <c r="F15">
        <v>20</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82">
        <v>14</v>
      </c>
      <c r="F16">
        <v>19</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82">
        <v>15</v>
      </c>
      <c r="F17">
        <v>19</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82">
        <v>16</v>
      </c>
      <c r="F18">
        <v>19</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82">
        <v>17</v>
      </c>
      <c r="F19">
        <v>19</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82">
        <v>18</v>
      </c>
      <c r="F20">
        <v>19</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82">
        <v>19</v>
      </c>
      <c r="F21">
        <v>19</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82">
        <v>20</v>
      </c>
      <c r="F22">
        <v>3</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82">
        <v>21</v>
      </c>
      <c r="F23">
        <v>383</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82">
        <v>22</v>
      </c>
      <c r="F24">
        <v>19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82">
        <v>23</v>
      </c>
      <c r="F25">
        <v>19</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81">
        <v>24</v>
      </c>
      <c r="B26">
        <v>10</v>
      </c>
      <c r="C26">
        <v>13</v>
      </c>
      <c r="D26" t="s">
        <v>113</v>
      </c>
      <c r="E26">
        <v>10</v>
      </c>
      <c r="F26">
        <v>57</v>
      </c>
      <c r="G26" t="s">
        <v>113</v>
      </c>
      <c r="H26">
        <v>1</v>
      </c>
      <c r="I26" t="s">
        <v>1986</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81">
        <v>25</v>
      </c>
      <c r="B27">
        <v>10</v>
      </c>
      <c r="C27">
        <v>13</v>
      </c>
      <c r="D27" t="s">
        <v>113</v>
      </c>
      <c r="E27">
        <v>10</v>
      </c>
      <c r="F27">
        <v>57</v>
      </c>
      <c r="G27" t="s">
        <v>113</v>
      </c>
      <c r="H27">
        <v>1</v>
      </c>
      <c r="I27" t="s">
        <v>1987</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81">
        <v>26</v>
      </c>
      <c r="B28">
        <v>10</v>
      </c>
      <c r="C28">
        <v>13</v>
      </c>
      <c r="D28" t="s">
        <v>113</v>
      </c>
      <c r="E28">
        <v>10</v>
      </c>
      <c r="F28">
        <v>57</v>
      </c>
      <c r="G28" t="s">
        <v>113</v>
      </c>
      <c r="H28">
        <v>1</v>
      </c>
      <c r="I28" t="s">
        <v>1988</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81">
        <v>27</v>
      </c>
      <c r="B29">
        <v>10</v>
      </c>
      <c r="C29">
        <v>13</v>
      </c>
      <c r="D29" t="s">
        <v>113</v>
      </c>
      <c r="E29">
        <v>10</v>
      </c>
      <c r="F29">
        <v>57</v>
      </c>
      <c r="G29" t="s">
        <v>113</v>
      </c>
      <c r="H29">
        <v>1</v>
      </c>
      <c r="I29" t="s">
        <v>1989</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81">
        <v>28</v>
      </c>
      <c r="B30">
        <v>10</v>
      </c>
      <c r="C30">
        <v>13</v>
      </c>
      <c r="D30" t="s">
        <v>113</v>
      </c>
      <c r="E30">
        <v>10</v>
      </c>
      <c r="F30">
        <v>57</v>
      </c>
      <c r="G30" t="s">
        <v>113</v>
      </c>
      <c r="H30">
        <v>1</v>
      </c>
      <c r="I30" t="s">
        <v>1990</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81">
        <v>29</v>
      </c>
      <c r="B31">
        <v>10</v>
      </c>
      <c r="C31">
        <v>13</v>
      </c>
      <c r="D31" t="s">
        <v>113</v>
      </c>
      <c r="E31">
        <v>10</v>
      </c>
      <c r="F31">
        <v>57</v>
      </c>
      <c r="G31" t="s">
        <v>113</v>
      </c>
      <c r="H31">
        <v>1</v>
      </c>
      <c r="I31" t="s">
        <v>1991</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82">
        <v>30</v>
      </c>
      <c r="B32">
        <v>10</v>
      </c>
      <c r="C32">
        <v>13</v>
      </c>
      <c r="D32" t="s">
        <v>113</v>
      </c>
      <c r="E32">
        <v>10</v>
      </c>
      <c r="F32">
        <v>57</v>
      </c>
      <c r="G32" t="s">
        <v>113</v>
      </c>
      <c r="H32">
        <v>1</v>
      </c>
      <c r="I32" t="s">
        <v>1992</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82">
        <v>31</v>
      </c>
      <c r="F33">
        <v>19</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80">
        <v>32</v>
      </c>
      <c r="B34">
        <v>10</v>
      </c>
      <c r="C34">
        <v>13</v>
      </c>
      <c r="D34" t="s">
        <v>113</v>
      </c>
      <c r="E34">
        <v>10</v>
      </c>
      <c r="F34">
        <v>57</v>
      </c>
      <c r="G34" t="s">
        <v>113</v>
      </c>
      <c r="H34">
        <v>1</v>
      </c>
      <c r="I34" t="s">
        <v>1994</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82">
        <v>33</v>
      </c>
      <c r="F35">
        <v>92</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82">
        <v>34</v>
      </c>
      <c r="F36">
        <v>92</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82">
        <v>35</v>
      </c>
      <c r="F37">
        <v>92</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82">
        <v>36</v>
      </c>
      <c r="F38">
        <v>92</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82">
        <v>37</v>
      </c>
      <c r="F39">
        <v>92</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82">
        <v>38</v>
      </c>
      <c r="F40">
        <v>92</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82">
        <v>39</v>
      </c>
      <c r="F41">
        <v>92</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82">
        <v>40</v>
      </c>
      <c r="F42">
        <v>92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82">
        <v>41</v>
      </c>
      <c r="F43">
        <v>41</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82">
        <v>42</v>
      </c>
      <c r="F44">
        <v>104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82">
        <v>43</v>
      </c>
      <c r="F45">
        <v>104</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82">
        <v>44</v>
      </c>
      <c r="F46">
        <v>104</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82">
        <v>45</v>
      </c>
      <c r="F47">
        <v>104</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82">
        <v>46</v>
      </c>
      <c r="F48">
        <v>104</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82">
        <v>47</v>
      </c>
      <c r="F49">
        <v>117</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82">
        <v>48</v>
      </c>
      <c r="F50">
        <v>117</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82">
        <v>49</v>
      </c>
      <c r="F51">
        <v>117</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82">
        <v>50</v>
      </c>
      <c r="F52">
        <v>117</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82">
        <v>51</v>
      </c>
      <c r="F53">
        <v>117</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82">
        <v>52</v>
      </c>
      <c r="F54">
        <v>117</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82">
        <v>53</v>
      </c>
      <c r="F55">
        <v>117</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82">
        <v>55</v>
      </c>
      <c r="F56">
        <v>20</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82">
        <v>56</v>
      </c>
      <c r="F57">
        <v>19</v>
      </c>
      <c r="J57" s="30" t="str">
        <f t="shared" si="0"/>
        <v>[56]=19,</v>
      </c>
      <c r="K57" s="3">
        <f t="shared" si="1"/>
        <v>56</v>
      </c>
      <c r="L57" s="3">
        <f t="shared" si="2"/>
        <v>19</v>
      </c>
      <c r="M57" s="8" t="str">
        <f>VLOOKUP(A57,'ESO wayshrine names'!$A$3:$B$9992,2,)</f>
        <v>Wayrest Wayshrine</v>
      </c>
      <c r="N57" s="3" t="str">
        <f>VLOOKUP(F57,'ESO zone constants'!$A$3:$D$9999,4,FALSE)</f>
        <v>Stormhaven</v>
      </c>
    </row>
    <row r="58" spans="1:14" x14ac:dyDescent="0.25">
      <c r="A58" s="82">
        <v>57</v>
      </c>
      <c r="F58">
        <v>104</v>
      </c>
      <c r="J58" s="30" t="str">
        <f t="shared" si="0"/>
        <v>[57]=104,</v>
      </c>
      <c r="K58" s="3">
        <f t="shared" si="1"/>
        <v>57</v>
      </c>
      <c r="L58" s="3">
        <f t="shared" si="2"/>
        <v>104</v>
      </c>
      <c r="M58" s="8" t="str">
        <f>VLOOKUP(A58,'ESO wayshrine names'!$A$3:$B$9992,2,)</f>
        <v>Divad's Chagrin Mine Wayshrine</v>
      </c>
      <c r="N58" s="3" t="str">
        <f>VLOOKUP(F58,'ESO zone constants'!$A$3:$D$9999,4,FALSE)</f>
        <v>Alik'r Desert</v>
      </c>
    </row>
    <row r="59" spans="1:14" x14ac:dyDescent="0.25">
      <c r="A59" s="82">
        <v>58</v>
      </c>
      <c r="F59">
        <v>104</v>
      </c>
      <c r="J59" s="30" t="str">
        <f t="shared" si="0"/>
        <v>[58]=104,</v>
      </c>
      <c r="K59" s="3">
        <f t="shared" si="1"/>
        <v>58</v>
      </c>
      <c r="L59" s="3">
        <f t="shared" si="2"/>
        <v>104</v>
      </c>
      <c r="M59" s="8" t="str">
        <f>VLOOKUP(A59,'ESO wayshrine names'!$A$3:$B$9992,2,)</f>
        <v>Kulati Mines Wayshrine</v>
      </c>
      <c r="N59" s="3" t="str">
        <f>VLOOKUP(F59,'ESO zone constants'!$A$3:$D$9999,4,FALSE)</f>
        <v>Alik'r Desert</v>
      </c>
    </row>
    <row r="60" spans="1:14" x14ac:dyDescent="0.25">
      <c r="A60" s="82">
        <v>59</v>
      </c>
      <c r="F60">
        <v>104</v>
      </c>
      <c r="J60" s="30" t="str">
        <f t="shared" si="0"/>
        <v>[59]=104,</v>
      </c>
      <c r="K60" s="3">
        <f t="shared" si="1"/>
        <v>59</v>
      </c>
      <c r="L60" s="3">
        <f t="shared" si="2"/>
        <v>104</v>
      </c>
      <c r="M60" s="8" t="str">
        <f>VLOOKUP(A60,'ESO wayshrine names'!$A$3:$B$9992,2,)</f>
        <v>Aswala Stables Wayshrine</v>
      </c>
      <c r="N60" s="3" t="str">
        <f>VLOOKUP(F60,'ESO zone constants'!$A$3:$D$9999,4,FALSE)</f>
        <v>Alik'r Desert</v>
      </c>
    </row>
    <row r="61" spans="1:14" x14ac:dyDescent="0.25">
      <c r="A61" s="82">
        <v>60</v>
      </c>
      <c r="F61">
        <v>104</v>
      </c>
      <c r="J61" s="30" t="str">
        <f t="shared" si="0"/>
        <v>[60]=104,</v>
      </c>
      <c r="K61" s="3">
        <f t="shared" si="1"/>
        <v>60</v>
      </c>
      <c r="L61" s="3">
        <f t="shared" si="2"/>
        <v>104</v>
      </c>
      <c r="M61" s="8" t="str">
        <f>VLOOKUP(A61,'ESO wayshrine names'!$A$3:$B$9992,2,)</f>
        <v>Shrikes' Aerie Wayshrine</v>
      </c>
      <c r="N61" s="3" t="str">
        <f>VLOOKUP(F61,'ESO zone constants'!$A$3:$D$9999,4,FALSE)</f>
        <v>Alik'r Desert</v>
      </c>
    </row>
    <row r="62" spans="1:14" x14ac:dyDescent="0.25">
      <c r="A62" s="82">
        <v>61</v>
      </c>
      <c r="F62">
        <v>104</v>
      </c>
      <c r="J62" s="30" t="str">
        <f t="shared" si="0"/>
        <v>[61]=104,</v>
      </c>
      <c r="K62" s="3">
        <f t="shared" si="1"/>
        <v>61</v>
      </c>
      <c r="L62" s="3">
        <f t="shared" si="2"/>
        <v>104</v>
      </c>
      <c r="M62" s="8" t="str">
        <f>VLOOKUP(A62,'ESO wayshrine names'!$A$3:$B$9992,2,)</f>
        <v>HoonDing's Watch Wayshrine</v>
      </c>
      <c r="N62" s="3" t="str">
        <f>VLOOKUP(F62,'ESO zone constants'!$A$3:$D$9999,4,FALSE)</f>
        <v>Alik'r Desert</v>
      </c>
    </row>
    <row r="63" spans="1:14" x14ac:dyDescent="0.25">
      <c r="A63" s="82">
        <v>62</v>
      </c>
      <c r="F63">
        <v>3</v>
      </c>
      <c r="J63" s="30" t="str">
        <f t="shared" si="0"/>
        <v>[62]=3,</v>
      </c>
      <c r="K63" s="3">
        <f t="shared" si="1"/>
        <v>62</v>
      </c>
      <c r="L63" s="3">
        <f t="shared" si="2"/>
        <v>3</v>
      </c>
      <c r="M63" s="8" t="str">
        <f>VLOOKUP(A63,'ESO wayshrine names'!$A$3:$B$9992,2,)</f>
        <v>Daggerfall Wayshrine</v>
      </c>
      <c r="N63" s="3" t="str">
        <f>VLOOKUP(F63,'ESO zone constants'!$A$3:$D$9999,4,FALSE)</f>
        <v>Glenumbra</v>
      </c>
    </row>
    <row r="64" spans="1:14" x14ac:dyDescent="0.25">
      <c r="A64" s="82">
        <v>63</v>
      </c>
      <c r="F64">
        <v>92</v>
      </c>
      <c r="J64" s="30" t="str">
        <f t="shared" si="0"/>
        <v>[63]=92,</v>
      </c>
      <c r="K64" s="3">
        <f t="shared" si="1"/>
        <v>63</v>
      </c>
      <c r="L64" s="3">
        <f t="shared" si="2"/>
        <v>92</v>
      </c>
      <c r="M64" s="8" t="str">
        <f>VLOOKUP(A64,'ESO wayshrine names'!$A$3:$B$9992,2,)</f>
        <v>Sunken Road Wayshrine</v>
      </c>
      <c r="N64" s="3" t="str">
        <f>VLOOKUP(F64,'ESO zone constants'!$A$3:$D$9999,4,FALSE)</f>
        <v>Bangkorai</v>
      </c>
    </row>
    <row r="65" spans="1:14" x14ac:dyDescent="0.25">
      <c r="A65" s="82">
        <v>64</v>
      </c>
      <c r="F65">
        <v>3</v>
      </c>
      <c r="J65" s="30" t="str">
        <f t="shared" si="0"/>
        <v>[64]=3,</v>
      </c>
      <c r="K65" s="3">
        <f t="shared" si="1"/>
        <v>64</v>
      </c>
      <c r="L65" s="3">
        <f t="shared" si="2"/>
        <v>3</v>
      </c>
      <c r="M65" s="8" t="str">
        <f>VLOOKUP(A65,'ESO wayshrine names'!$A$3:$B$9992,2,)</f>
        <v>Burial Tombs Wayshrine</v>
      </c>
      <c r="N65" s="3" t="str">
        <f>VLOOKUP(F65,'ESO zone constants'!$A$3:$D$9999,4,FALSE)</f>
        <v>Glenumbra</v>
      </c>
    </row>
    <row r="66" spans="1:14" x14ac:dyDescent="0.25">
      <c r="A66" s="82">
        <v>65</v>
      </c>
      <c r="F66">
        <v>41</v>
      </c>
      <c r="J66" s="30" t="str">
        <f t="shared" si="0"/>
        <v>[65]=41,</v>
      </c>
      <c r="K66" s="3">
        <f t="shared" si="1"/>
        <v>65</v>
      </c>
      <c r="L66" s="3">
        <f t="shared" si="2"/>
        <v>41</v>
      </c>
      <c r="M66" s="8" t="str">
        <f>VLOOKUP(A66,'ESO wayshrine names'!$A$3:$B$9992,2,)</f>
        <v>Davon's Watch Wayshrine</v>
      </c>
      <c r="N66" s="3" t="str">
        <f>VLOOKUP(F66,'ESO zone constants'!$A$3:$D$9999,4,FALSE)</f>
        <v>Stonefalls</v>
      </c>
    </row>
    <row r="67" spans="1:14" x14ac:dyDescent="0.25">
      <c r="A67" s="82">
        <v>66</v>
      </c>
      <c r="F67">
        <v>41</v>
      </c>
      <c r="J67" s="30" t="str">
        <f t="shared" ref="J67:J130" si="3">IF(A67&lt;&gt;"",IF(F67&lt;&gt;"",IF(OR(ISNA(A67),ISNA(F67)),"","["&amp;A67&amp;"]="&amp;F67&amp;","),""),"")</f>
        <v>[66]=41,</v>
      </c>
      <c r="K67" s="3">
        <f t="shared" ref="K67:K130" si="4">A67</f>
        <v>66</v>
      </c>
      <c r="L67" s="3">
        <f t="shared" ref="L67:L130" si="5">F67</f>
        <v>41</v>
      </c>
      <c r="M67" s="8" t="str">
        <f>VLOOKUP(A67,'ESO wayshrine names'!$A$3:$B$9992,2,)</f>
        <v>Othrenis Wayshrine</v>
      </c>
      <c r="N67" s="3" t="str">
        <f>VLOOKUP(F67,'ESO zone constants'!$A$3:$D$9999,4,FALSE)</f>
        <v>Stonefalls</v>
      </c>
    </row>
    <row r="68" spans="1:14" x14ac:dyDescent="0.25">
      <c r="A68" s="82">
        <v>67</v>
      </c>
      <c r="F68">
        <v>41</v>
      </c>
      <c r="J68" s="30" t="str">
        <f t="shared" si="3"/>
        <v>[67]=41,</v>
      </c>
      <c r="K68" s="3">
        <f t="shared" si="4"/>
        <v>67</v>
      </c>
      <c r="L68" s="3">
        <f t="shared" si="5"/>
        <v>41</v>
      </c>
      <c r="M68" s="8" t="str">
        <f>VLOOKUP(A68,'ESO wayshrine names'!$A$3:$B$9992,2,)</f>
        <v>Ebonheart Wayshrine</v>
      </c>
      <c r="N68" s="3" t="str">
        <f>VLOOKUP(F68,'ESO zone constants'!$A$3:$D$9999,4,FALSE)</f>
        <v>Stonefalls</v>
      </c>
    </row>
    <row r="69" spans="1:14" x14ac:dyDescent="0.25">
      <c r="A69" s="82">
        <v>68</v>
      </c>
      <c r="F69">
        <v>41</v>
      </c>
      <c r="J69" s="30" t="str">
        <f t="shared" si="3"/>
        <v>[68]=41,</v>
      </c>
      <c r="K69" s="3">
        <f t="shared" si="4"/>
        <v>68</v>
      </c>
      <c r="L69" s="3">
        <f t="shared" si="5"/>
        <v>41</v>
      </c>
      <c r="M69" s="8" t="str">
        <f>VLOOKUP(A69,'ESO wayshrine names'!$A$3:$B$9992,2,)</f>
        <v>Vivec's Antlers Wayshrine</v>
      </c>
      <c r="N69" s="3" t="str">
        <f>VLOOKUP(F69,'ESO zone constants'!$A$3:$D$9999,4,FALSE)</f>
        <v>Stonefalls</v>
      </c>
    </row>
    <row r="70" spans="1:14" x14ac:dyDescent="0.25">
      <c r="A70" s="82">
        <v>69</v>
      </c>
      <c r="F70">
        <v>41</v>
      </c>
      <c r="J70" s="30" t="str">
        <f t="shared" si="3"/>
        <v>[69]=41,</v>
      </c>
      <c r="K70" s="3">
        <f t="shared" si="4"/>
        <v>69</v>
      </c>
      <c r="L70" s="3">
        <f t="shared" si="5"/>
        <v>41</v>
      </c>
      <c r="M70" s="8" t="str">
        <f>VLOOKUP(A70,'ESO wayshrine names'!$A$3:$B$9992,2,)</f>
        <v>Sulfur Pools Wayshrine</v>
      </c>
      <c r="N70" s="3" t="str">
        <f>VLOOKUP(F70,'ESO zone constants'!$A$3:$D$9999,4,FALSE)</f>
        <v>Stonefalls</v>
      </c>
    </row>
    <row r="71" spans="1:14" x14ac:dyDescent="0.25">
      <c r="A71" s="82">
        <v>71</v>
      </c>
      <c r="F71">
        <v>41</v>
      </c>
      <c r="J71" s="30" t="str">
        <f t="shared" si="3"/>
        <v>[71]=41,</v>
      </c>
      <c r="K71" s="3">
        <f t="shared" si="4"/>
        <v>71</v>
      </c>
      <c r="L71" s="3">
        <f t="shared" si="5"/>
        <v>41</v>
      </c>
      <c r="M71" s="8" t="str">
        <f>VLOOKUP(A71,'ESO wayshrine names'!$A$3:$B$9992,2,)</f>
        <v>Brothers of Strife Wayshrine</v>
      </c>
      <c r="N71" s="3" t="str">
        <f>VLOOKUP(F71,'ESO zone constants'!$A$3:$D$9999,4,FALSE)</f>
        <v>Stonefalls</v>
      </c>
    </row>
    <row r="72" spans="1:14" x14ac:dyDescent="0.25">
      <c r="A72" s="82">
        <v>72</v>
      </c>
      <c r="F72">
        <v>41</v>
      </c>
      <c r="J72" s="30" t="str">
        <f t="shared" si="3"/>
        <v>[72]=41,</v>
      </c>
      <c r="K72" s="3">
        <f t="shared" si="4"/>
        <v>72</v>
      </c>
      <c r="L72" s="3">
        <f t="shared" si="5"/>
        <v>41</v>
      </c>
      <c r="M72" s="8" t="str">
        <f>VLOOKUP(A72,'ESO wayshrine names'!$A$3:$B$9992,2,)</f>
        <v>Hrogar's Hold Wayshrine</v>
      </c>
      <c r="N72" s="3" t="str">
        <f>VLOOKUP(F72,'ESO zone constants'!$A$3:$D$9999,4,FALSE)</f>
        <v>Stonefalls</v>
      </c>
    </row>
    <row r="73" spans="1:14" x14ac:dyDescent="0.25">
      <c r="A73" s="82">
        <v>73</v>
      </c>
      <c r="F73">
        <v>41</v>
      </c>
      <c r="J73" s="30" t="str">
        <f t="shared" si="3"/>
        <v>[73]=41,</v>
      </c>
      <c r="K73" s="3">
        <f t="shared" si="4"/>
        <v>73</v>
      </c>
      <c r="L73" s="3">
        <f t="shared" si="5"/>
        <v>41</v>
      </c>
      <c r="M73" s="8" t="str">
        <f>VLOOKUP(A73,'ESO wayshrine names'!$A$3:$B$9992,2,)</f>
        <v>Fort Virak Wayshrine</v>
      </c>
      <c r="N73" s="3" t="str">
        <f>VLOOKUP(F73,'ESO zone constants'!$A$3:$D$9999,4,FALSE)</f>
        <v>Stonefalls</v>
      </c>
    </row>
    <row r="74" spans="1:14" x14ac:dyDescent="0.25">
      <c r="A74" s="82">
        <v>74</v>
      </c>
      <c r="F74">
        <v>41</v>
      </c>
      <c r="J74" s="30" t="str">
        <f t="shared" si="3"/>
        <v>[74]=41,</v>
      </c>
      <c r="K74" s="3">
        <f t="shared" si="4"/>
        <v>74</v>
      </c>
      <c r="L74" s="3">
        <f t="shared" si="5"/>
        <v>41</v>
      </c>
      <c r="M74" s="8" t="str">
        <f>VLOOKUP(A74,'ESO wayshrine names'!$A$3:$B$9992,2,)</f>
        <v>Iliath Temple Wayshrine</v>
      </c>
      <c r="N74" s="3" t="str">
        <f>VLOOKUP(F74,'ESO zone constants'!$A$3:$D$9999,4,FALSE)</f>
        <v>Stonefalls</v>
      </c>
    </row>
    <row r="75" spans="1:14" x14ac:dyDescent="0.25">
      <c r="A75" s="82">
        <v>75</v>
      </c>
      <c r="F75">
        <v>41</v>
      </c>
      <c r="J75" s="30" t="str">
        <f t="shared" si="3"/>
        <v>[75]=41,</v>
      </c>
      <c r="K75" s="3">
        <f t="shared" si="4"/>
        <v>75</v>
      </c>
      <c r="L75" s="3">
        <f t="shared" si="5"/>
        <v>41</v>
      </c>
      <c r="M75" s="8" t="str">
        <f>VLOOKUP(A75,'ESO wayshrine names'!$A$3:$B$9992,2,)</f>
        <v>Sathram Plantation Wayshrine</v>
      </c>
      <c r="N75" s="3" t="str">
        <f>VLOOKUP(F75,'ESO zone constants'!$A$3:$D$9999,4,FALSE)</f>
        <v>Stonefalls</v>
      </c>
    </row>
    <row r="76" spans="1:14" x14ac:dyDescent="0.25">
      <c r="A76" s="82">
        <v>76</v>
      </c>
      <c r="F76">
        <v>41</v>
      </c>
      <c r="J76" s="30" t="str">
        <f t="shared" si="3"/>
        <v>[76]=41,</v>
      </c>
      <c r="K76" s="3">
        <f t="shared" si="4"/>
        <v>76</v>
      </c>
      <c r="L76" s="3">
        <f t="shared" si="5"/>
        <v>41</v>
      </c>
      <c r="M76" s="8" t="str">
        <f>VLOOKUP(A76,'ESO wayshrine names'!$A$3:$B$9992,2,)</f>
        <v>Kragenmoor Wayshrine</v>
      </c>
      <c r="N76" s="3" t="str">
        <f>VLOOKUP(F76,'ESO zone constants'!$A$3:$D$9999,4,FALSE)</f>
        <v>Stonefalls</v>
      </c>
    </row>
    <row r="77" spans="1:14" x14ac:dyDescent="0.25">
      <c r="A77" s="82">
        <v>77</v>
      </c>
      <c r="F77">
        <v>41</v>
      </c>
      <c r="J77" s="30" t="str">
        <f t="shared" si="3"/>
        <v>[77]=41,</v>
      </c>
      <c r="K77" s="3">
        <f t="shared" si="4"/>
        <v>77</v>
      </c>
      <c r="L77" s="3">
        <f t="shared" si="5"/>
        <v>41</v>
      </c>
      <c r="M77" s="8" t="str">
        <f>VLOOKUP(A77,'ESO wayshrine names'!$A$3:$B$9992,2,)</f>
        <v>Ashen Road Wayshrine</v>
      </c>
      <c r="N77" s="3" t="str">
        <f>VLOOKUP(F77,'ESO zone constants'!$A$3:$D$9999,4,FALSE)</f>
        <v>Stonefalls</v>
      </c>
    </row>
    <row r="78" spans="1:14" x14ac:dyDescent="0.25">
      <c r="A78" s="82">
        <v>78</v>
      </c>
      <c r="F78">
        <v>117</v>
      </c>
      <c r="J78" s="30" t="str">
        <f t="shared" si="3"/>
        <v>[78]=117,</v>
      </c>
      <c r="K78" s="3">
        <f t="shared" si="4"/>
        <v>78</v>
      </c>
      <c r="L78" s="3">
        <f t="shared" si="5"/>
        <v>117</v>
      </c>
      <c r="M78" s="8" t="str">
        <f>VLOOKUP(A78,'ESO wayshrine names'!$A$3:$B$9992,2,)</f>
        <v>Venomous Fens Wayshrine</v>
      </c>
      <c r="N78" s="3" t="str">
        <f>VLOOKUP(F78,'ESO zone constants'!$A$3:$D$9999,4,FALSE)</f>
        <v>Shadowfen</v>
      </c>
    </row>
    <row r="79" spans="1:14" x14ac:dyDescent="0.25">
      <c r="A79" s="80">
        <v>79</v>
      </c>
      <c r="B79">
        <v>10</v>
      </c>
      <c r="C79">
        <v>13</v>
      </c>
      <c r="D79" t="s">
        <v>113</v>
      </c>
      <c r="E79">
        <v>10</v>
      </c>
      <c r="F79">
        <v>57</v>
      </c>
      <c r="G79" t="s">
        <v>113</v>
      </c>
      <c r="H79">
        <v>1</v>
      </c>
      <c r="I79" t="s">
        <v>2039</v>
      </c>
      <c r="J79" s="30" t="str">
        <f t="shared" si="3"/>
        <v>[79]=57,</v>
      </c>
      <c r="K79" s="3">
        <f t="shared" si="4"/>
        <v>79</v>
      </c>
      <c r="L79" s="3">
        <f t="shared" si="5"/>
        <v>57</v>
      </c>
      <c r="M79" s="8" t="str">
        <f>VLOOKUP(A79,'ESO wayshrine names'!$A$3:$B$9992,2,)</f>
        <v>Selfora Wayshrine</v>
      </c>
      <c r="N79" s="3" t="str">
        <f>VLOOKUP(F79,'ESO zone constants'!$A$3:$D$9999,4,FALSE)</f>
        <v>Deshaan</v>
      </c>
    </row>
    <row r="80" spans="1:14" x14ac:dyDescent="0.25">
      <c r="A80" s="80">
        <v>80</v>
      </c>
      <c r="B80">
        <v>10</v>
      </c>
      <c r="C80">
        <v>13</v>
      </c>
      <c r="D80" t="s">
        <v>113</v>
      </c>
      <c r="E80">
        <v>10</v>
      </c>
      <c r="F80">
        <v>57</v>
      </c>
      <c r="G80" t="s">
        <v>113</v>
      </c>
      <c r="H80">
        <v>1</v>
      </c>
      <c r="I80" t="s">
        <v>2040</v>
      </c>
      <c r="J80" s="30" t="str">
        <f t="shared" si="3"/>
        <v>[80]=57,</v>
      </c>
      <c r="K80" s="3">
        <f t="shared" si="4"/>
        <v>80</v>
      </c>
      <c r="L80" s="3">
        <f t="shared" si="5"/>
        <v>57</v>
      </c>
      <c r="M80" s="8" t="str">
        <f>VLOOKUP(A80,'ESO wayshrine names'!$A$3:$B$9992,2,)</f>
        <v>Silent Mire Wayshrine</v>
      </c>
      <c r="N80" s="3" t="str">
        <f>VLOOKUP(F80,'ESO zone constants'!$A$3:$D$9999,4,FALSE)</f>
        <v>Deshaan</v>
      </c>
    </row>
    <row r="81" spans="1:14" x14ac:dyDescent="0.25">
      <c r="A81" s="80">
        <v>81</v>
      </c>
      <c r="B81">
        <v>10</v>
      </c>
      <c r="C81">
        <v>13</v>
      </c>
      <c r="D81" t="s">
        <v>113</v>
      </c>
      <c r="E81">
        <v>10</v>
      </c>
      <c r="F81">
        <v>57</v>
      </c>
      <c r="G81" t="s">
        <v>113</v>
      </c>
      <c r="H81">
        <v>1</v>
      </c>
      <c r="I81" t="s">
        <v>2041</v>
      </c>
      <c r="J81" s="30" t="str">
        <f t="shared" si="3"/>
        <v>[81]=57,</v>
      </c>
      <c r="K81" s="3">
        <f t="shared" si="4"/>
        <v>81</v>
      </c>
      <c r="L81" s="3">
        <f t="shared" si="5"/>
        <v>57</v>
      </c>
      <c r="M81" s="8" t="str">
        <f>VLOOKUP(A81,'ESO wayshrine names'!$A$3:$B$9992,2,)</f>
        <v>Eidolon's Hollow Wayshrine</v>
      </c>
      <c r="N81" s="3" t="str">
        <f>VLOOKUP(F81,'ESO zone constants'!$A$3:$D$9999,4,FALSE)</f>
        <v>Deshaan</v>
      </c>
    </row>
    <row r="82" spans="1:14" x14ac:dyDescent="0.25">
      <c r="A82" s="82">
        <v>82</v>
      </c>
      <c r="F82">
        <v>20</v>
      </c>
      <c r="J82" s="30" t="str">
        <f t="shared" si="3"/>
        <v>[82]=20,</v>
      </c>
      <c r="K82" s="3">
        <f t="shared" si="4"/>
        <v>82</v>
      </c>
      <c r="L82" s="3">
        <f t="shared" si="5"/>
        <v>20</v>
      </c>
      <c r="M82" s="8" t="str">
        <f>VLOOKUP(A82,'ESO wayshrine names'!$A$3:$B$9992,2,)</f>
        <v>Northpoint Wayshrine</v>
      </c>
      <c r="N82" s="3" t="str">
        <f>VLOOKUP(F82,'ESO zone constants'!$A$3:$D$9999,4,FALSE)</f>
        <v>Rivenspire</v>
      </c>
    </row>
    <row r="83" spans="1:14" x14ac:dyDescent="0.25">
      <c r="A83" s="82">
        <v>83</v>
      </c>
      <c r="F83">
        <v>20</v>
      </c>
      <c r="J83" s="30" t="str">
        <f t="shared" si="3"/>
        <v>[83]=20,</v>
      </c>
      <c r="K83" s="3">
        <f t="shared" si="4"/>
        <v>83</v>
      </c>
      <c r="L83" s="3">
        <f t="shared" si="5"/>
        <v>20</v>
      </c>
      <c r="M83" s="8" t="str">
        <f>VLOOKUP(A83,'ESO wayshrine names'!$A$3:$B$9992,2,)</f>
        <v>Fell's Run Wayshrine</v>
      </c>
      <c r="N83" s="3" t="str">
        <f>VLOOKUP(F83,'ESO zone constants'!$A$3:$D$9999,4,FALSE)</f>
        <v>Rivenspire</v>
      </c>
    </row>
    <row r="84" spans="1:14" x14ac:dyDescent="0.25">
      <c r="A84" s="82">
        <v>84</v>
      </c>
      <c r="F84">
        <v>20</v>
      </c>
      <c r="J84" s="30" t="str">
        <f t="shared" si="3"/>
        <v>[84]=20,</v>
      </c>
      <c r="K84" s="3">
        <f t="shared" si="4"/>
        <v>84</v>
      </c>
      <c r="L84" s="3">
        <f t="shared" si="5"/>
        <v>20</v>
      </c>
      <c r="M84" s="8" t="str">
        <f>VLOOKUP(A84,'ESO wayshrine names'!$A$3:$B$9992,2,)</f>
        <v>Hoarfrost Downs Wayshrine</v>
      </c>
      <c r="N84" s="3" t="str">
        <f>VLOOKUP(F84,'ESO zone constants'!$A$3:$D$9999,4,FALSE)</f>
        <v>Rivenspire</v>
      </c>
    </row>
    <row r="85" spans="1:14" x14ac:dyDescent="0.25">
      <c r="A85" s="82">
        <v>85</v>
      </c>
      <c r="F85">
        <v>117</v>
      </c>
      <c r="J85" s="30" t="str">
        <f t="shared" si="3"/>
        <v>[85]=117,</v>
      </c>
      <c r="K85" s="3">
        <f t="shared" si="4"/>
        <v>85</v>
      </c>
      <c r="L85" s="3">
        <f t="shared" si="5"/>
        <v>117</v>
      </c>
      <c r="M85" s="8" t="str">
        <f>VLOOKUP(A85,'ESO wayshrine names'!$A$3:$B$9992,2,)</f>
        <v>Forsaken Hamlet Wayshrine</v>
      </c>
      <c r="N85" s="3" t="str">
        <f>VLOOKUP(F85,'ESO zone constants'!$A$3:$D$9999,4,FALSE)</f>
        <v>Shadowfen</v>
      </c>
    </row>
    <row r="86" spans="1:14" x14ac:dyDescent="0.25">
      <c r="A86" s="82">
        <v>86</v>
      </c>
      <c r="F86">
        <v>20</v>
      </c>
      <c r="J86" s="30" t="str">
        <f t="shared" si="3"/>
        <v>[86]=20,</v>
      </c>
      <c r="K86" s="3">
        <f t="shared" si="4"/>
        <v>86</v>
      </c>
      <c r="L86" s="3">
        <f t="shared" si="5"/>
        <v>20</v>
      </c>
      <c r="M86" s="8" t="str">
        <f>VLOOKUP(A86,'ESO wayshrine names'!$A$3:$B$9992,2,)</f>
        <v>Sanguine Barrows Wayshrine</v>
      </c>
      <c r="N86" s="3" t="str">
        <f>VLOOKUP(F86,'ESO zone constants'!$A$3:$D$9999,4,FALSE)</f>
        <v>Rivenspire</v>
      </c>
    </row>
    <row r="87" spans="1:14" x14ac:dyDescent="0.25">
      <c r="A87" s="82">
        <v>87</v>
      </c>
      <c r="F87">
        <v>101</v>
      </c>
      <c r="J87" s="30" t="str">
        <f t="shared" si="3"/>
        <v>[87]=101,</v>
      </c>
      <c r="K87" s="3">
        <f t="shared" si="4"/>
        <v>87</v>
      </c>
      <c r="L87" s="3">
        <f t="shared" si="5"/>
        <v>101</v>
      </c>
      <c r="M87" s="8" t="str">
        <f>VLOOKUP(A87,'ESO wayshrine names'!$A$3:$B$9992,2,)</f>
        <v>Windhelm Wayshrine</v>
      </c>
      <c r="N87" s="3" t="str">
        <f>VLOOKUP(F87,'ESO zone constants'!$A$3:$D$9999,4,FALSE)</f>
        <v>Eastmarch</v>
      </c>
    </row>
    <row r="88" spans="1:14" x14ac:dyDescent="0.25">
      <c r="A88" s="82">
        <v>88</v>
      </c>
      <c r="F88">
        <v>101</v>
      </c>
      <c r="J88" s="30" t="str">
        <f t="shared" si="3"/>
        <v>[88]=101,</v>
      </c>
      <c r="K88" s="3">
        <f t="shared" si="4"/>
        <v>88</v>
      </c>
      <c r="L88" s="3">
        <f t="shared" si="5"/>
        <v>101</v>
      </c>
      <c r="M88" s="8" t="str">
        <f>VLOOKUP(A88,'ESO wayshrine names'!$A$3:$B$9992,2,)</f>
        <v>Fort Morvunskar Wayshrine</v>
      </c>
      <c r="N88" s="3" t="str">
        <f>VLOOKUP(F88,'ESO zone constants'!$A$3:$D$9999,4,FALSE)</f>
        <v>Eastmarch</v>
      </c>
    </row>
    <row r="89" spans="1:14" x14ac:dyDescent="0.25">
      <c r="A89" s="82">
        <v>89</v>
      </c>
      <c r="F89">
        <v>101</v>
      </c>
      <c r="J89" s="30" t="str">
        <f t="shared" si="3"/>
        <v>[89]=101,</v>
      </c>
      <c r="K89" s="3">
        <f t="shared" si="4"/>
        <v>89</v>
      </c>
      <c r="L89" s="3">
        <f t="shared" si="5"/>
        <v>101</v>
      </c>
      <c r="M89" s="8" t="str">
        <f>VLOOKUP(A89,'ESO wayshrine names'!$A$3:$B$9992,2,)</f>
        <v>Kynesgrove Wayshrine</v>
      </c>
      <c r="N89" s="3" t="str">
        <f>VLOOKUP(F89,'ESO zone constants'!$A$3:$D$9999,4,FALSE)</f>
        <v>Eastmarch</v>
      </c>
    </row>
    <row r="90" spans="1:14" x14ac:dyDescent="0.25">
      <c r="A90" s="82">
        <v>90</v>
      </c>
      <c r="F90">
        <v>101</v>
      </c>
      <c r="J90" s="30" t="str">
        <f t="shared" si="3"/>
        <v>[90]=101,</v>
      </c>
      <c r="K90" s="3">
        <f t="shared" si="4"/>
        <v>90</v>
      </c>
      <c r="L90" s="3">
        <f t="shared" si="5"/>
        <v>101</v>
      </c>
      <c r="M90" s="8" t="str">
        <f>VLOOKUP(A90,'ESO wayshrine names'!$A$3:$B$9992,2,)</f>
        <v>Voljar Meadery Wayshrine</v>
      </c>
      <c r="N90" s="3" t="str">
        <f>VLOOKUP(F90,'ESO zone constants'!$A$3:$D$9999,4,FALSE)</f>
        <v>Eastmarch</v>
      </c>
    </row>
    <row r="91" spans="1:14" x14ac:dyDescent="0.25">
      <c r="A91" s="82">
        <v>91</v>
      </c>
      <c r="F91">
        <v>101</v>
      </c>
      <c r="J91" s="30" t="str">
        <f t="shared" si="3"/>
        <v>[91]=101,</v>
      </c>
      <c r="K91" s="3">
        <f t="shared" si="4"/>
        <v>91</v>
      </c>
      <c r="L91" s="3">
        <f t="shared" si="5"/>
        <v>101</v>
      </c>
      <c r="M91" s="8" t="str">
        <f>VLOOKUP(A91,'ESO wayshrine names'!$A$3:$B$9992,2,)</f>
        <v>Cradlecrush Wayshrine</v>
      </c>
      <c r="N91" s="3" t="str">
        <f>VLOOKUP(F91,'ESO zone constants'!$A$3:$D$9999,4,FALSE)</f>
        <v>Eastmarch</v>
      </c>
    </row>
    <row r="92" spans="1:14" x14ac:dyDescent="0.25">
      <c r="A92" s="82">
        <v>92</v>
      </c>
      <c r="F92">
        <v>101</v>
      </c>
      <c r="J92" s="30" t="str">
        <f t="shared" si="3"/>
        <v>[92]=101,</v>
      </c>
      <c r="K92" s="3">
        <f t="shared" si="4"/>
        <v>92</v>
      </c>
      <c r="L92" s="3">
        <f t="shared" si="5"/>
        <v>101</v>
      </c>
      <c r="M92" s="8" t="str">
        <f>VLOOKUP(A92,'ESO wayshrine names'!$A$3:$B$9992,2,)</f>
        <v>Fort Amol Wayshrine</v>
      </c>
      <c r="N92" s="3" t="str">
        <f>VLOOKUP(F92,'ESO zone constants'!$A$3:$D$9999,4,FALSE)</f>
        <v>Eastmarch</v>
      </c>
    </row>
    <row r="93" spans="1:14" x14ac:dyDescent="0.25">
      <c r="A93" s="82">
        <v>93</v>
      </c>
      <c r="F93">
        <v>101</v>
      </c>
      <c r="J93" s="30" t="str">
        <f t="shared" si="3"/>
        <v>[93]=101,</v>
      </c>
      <c r="K93" s="3">
        <f t="shared" si="4"/>
        <v>93</v>
      </c>
      <c r="L93" s="3">
        <f t="shared" si="5"/>
        <v>101</v>
      </c>
      <c r="M93" s="8" t="str">
        <f>VLOOKUP(A93,'ESO wayshrine names'!$A$3:$B$9992,2,)</f>
        <v>Wittestadr Wayshrine</v>
      </c>
      <c r="N93" s="3" t="str">
        <f>VLOOKUP(F93,'ESO zone constants'!$A$3:$D$9999,4,FALSE)</f>
        <v>Eastmarch</v>
      </c>
    </row>
    <row r="94" spans="1:14" x14ac:dyDescent="0.25">
      <c r="A94" s="82">
        <v>94</v>
      </c>
      <c r="F94">
        <v>101</v>
      </c>
      <c r="J94" s="30" t="str">
        <f t="shared" si="3"/>
        <v>[94]=101,</v>
      </c>
      <c r="K94" s="3">
        <f t="shared" si="4"/>
        <v>94</v>
      </c>
      <c r="L94" s="3">
        <f t="shared" si="5"/>
        <v>101</v>
      </c>
      <c r="M94" s="8" t="str">
        <f>VLOOKUP(A94,'ESO wayshrine names'!$A$3:$B$9992,2,)</f>
        <v>Mistwatch Wayshrine</v>
      </c>
      <c r="N94" s="3" t="str">
        <f>VLOOKUP(F94,'ESO zone constants'!$A$3:$D$9999,4,FALSE)</f>
        <v>Eastmarch</v>
      </c>
    </row>
    <row r="95" spans="1:14" x14ac:dyDescent="0.25">
      <c r="A95" s="82">
        <v>95</v>
      </c>
      <c r="F95">
        <v>101</v>
      </c>
      <c r="J95" s="30" t="str">
        <f t="shared" si="3"/>
        <v>[95]=101,</v>
      </c>
      <c r="K95" s="3">
        <f t="shared" si="4"/>
        <v>95</v>
      </c>
      <c r="L95" s="3">
        <f t="shared" si="5"/>
        <v>101</v>
      </c>
      <c r="M95" s="8" t="str">
        <f>VLOOKUP(A95,'ESO wayshrine names'!$A$3:$B$9992,2,)</f>
        <v>Jorunn's Stand Wayshrine</v>
      </c>
      <c r="N95" s="3" t="str">
        <f>VLOOKUP(F95,'ESO zone constants'!$A$3:$D$9999,4,FALSE)</f>
        <v>Eastmarch</v>
      </c>
    </row>
    <row r="96" spans="1:14" x14ac:dyDescent="0.25">
      <c r="A96" s="82">
        <v>96</v>
      </c>
      <c r="F96">
        <v>101</v>
      </c>
      <c r="J96" s="30" t="str">
        <f t="shared" si="3"/>
        <v>[96]=101,</v>
      </c>
      <c r="K96" s="3">
        <f t="shared" si="4"/>
        <v>96</v>
      </c>
      <c r="L96" s="3">
        <f t="shared" si="5"/>
        <v>101</v>
      </c>
      <c r="M96" s="8" t="str">
        <f>VLOOKUP(A96,'ESO wayshrine names'!$A$3:$B$9992,2,)</f>
        <v>Logging Camp Wayshrine</v>
      </c>
      <c r="N96" s="3" t="str">
        <f>VLOOKUP(F96,'ESO zone constants'!$A$3:$D$9999,4,FALSE)</f>
        <v>Eastmarch</v>
      </c>
    </row>
    <row r="97" spans="1:14" x14ac:dyDescent="0.25">
      <c r="A97" s="82">
        <v>97</v>
      </c>
      <c r="F97">
        <v>101</v>
      </c>
      <c r="J97" s="30" t="str">
        <f t="shared" si="3"/>
        <v>[97]=101,</v>
      </c>
      <c r="K97" s="3">
        <f t="shared" si="4"/>
        <v>97</v>
      </c>
      <c r="L97" s="3">
        <f t="shared" si="5"/>
        <v>101</v>
      </c>
      <c r="M97" s="8" t="str">
        <f>VLOOKUP(A97,'ESO wayshrine names'!$A$3:$B$9992,2,)</f>
        <v>Skuldafn Wayshrine</v>
      </c>
      <c r="N97" s="3" t="str">
        <f>VLOOKUP(F97,'ESO zone constants'!$A$3:$D$9999,4,FALSE)</f>
        <v>Eastmarch</v>
      </c>
    </row>
    <row r="98" spans="1:14" x14ac:dyDescent="0.25">
      <c r="A98" s="82">
        <v>98</v>
      </c>
      <c r="F98">
        <v>41</v>
      </c>
      <c r="J98" s="30" t="str">
        <f t="shared" si="3"/>
        <v>[98]=41,</v>
      </c>
      <c r="K98" s="3">
        <f t="shared" si="4"/>
        <v>98</v>
      </c>
      <c r="L98" s="3">
        <f t="shared" si="5"/>
        <v>41</v>
      </c>
      <c r="M98" s="8" t="str">
        <f>VLOOKUP(A98,'ESO wayshrine names'!$A$3:$B$9992,2,)</f>
        <v>Dungeon: Fungal Grotto I</v>
      </c>
      <c r="N98" s="3" t="str">
        <f>VLOOKUP(F98,'ESO zone constants'!$A$3:$D$9999,4,FALSE)</f>
        <v>Stonefalls</v>
      </c>
    </row>
    <row r="99" spans="1:14" x14ac:dyDescent="0.25">
      <c r="A99" s="82">
        <v>99</v>
      </c>
      <c r="F99">
        <v>58</v>
      </c>
      <c r="J99" s="30" t="str">
        <f t="shared" si="3"/>
        <v>[99]=58,</v>
      </c>
      <c r="K99" s="3">
        <f t="shared" si="4"/>
        <v>99</v>
      </c>
      <c r="L99" s="3">
        <f t="shared" si="5"/>
        <v>58</v>
      </c>
      <c r="M99" s="8" t="str">
        <f>VLOOKUP(A99,'ESO wayshrine names'!$A$3:$B$9992,2,)</f>
        <v>Ilayas Ruins Wayshrine</v>
      </c>
      <c r="N99" s="3" t="str">
        <f>VLOOKUP(F99,'ESO zone constants'!$A$3:$D$9999,4,FALSE)</f>
        <v>Malabal Tor</v>
      </c>
    </row>
    <row r="100" spans="1:14" x14ac:dyDescent="0.25">
      <c r="A100" s="82">
        <v>100</v>
      </c>
      <c r="F100">
        <v>58</v>
      </c>
      <c r="J100" s="30" t="str">
        <f t="shared" si="3"/>
        <v>[100]=58,</v>
      </c>
      <c r="K100" s="3">
        <f t="shared" si="4"/>
        <v>100</v>
      </c>
      <c r="L100" s="3">
        <f t="shared" si="5"/>
        <v>58</v>
      </c>
      <c r="M100" s="8" t="str">
        <f>VLOOKUP(A100,'ESO wayshrine names'!$A$3:$B$9992,2,)</f>
        <v>Vulkwasten Wayshrine</v>
      </c>
      <c r="N100" s="3" t="str">
        <f>VLOOKUP(F100,'ESO zone constants'!$A$3:$D$9999,4,FALSE)</f>
        <v>Malabal Tor</v>
      </c>
    </row>
    <row r="101" spans="1:14" x14ac:dyDescent="0.25">
      <c r="A101" s="82">
        <v>101</v>
      </c>
      <c r="F101">
        <v>58</v>
      </c>
      <c r="J101" s="30" t="str">
        <f t="shared" si="3"/>
        <v>[101]=58,</v>
      </c>
      <c r="K101" s="3">
        <f t="shared" si="4"/>
        <v>101</v>
      </c>
      <c r="L101" s="3">
        <f t="shared" si="5"/>
        <v>58</v>
      </c>
      <c r="M101" s="8" t="str">
        <f>VLOOKUP(A101,'ESO wayshrine names'!$A$3:$B$9992,2,)</f>
        <v>Dra'bul Wayshrine</v>
      </c>
      <c r="N101" s="3" t="str">
        <f>VLOOKUP(F101,'ESO zone constants'!$A$3:$D$9999,4,FALSE)</f>
        <v>Malabal Tor</v>
      </c>
    </row>
    <row r="102" spans="1:14" x14ac:dyDescent="0.25">
      <c r="A102" s="82">
        <v>102</v>
      </c>
      <c r="F102">
        <v>58</v>
      </c>
      <c r="J102" s="30" t="str">
        <f t="shared" si="3"/>
        <v>[102]=58,</v>
      </c>
      <c r="K102" s="3">
        <f t="shared" si="4"/>
        <v>102</v>
      </c>
      <c r="L102" s="3">
        <f t="shared" si="5"/>
        <v>58</v>
      </c>
      <c r="M102" s="8" t="str">
        <f>VLOOKUP(A102,'ESO wayshrine names'!$A$3:$B$9992,2,)</f>
        <v>Velyn Harbor Wayshrine</v>
      </c>
      <c r="N102" s="3" t="str">
        <f>VLOOKUP(F102,'ESO zone constants'!$A$3:$D$9999,4,FALSE)</f>
        <v>Malabal Tor</v>
      </c>
    </row>
    <row r="103" spans="1:14" x14ac:dyDescent="0.25">
      <c r="A103" s="82">
        <v>103</v>
      </c>
      <c r="F103">
        <v>58</v>
      </c>
      <c r="J103" s="30" t="str">
        <f t="shared" si="3"/>
        <v>[103]=58,</v>
      </c>
      <c r="K103" s="3">
        <f t="shared" si="4"/>
        <v>103</v>
      </c>
      <c r="L103" s="3">
        <f t="shared" si="5"/>
        <v>58</v>
      </c>
      <c r="M103" s="8" t="str">
        <f>VLOOKUP(A103,'ESO wayshrine names'!$A$3:$B$9992,2,)</f>
        <v>Bloodtoil Wayshrine</v>
      </c>
      <c r="N103" s="3" t="str">
        <f>VLOOKUP(F103,'ESO zone constants'!$A$3:$D$9999,4,FALSE)</f>
        <v>Malabal Tor</v>
      </c>
    </row>
    <row r="104" spans="1:14" x14ac:dyDescent="0.25">
      <c r="A104" s="82">
        <v>104</v>
      </c>
      <c r="F104">
        <v>58</v>
      </c>
      <c r="J104" s="30" t="str">
        <f t="shared" si="3"/>
        <v>[104]=58,</v>
      </c>
      <c r="K104" s="3">
        <f t="shared" si="4"/>
        <v>104</v>
      </c>
      <c r="L104" s="3">
        <f t="shared" si="5"/>
        <v>58</v>
      </c>
      <c r="M104" s="8" t="str">
        <f>VLOOKUP(A104,'ESO wayshrine names'!$A$3:$B$9992,2,)</f>
        <v>Abamath Wayshrine</v>
      </c>
      <c r="N104" s="3" t="str">
        <f>VLOOKUP(F104,'ESO zone constants'!$A$3:$D$9999,4,FALSE)</f>
        <v>Malabal Tor</v>
      </c>
    </row>
    <row r="105" spans="1:14" x14ac:dyDescent="0.25">
      <c r="A105" s="82">
        <v>105</v>
      </c>
      <c r="F105">
        <v>58</v>
      </c>
      <c r="J105" s="30" t="str">
        <f t="shared" si="3"/>
        <v>[105]=58,</v>
      </c>
      <c r="K105" s="3">
        <f t="shared" si="4"/>
        <v>105</v>
      </c>
      <c r="L105" s="3">
        <f t="shared" si="5"/>
        <v>58</v>
      </c>
      <c r="M105" s="8" t="str">
        <f>VLOOKUP(A105,'ESO wayshrine names'!$A$3:$B$9992,2,)</f>
        <v>Wilding Run Wayshrine</v>
      </c>
      <c r="N105" s="3" t="str">
        <f>VLOOKUP(F105,'ESO zone constants'!$A$3:$D$9999,4,FALSE)</f>
        <v>Malabal Tor</v>
      </c>
    </row>
    <row r="106" spans="1:14" x14ac:dyDescent="0.25">
      <c r="A106" s="82">
        <v>106</v>
      </c>
      <c r="F106">
        <v>58</v>
      </c>
      <c r="J106" s="30" t="str">
        <f t="shared" si="3"/>
        <v>[106]=58,</v>
      </c>
      <c r="K106" s="3">
        <f t="shared" si="4"/>
        <v>106</v>
      </c>
      <c r="L106" s="3">
        <f t="shared" si="5"/>
        <v>58</v>
      </c>
      <c r="M106" s="8" t="str">
        <f>VLOOKUP(A106,'ESO wayshrine names'!$A$3:$B$9992,2,)</f>
        <v>Baandari TradingPost Wayshrine</v>
      </c>
      <c r="N106" s="3" t="str">
        <f>VLOOKUP(F106,'ESO zone constants'!$A$3:$D$9999,4,FALSE)</f>
        <v>Malabal Tor</v>
      </c>
    </row>
    <row r="107" spans="1:14" x14ac:dyDescent="0.25">
      <c r="A107" s="82">
        <v>107</v>
      </c>
      <c r="F107">
        <v>58</v>
      </c>
      <c r="J107" s="30" t="str">
        <f t="shared" si="3"/>
        <v>[107]=58,</v>
      </c>
      <c r="K107" s="3">
        <f t="shared" si="4"/>
        <v>107</v>
      </c>
      <c r="L107" s="3">
        <f t="shared" si="5"/>
        <v>58</v>
      </c>
      <c r="M107" s="8" t="str">
        <f>VLOOKUP(A107,'ESO wayshrine names'!$A$3:$B$9992,2,)</f>
        <v>Valeguard Wayshrine</v>
      </c>
      <c r="N107" s="3" t="str">
        <f>VLOOKUP(F107,'ESO zone constants'!$A$3:$D$9999,4,FALSE)</f>
        <v>Malabal Tor</v>
      </c>
    </row>
    <row r="108" spans="1:14" x14ac:dyDescent="0.25">
      <c r="A108" s="82">
        <v>108</v>
      </c>
      <c r="F108">
        <v>41</v>
      </c>
      <c r="J108" s="30" t="str">
        <f t="shared" si="3"/>
        <v>[108]=41,</v>
      </c>
      <c r="K108" s="3">
        <f t="shared" si="4"/>
        <v>108</v>
      </c>
      <c r="L108" s="3">
        <f t="shared" si="5"/>
        <v>41</v>
      </c>
      <c r="M108" s="8" t="str">
        <f>VLOOKUP(A108,'ESO wayshrine names'!$A$3:$B$9992,2,)</f>
        <v>Senie Wayshrine</v>
      </c>
      <c r="N108" s="3" t="str">
        <f>VLOOKUP(F108,'ESO zone constants'!$A$3:$D$9999,4,FALSE)</f>
        <v>Stonefalls</v>
      </c>
    </row>
    <row r="109" spans="1:14" x14ac:dyDescent="0.25">
      <c r="A109" s="82">
        <v>109</v>
      </c>
      <c r="F109">
        <v>103</v>
      </c>
      <c r="J109" s="30" t="str">
        <f t="shared" si="3"/>
        <v>[109]=103,</v>
      </c>
      <c r="K109" s="3">
        <f t="shared" si="4"/>
        <v>109</v>
      </c>
      <c r="L109" s="3">
        <f t="shared" si="5"/>
        <v>103</v>
      </c>
      <c r="M109" s="8" t="str">
        <f>VLOOKUP(A109,'ESO wayshrine names'!$A$3:$B$9992,2,)</f>
        <v>Riften Wayshrine</v>
      </c>
      <c r="N109" s="3" t="str">
        <f>VLOOKUP(F109,'ESO zone constants'!$A$3:$D$9999,4,FALSE)</f>
        <v>The Rift</v>
      </c>
    </row>
    <row r="110" spans="1:14" x14ac:dyDescent="0.25">
      <c r="A110" s="82">
        <v>110</v>
      </c>
      <c r="F110">
        <v>103</v>
      </c>
      <c r="J110" s="30" t="str">
        <f t="shared" si="3"/>
        <v>[110]=103,</v>
      </c>
      <c r="K110" s="3">
        <f t="shared" si="4"/>
        <v>110</v>
      </c>
      <c r="L110" s="3">
        <f t="shared" si="5"/>
        <v>103</v>
      </c>
      <c r="M110" s="8" t="str">
        <f>VLOOKUP(A110,'ESO wayshrine names'!$A$3:$B$9992,2,)</f>
        <v>Skald's Retreat Wayshrine</v>
      </c>
      <c r="N110" s="3" t="str">
        <f>VLOOKUP(F110,'ESO zone constants'!$A$3:$D$9999,4,FALSE)</f>
        <v>The Rift</v>
      </c>
    </row>
    <row r="111" spans="1:14" x14ac:dyDescent="0.25">
      <c r="A111" s="82">
        <v>111</v>
      </c>
      <c r="F111">
        <v>103</v>
      </c>
      <c r="J111" s="30" t="str">
        <f t="shared" si="3"/>
        <v>[111]=103,</v>
      </c>
      <c r="K111" s="3">
        <f t="shared" si="4"/>
        <v>111</v>
      </c>
      <c r="L111" s="3">
        <f t="shared" si="5"/>
        <v>103</v>
      </c>
      <c r="M111" s="8" t="str">
        <f>VLOOKUP(A111,'ESO wayshrine names'!$A$3:$B$9992,2,)</f>
        <v>Trolhetta Wayshrine</v>
      </c>
      <c r="N111" s="3" t="str">
        <f>VLOOKUP(F111,'ESO zone constants'!$A$3:$D$9999,4,FALSE)</f>
        <v>The Rift</v>
      </c>
    </row>
    <row r="112" spans="1:14" x14ac:dyDescent="0.25">
      <c r="A112" s="82">
        <v>112</v>
      </c>
      <c r="F112">
        <v>103</v>
      </c>
      <c r="J112" s="30" t="str">
        <f t="shared" si="3"/>
        <v>[112]=103,</v>
      </c>
      <c r="K112" s="3">
        <f t="shared" si="4"/>
        <v>112</v>
      </c>
      <c r="L112" s="3">
        <f t="shared" si="5"/>
        <v>103</v>
      </c>
      <c r="M112" s="8" t="str">
        <f>VLOOKUP(A112,'ESO wayshrine names'!$A$3:$B$9992,2,)</f>
        <v>Trolhetta Summit Wayshrine</v>
      </c>
      <c r="N112" s="3" t="str">
        <f>VLOOKUP(F112,'ESO zone constants'!$A$3:$D$9999,4,FALSE)</f>
        <v>The Rift</v>
      </c>
    </row>
    <row r="113" spans="1:14" x14ac:dyDescent="0.25">
      <c r="A113" s="82">
        <v>113</v>
      </c>
      <c r="F113">
        <v>103</v>
      </c>
      <c r="J113" s="30" t="str">
        <f t="shared" si="3"/>
        <v>[113]=103,</v>
      </c>
      <c r="K113" s="3">
        <f t="shared" si="4"/>
        <v>113</v>
      </c>
      <c r="L113" s="3">
        <f t="shared" si="5"/>
        <v>103</v>
      </c>
      <c r="M113" s="8" t="str">
        <f>VLOOKUP(A113,'ESO wayshrine names'!$A$3:$B$9992,2,)</f>
        <v>Honrich Tower Wayshrine</v>
      </c>
      <c r="N113" s="3" t="str">
        <f>VLOOKUP(F113,'ESO zone constants'!$A$3:$D$9999,4,FALSE)</f>
        <v>The Rift</v>
      </c>
    </row>
    <row r="114" spans="1:14" x14ac:dyDescent="0.25">
      <c r="A114" s="82">
        <v>114</v>
      </c>
      <c r="F114">
        <v>103</v>
      </c>
      <c r="J114" s="30" t="str">
        <f t="shared" si="3"/>
        <v>[114]=103,</v>
      </c>
      <c r="K114" s="3">
        <f t="shared" si="4"/>
        <v>114</v>
      </c>
      <c r="L114" s="3">
        <f t="shared" si="5"/>
        <v>103</v>
      </c>
      <c r="M114" s="8" t="str">
        <f>VLOOKUP(A114,'ESO wayshrine names'!$A$3:$B$9992,2,)</f>
        <v>Fallowstone Hall Wayshrine</v>
      </c>
      <c r="N114" s="3" t="str">
        <f>VLOOKUP(F114,'ESO zone constants'!$A$3:$D$9999,4,FALSE)</f>
        <v>The Rift</v>
      </c>
    </row>
    <row r="115" spans="1:14" x14ac:dyDescent="0.25">
      <c r="A115" s="82">
        <v>115</v>
      </c>
      <c r="F115">
        <v>103</v>
      </c>
      <c r="J115" s="30" t="str">
        <f t="shared" si="3"/>
        <v>[115]=103,</v>
      </c>
      <c r="K115" s="3">
        <f t="shared" si="4"/>
        <v>115</v>
      </c>
      <c r="L115" s="3">
        <f t="shared" si="5"/>
        <v>103</v>
      </c>
      <c r="M115" s="8" t="str">
        <f>VLOOKUP(A115,'ESO wayshrine names'!$A$3:$B$9992,2,)</f>
        <v>Northwind Mine Wayshrine</v>
      </c>
      <c r="N115" s="3" t="str">
        <f>VLOOKUP(F115,'ESO zone constants'!$A$3:$D$9999,4,FALSE)</f>
        <v>The Rift</v>
      </c>
    </row>
    <row r="116" spans="1:14" x14ac:dyDescent="0.25">
      <c r="A116" s="82">
        <v>116</v>
      </c>
      <c r="F116">
        <v>103</v>
      </c>
      <c r="J116" s="30" t="str">
        <f t="shared" si="3"/>
        <v>[116]=103,</v>
      </c>
      <c r="K116" s="3">
        <f t="shared" si="4"/>
        <v>116</v>
      </c>
      <c r="L116" s="3">
        <f t="shared" si="5"/>
        <v>103</v>
      </c>
      <c r="M116" s="8" t="str">
        <f>VLOOKUP(A116,'ESO wayshrine names'!$A$3:$B$9992,2,)</f>
        <v>Geirmund's Hall Wayshrine</v>
      </c>
      <c r="N116" s="3" t="str">
        <f>VLOOKUP(F116,'ESO zone constants'!$A$3:$D$9999,4,FALSE)</f>
        <v>The Rift</v>
      </c>
    </row>
    <row r="117" spans="1:14" x14ac:dyDescent="0.25">
      <c r="A117" s="82">
        <v>117</v>
      </c>
      <c r="F117">
        <v>103</v>
      </c>
      <c r="J117" s="30" t="str">
        <f t="shared" si="3"/>
        <v>[117]=103,</v>
      </c>
      <c r="K117" s="3">
        <f t="shared" si="4"/>
        <v>117</v>
      </c>
      <c r="L117" s="3">
        <f t="shared" si="5"/>
        <v>103</v>
      </c>
      <c r="M117" s="8" t="str">
        <f>VLOOKUP(A117,'ESO wayshrine names'!$A$3:$B$9992,2,)</f>
        <v>Taarengrav Wayshrine</v>
      </c>
      <c r="N117" s="3" t="str">
        <f>VLOOKUP(F117,'ESO zone constants'!$A$3:$D$9999,4,FALSE)</f>
        <v>The Rift</v>
      </c>
    </row>
    <row r="118" spans="1:14" x14ac:dyDescent="0.25">
      <c r="A118" s="82">
        <v>118</v>
      </c>
      <c r="F118">
        <v>103</v>
      </c>
      <c r="J118" s="30" t="str">
        <f t="shared" si="3"/>
        <v>[118]=103,</v>
      </c>
      <c r="K118" s="3">
        <f t="shared" si="4"/>
        <v>118</v>
      </c>
      <c r="L118" s="3">
        <f t="shared" si="5"/>
        <v>103</v>
      </c>
      <c r="M118" s="8" t="str">
        <f>VLOOKUP(A118,'ESO wayshrine names'!$A$3:$B$9992,2,)</f>
        <v>Nimalten Wayshrine</v>
      </c>
      <c r="N118" s="3" t="str">
        <f>VLOOKUP(F118,'ESO zone constants'!$A$3:$D$9999,4,FALSE)</f>
        <v>The Rift</v>
      </c>
    </row>
    <row r="119" spans="1:14" x14ac:dyDescent="0.25">
      <c r="A119" s="82">
        <v>119</v>
      </c>
      <c r="F119">
        <v>103</v>
      </c>
      <c r="J119" s="30" t="str">
        <f t="shared" si="3"/>
        <v>[119]=103,</v>
      </c>
      <c r="K119" s="3">
        <f t="shared" si="4"/>
        <v>119</v>
      </c>
      <c r="L119" s="3">
        <f t="shared" si="5"/>
        <v>103</v>
      </c>
      <c r="M119" s="8" t="str">
        <f>VLOOKUP(A119,'ESO wayshrine names'!$A$3:$B$9992,2,)</f>
        <v>Ragged Hills Wayshrine</v>
      </c>
      <c r="N119" s="3" t="str">
        <f>VLOOKUP(F119,'ESO zone constants'!$A$3:$D$9999,4,FALSE)</f>
        <v>The Rift</v>
      </c>
    </row>
    <row r="120" spans="1:14" x14ac:dyDescent="0.25">
      <c r="A120" s="82">
        <v>120</v>
      </c>
      <c r="F120">
        <v>103</v>
      </c>
      <c r="J120" s="30" t="str">
        <f t="shared" si="3"/>
        <v>[120]=103,</v>
      </c>
      <c r="K120" s="3">
        <f t="shared" si="4"/>
        <v>120</v>
      </c>
      <c r="L120" s="3">
        <f t="shared" si="5"/>
        <v>103</v>
      </c>
      <c r="M120" s="8" t="str">
        <f>VLOOKUP(A120,'ESO wayshrine names'!$A$3:$B$9992,2,)</f>
        <v>Fullhelm Fort Wayshrine</v>
      </c>
      <c r="N120" s="3" t="str">
        <f>VLOOKUP(F120,'ESO zone constants'!$A$3:$D$9999,4,FALSE)</f>
        <v>The Rift</v>
      </c>
    </row>
    <row r="121" spans="1:14" x14ac:dyDescent="0.25">
      <c r="A121" s="82">
        <v>121</v>
      </c>
      <c r="F121">
        <v>381</v>
      </c>
      <c r="J121" s="30" t="str">
        <f t="shared" si="3"/>
        <v>[121]=381,</v>
      </c>
      <c r="K121" s="3">
        <f t="shared" si="4"/>
        <v>121</v>
      </c>
      <c r="L121" s="3">
        <f t="shared" si="5"/>
        <v>381</v>
      </c>
      <c r="M121" s="8" t="str">
        <f>VLOOKUP(A121,'ESO wayshrine names'!$A$3:$B$9992,2,)</f>
        <v>Skywatch Wayshrine</v>
      </c>
      <c r="N121" s="3" t="str">
        <f>VLOOKUP(F121,'ESO zone constants'!$A$3:$D$9999,4,FALSE)</f>
        <v>Auridon</v>
      </c>
    </row>
    <row r="122" spans="1:14" x14ac:dyDescent="0.25">
      <c r="A122" s="82">
        <v>122</v>
      </c>
      <c r="F122">
        <v>381</v>
      </c>
      <c r="J122" s="30" t="str">
        <f t="shared" si="3"/>
        <v>[122]=381,</v>
      </c>
      <c r="K122" s="3">
        <f t="shared" si="4"/>
        <v>122</v>
      </c>
      <c r="L122" s="3">
        <f t="shared" si="5"/>
        <v>381</v>
      </c>
      <c r="M122" s="8" t="str">
        <f>VLOOKUP(A122,'ESO wayshrine names'!$A$3:$B$9992,2,)</f>
        <v>Quendeluun Wayshrine</v>
      </c>
      <c r="N122" s="3" t="str">
        <f>VLOOKUP(F122,'ESO zone constants'!$A$3:$D$9999,4,FALSE)</f>
        <v>Auridon</v>
      </c>
    </row>
    <row r="123" spans="1:14" x14ac:dyDescent="0.25">
      <c r="A123" s="82">
        <v>123</v>
      </c>
      <c r="F123">
        <v>381</v>
      </c>
      <c r="J123" s="30" t="str">
        <f t="shared" si="3"/>
        <v>[123]=381,</v>
      </c>
      <c r="K123" s="3">
        <f t="shared" si="4"/>
        <v>123</v>
      </c>
      <c r="L123" s="3">
        <f t="shared" si="5"/>
        <v>381</v>
      </c>
      <c r="M123" s="8" t="str">
        <f>VLOOKUP(A123,'ESO wayshrine names'!$A$3:$B$9992,2,)</f>
        <v>College Wayshrine</v>
      </c>
      <c r="N123" s="3" t="str">
        <f>VLOOKUP(F123,'ESO zone constants'!$A$3:$D$9999,4,FALSE)</f>
        <v>Auridon</v>
      </c>
    </row>
    <row r="124" spans="1:14" x14ac:dyDescent="0.25">
      <c r="A124" s="82">
        <v>124</v>
      </c>
      <c r="F124">
        <v>381</v>
      </c>
      <c r="J124" s="30" t="str">
        <f t="shared" si="3"/>
        <v>[124]=381,</v>
      </c>
      <c r="K124" s="3">
        <f t="shared" si="4"/>
        <v>124</v>
      </c>
      <c r="L124" s="3">
        <f t="shared" si="5"/>
        <v>381</v>
      </c>
      <c r="M124" s="8" t="str">
        <f>VLOOKUP(A124,'ESO wayshrine names'!$A$3:$B$9992,2,)</f>
        <v>Greenwater Wayshrine</v>
      </c>
      <c r="N124" s="3" t="str">
        <f>VLOOKUP(F124,'ESO zone constants'!$A$3:$D$9999,4,FALSE)</f>
        <v>Auridon</v>
      </c>
    </row>
    <row r="125" spans="1:14" x14ac:dyDescent="0.25">
      <c r="A125" s="82">
        <v>125</v>
      </c>
      <c r="F125">
        <v>281</v>
      </c>
      <c r="J125" s="30" t="str">
        <f t="shared" si="3"/>
        <v>[125]=281,</v>
      </c>
      <c r="K125" s="3">
        <f t="shared" si="4"/>
        <v>125</v>
      </c>
      <c r="L125" s="3">
        <f t="shared" si="5"/>
        <v>281</v>
      </c>
      <c r="M125" s="8" t="str">
        <f>VLOOKUP(A125,'ESO wayshrine names'!$A$3:$B$9992,2,)</f>
        <v>Fort Zeren Wayshrine</v>
      </c>
      <c r="N125" s="3" t="str">
        <f>VLOOKUP(F125,'ESO zone constants'!$A$3:$D$9999,4,FALSE)</f>
        <v>Bal Foyen</v>
      </c>
    </row>
    <row r="126" spans="1:14" x14ac:dyDescent="0.25">
      <c r="A126" s="82">
        <v>126</v>
      </c>
      <c r="F126">
        <v>281</v>
      </c>
      <c r="J126" s="30" t="str">
        <f t="shared" si="3"/>
        <v>[126]=281,</v>
      </c>
      <c r="K126" s="3">
        <f t="shared" si="4"/>
        <v>126</v>
      </c>
      <c r="L126" s="3">
        <f t="shared" si="5"/>
        <v>281</v>
      </c>
      <c r="M126" s="8" t="str">
        <f>VLOOKUP(A126,'ESO wayshrine names'!$A$3:$B$9992,2,)</f>
        <v>Foyen Docks Wayshrine</v>
      </c>
      <c r="N126" s="3" t="str">
        <f>VLOOKUP(F126,'ESO zone constants'!$A$3:$D$9999,4,FALSE)</f>
        <v>Bal Foyen</v>
      </c>
    </row>
    <row r="127" spans="1:14" x14ac:dyDescent="0.25">
      <c r="A127" s="82">
        <v>127</v>
      </c>
      <c r="F127">
        <v>381</v>
      </c>
      <c r="J127" s="30" t="str">
        <f t="shared" si="3"/>
        <v>[127]=381,</v>
      </c>
      <c r="K127" s="3">
        <f t="shared" si="4"/>
        <v>127</v>
      </c>
      <c r="L127" s="3">
        <f t="shared" si="5"/>
        <v>381</v>
      </c>
      <c r="M127" s="8" t="str">
        <f>VLOOKUP(A127,'ESO wayshrine names'!$A$3:$B$9992,2,)</f>
        <v>Windy Glade Wayshrine</v>
      </c>
      <c r="N127" s="3" t="str">
        <f>VLOOKUP(F127,'ESO zone constants'!$A$3:$D$9999,4,FALSE)</f>
        <v>Auridon</v>
      </c>
    </row>
    <row r="128" spans="1:14" x14ac:dyDescent="0.25">
      <c r="A128" s="82">
        <v>128</v>
      </c>
      <c r="F128">
        <v>347</v>
      </c>
      <c r="J128" s="30" t="str">
        <f t="shared" si="3"/>
        <v>[128]=347,</v>
      </c>
      <c r="K128" s="3">
        <f t="shared" si="4"/>
        <v>128</v>
      </c>
      <c r="L128" s="3">
        <f t="shared" si="5"/>
        <v>347</v>
      </c>
      <c r="M128" s="8" t="str">
        <f>VLOOKUP(A128,'ESO wayshrine names'!$A$3:$B$9992,2,)</f>
        <v>Library of Dusk Wayshrine</v>
      </c>
      <c r="N128" s="3" t="str">
        <f>VLOOKUP(F128,'ESO zone constants'!$A$3:$D$9999,4,FALSE)</f>
        <v>Coldharbour</v>
      </c>
    </row>
    <row r="129" spans="1:14" x14ac:dyDescent="0.25">
      <c r="A129" s="82">
        <v>129</v>
      </c>
      <c r="F129">
        <v>347</v>
      </c>
      <c r="J129" s="30" t="str">
        <f t="shared" si="3"/>
        <v>[129]=347,</v>
      </c>
      <c r="K129" s="3">
        <f t="shared" si="4"/>
        <v>129</v>
      </c>
      <c r="L129" s="3">
        <f t="shared" si="5"/>
        <v>347</v>
      </c>
      <c r="M129" s="8" t="str">
        <f>VLOOKUP(A129,'ESO wayshrine names'!$A$3:$B$9992,2,)</f>
        <v>Great Shackle Wayshrine</v>
      </c>
      <c r="N129" s="3" t="str">
        <f>VLOOKUP(F129,'ESO zone constants'!$A$3:$D$9999,4,FALSE)</f>
        <v>Coldharbour</v>
      </c>
    </row>
    <row r="130" spans="1:14" x14ac:dyDescent="0.25">
      <c r="A130" s="82">
        <v>130</v>
      </c>
      <c r="F130">
        <v>347</v>
      </c>
      <c r="J130" s="30" t="str">
        <f t="shared" si="3"/>
        <v>[130]=347,</v>
      </c>
      <c r="K130" s="3">
        <f t="shared" si="4"/>
        <v>130</v>
      </c>
      <c r="L130" s="3">
        <f t="shared" si="5"/>
        <v>347</v>
      </c>
      <c r="M130" s="8" t="str">
        <f>VLOOKUP(A130,'ESO wayshrine names'!$A$3:$B$9992,2,)</f>
        <v>The Chasm Wayshrine</v>
      </c>
      <c r="N130" s="3" t="str">
        <f>VLOOKUP(F130,'ESO zone constants'!$A$3:$D$9999,4,FALSE)</f>
        <v>Coldharbour</v>
      </c>
    </row>
    <row r="131" spans="1:14" x14ac:dyDescent="0.25">
      <c r="A131" s="82">
        <v>131</v>
      </c>
      <c r="F131">
        <v>347</v>
      </c>
      <c r="J131" s="30" t="str">
        <f t="shared" ref="J131:J194" si="6">IF(A131&lt;&gt;"",IF(F131&lt;&gt;"",IF(OR(ISNA(A131),ISNA(F131)),"","["&amp;A131&amp;"]="&amp;F131&amp;","),""),"")</f>
        <v>[131]=347,</v>
      </c>
      <c r="K131" s="3">
        <f t="shared" ref="K131:K194" si="7">A131</f>
        <v>131</v>
      </c>
      <c r="L131" s="3">
        <f t="shared" ref="L131:L194" si="8">F131</f>
        <v>347</v>
      </c>
      <c r="M131" s="8" t="str">
        <f>VLOOKUP(A131,'ESO wayshrine names'!$A$3:$B$9992,2,)</f>
        <v>Hollow City Wayshrine</v>
      </c>
      <c r="N131" s="3" t="str">
        <f>VLOOKUP(F131,'ESO zone constants'!$A$3:$D$9999,4,FALSE)</f>
        <v>Coldharbour</v>
      </c>
    </row>
    <row r="132" spans="1:14" x14ac:dyDescent="0.25">
      <c r="A132" s="82">
        <v>132</v>
      </c>
      <c r="F132">
        <v>347</v>
      </c>
      <c r="J132" s="30" t="str">
        <f t="shared" si="6"/>
        <v>[132]=347,</v>
      </c>
      <c r="K132" s="3">
        <f t="shared" si="7"/>
        <v>132</v>
      </c>
      <c r="L132" s="3">
        <f t="shared" si="8"/>
        <v>347</v>
      </c>
      <c r="M132" s="8" t="str">
        <f>VLOOKUP(A132,'ESO wayshrine names'!$A$3:$B$9992,2,)</f>
        <v>Endless Stair Wayshrine</v>
      </c>
      <c r="N132" s="3" t="str">
        <f>VLOOKUP(F132,'ESO zone constants'!$A$3:$D$9999,4,FALSE)</f>
        <v>Coldharbour</v>
      </c>
    </row>
    <row r="133" spans="1:14" x14ac:dyDescent="0.25">
      <c r="A133" s="82">
        <v>133</v>
      </c>
      <c r="F133">
        <v>347</v>
      </c>
      <c r="J133" s="30" t="str">
        <f t="shared" si="6"/>
        <v>[133]=347,</v>
      </c>
      <c r="K133" s="3">
        <f t="shared" si="7"/>
        <v>133</v>
      </c>
      <c r="L133" s="3">
        <f t="shared" si="8"/>
        <v>347</v>
      </c>
      <c r="M133" s="8" t="str">
        <f>VLOOKUP(A133,'ESO wayshrine names'!$A$3:$B$9992,2,)</f>
        <v>Everfull Flagon Wayshrine</v>
      </c>
      <c r="N133" s="3" t="str">
        <f>VLOOKUP(F133,'ESO zone constants'!$A$3:$D$9999,4,FALSE)</f>
        <v>Coldharbour</v>
      </c>
    </row>
    <row r="134" spans="1:14" x14ac:dyDescent="0.25">
      <c r="A134" s="82">
        <v>134</v>
      </c>
      <c r="F134">
        <v>347</v>
      </c>
      <c r="J134" s="30" t="str">
        <f t="shared" si="6"/>
        <v>[134]=347,</v>
      </c>
      <c r="K134" s="3">
        <f t="shared" si="7"/>
        <v>134</v>
      </c>
      <c r="L134" s="3">
        <f t="shared" si="8"/>
        <v>347</v>
      </c>
      <c r="M134" s="8" t="str">
        <f>VLOOKUP(A134,'ESO wayshrine names'!$A$3:$B$9992,2,)</f>
        <v>Moonless Walk Wayshrine</v>
      </c>
      <c r="N134" s="3" t="str">
        <f>VLOOKUP(F134,'ESO zone constants'!$A$3:$D$9999,4,FALSE)</f>
        <v>Coldharbour</v>
      </c>
    </row>
    <row r="135" spans="1:14" x14ac:dyDescent="0.25">
      <c r="A135" s="82">
        <v>135</v>
      </c>
      <c r="F135">
        <v>347</v>
      </c>
      <c r="J135" s="30" t="str">
        <f t="shared" si="6"/>
        <v>[135]=347,</v>
      </c>
      <c r="K135" s="3">
        <f t="shared" si="7"/>
        <v>135</v>
      </c>
      <c r="L135" s="3">
        <f t="shared" si="8"/>
        <v>347</v>
      </c>
      <c r="M135" s="8" t="str">
        <f>VLOOKUP(A135,'ESO wayshrine names'!$A$3:$B$9992,2,)</f>
        <v>Haj Uxith Wayshrine</v>
      </c>
      <c r="N135" s="3" t="str">
        <f>VLOOKUP(F135,'ESO zone constants'!$A$3:$D$9999,4,FALSE)</f>
        <v>Coldharbour</v>
      </c>
    </row>
    <row r="136" spans="1:14" x14ac:dyDescent="0.25">
      <c r="A136" s="82">
        <v>136</v>
      </c>
      <c r="F136">
        <v>347</v>
      </c>
      <c r="J136" s="30" t="str">
        <f t="shared" si="6"/>
        <v>[136]=347,</v>
      </c>
      <c r="K136" s="3">
        <f t="shared" si="7"/>
        <v>136</v>
      </c>
      <c r="L136" s="3">
        <f t="shared" si="8"/>
        <v>347</v>
      </c>
      <c r="M136" s="8" t="str">
        <f>VLOOKUP(A136,'ESO wayshrine names'!$A$3:$B$9992,2,)</f>
        <v>Manor of Revelry Wayshrine</v>
      </c>
      <c r="N136" s="3" t="str">
        <f>VLOOKUP(F136,'ESO zone constants'!$A$3:$D$9999,4,FALSE)</f>
        <v>Coldharbour</v>
      </c>
    </row>
    <row r="137" spans="1:14" x14ac:dyDescent="0.25">
      <c r="A137" s="82">
        <v>137</v>
      </c>
      <c r="F137">
        <v>104</v>
      </c>
      <c r="J137" s="30" t="str">
        <f t="shared" si="6"/>
        <v>[137]=104,</v>
      </c>
      <c r="K137" s="3">
        <f t="shared" si="7"/>
        <v>137</v>
      </c>
      <c r="L137" s="3">
        <f t="shared" si="8"/>
        <v>104</v>
      </c>
      <c r="M137" s="8" t="str">
        <f>VLOOKUP(A137,'ESO wayshrine names'!$A$3:$B$9992,2,)</f>
        <v>Sep's Spine Wayshrine</v>
      </c>
      <c r="N137" s="3" t="str">
        <f>VLOOKUP(F137,'ESO zone constants'!$A$3:$D$9999,4,FALSE)</f>
        <v>Alik'r Desert</v>
      </c>
    </row>
    <row r="138" spans="1:14" x14ac:dyDescent="0.25">
      <c r="A138" s="82">
        <v>138</v>
      </c>
      <c r="F138">
        <v>534</v>
      </c>
      <c r="J138" s="30" t="str">
        <f t="shared" si="6"/>
        <v>[138]=534,</v>
      </c>
      <c r="K138" s="3">
        <f t="shared" si="7"/>
        <v>138</v>
      </c>
      <c r="L138" s="3">
        <f t="shared" si="8"/>
        <v>534</v>
      </c>
      <c r="M138" s="8" t="str">
        <f>VLOOKUP(A138,'ESO wayshrine names'!$A$3:$B$9992,2,)</f>
        <v>Port Hunding Wayshrine</v>
      </c>
      <c r="N138" s="3" t="str">
        <f>VLOOKUP(F138,'ESO zone constants'!$A$3:$D$9999,4,FALSE)</f>
        <v>Stros M'Kai</v>
      </c>
    </row>
    <row r="139" spans="1:14" x14ac:dyDescent="0.25">
      <c r="A139" s="82">
        <v>139</v>
      </c>
      <c r="F139">
        <v>347</v>
      </c>
      <c r="J139" s="30" t="str">
        <f t="shared" si="6"/>
        <v>[139]=347,</v>
      </c>
      <c r="K139" s="3">
        <f t="shared" si="7"/>
        <v>139</v>
      </c>
      <c r="L139" s="3">
        <f t="shared" si="8"/>
        <v>347</v>
      </c>
      <c r="M139" s="8" t="str">
        <f>VLOOKUP(A139,'ESO wayshrine names'!$A$3:$B$9992,2,)</f>
        <v>Reaver Citadel Wayshrine</v>
      </c>
      <c r="N139" s="3" t="str">
        <f>VLOOKUP(F139,'ESO zone constants'!$A$3:$D$9999,4,FALSE)</f>
        <v>Coldharbour</v>
      </c>
    </row>
    <row r="140" spans="1:14" x14ac:dyDescent="0.25">
      <c r="A140" s="82">
        <v>140</v>
      </c>
      <c r="F140">
        <v>347</v>
      </c>
      <c r="J140" s="30" t="str">
        <f t="shared" si="6"/>
        <v>[140]=347,</v>
      </c>
      <c r="K140" s="3">
        <f t="shared" si="7"/>
        <v>140</v>
      </c>
      <c r="L140" s="3">
        <f t="shared" si="8"/>
        <v>347</v>
      </c>
      <c r="M140" s="8" t="str">
        <f>VLOOKUP(A140,'ESO wayshrine names'!$A$3:$B$9992,2,)</f>
        <v>The Orchard Wayshrine</v>
      </c>
      <c r="N140" s="3" t="str">
        <f>VLOOKUP(F140,'ESO zone constants'!$A$3:$D$9999,4,FALSE)</f>
        <v>Coldharbour</v>
      </c>
    </row>
    <row r="141" spans="1:14" x14ac:dyDescent="0.25">
      <c r="A141" s="82">
        <v>141</v>
      </c>
      <c r="F141">
        <v>537</v>
      </c>
      <c r="J141" s="30" t="str">
        <f t="shared" si="6"/>
        <v>[141]=537,</v>
      </c>
      <c r="K141" s="3">
        <f t="shared" si="7"/>
        <v>141</v>
      </c>
      <c r="L141" s="3">
        <f t="shared" si="8"/>
        <v>537</v>
      </c>
      <c r="M141" s="8" t="str">
        <f>VLOOKUP(A141,'ESO wayshrine names'!$A$3:$B$9992,2,)</f>
        <v>Khenarthi's Roost Wayshrine</v>
      </c>
      <c r="N141" s="3" t="str">
        <f>VLOOKUP(F141,'ESO zone constants'!$A$3:$D$9999,4,FALSE)</f>
        <v>Khenarthi's Roost</v>
      </c>
    </row>
    <row r="142" spans="1:14" x14ac:dyDescent="0.25">
      <c r="A142" s="82">
        <v>142</v>
      </c>
      <c r="F142">
        <v>537</v>
      </c>
      <c r="J142" s="30" t="str">
        <f t="shared" si="6"/>
        <v>[142]=537,</v>
      </c>
      <c r="K142" s="3">
        <f t="shared" si="7"/>
        <v>142</v>
      </c>
      <c r="L142" s="3">
        <f t="shared" si="8"/>
        <v>537</v>
      </c>
      <c r="M142" s="8" t="str">
        <f>VLOOKUP(A142,'ESO wayshrine names'!$A$3:$B$9992,2,)</f>
        <v>Mistral Wayshrine</v>
      </c>
      <c r="N142" s="3" t="str">
        <f>VLOOKUP(F142,'ESO zone constants'!$A$3:$D$9999,4,FALSE)</f>
        <v>Khenarthi's Roost</v>
      </c>
    </row>
    <row r="143" spans="1:14" x14ac:dyDescent="0.25">
      <c r="A143" s="82">
        <v>143</v>
      </c>
      <c r="F143">
        <v>108</v>
      </c>
      <c r="J143" s="30" t="str">
        <f t="shared" si="6"/>
        <v>[143]=108,</v>
      </c>
      <c r="K143" s="3">
        <f t="shared" si="7"/>
        <v>143</v>
      </c>
      <c r="L143" s="3">
        <f t="shared" si="8"/>
        <v>108</v>
      </c>
      <c r="M143" s="8" t="str">
        <f>VLOOKUP(A143,'ESO wayshrine names'!$A$3:$B$9992,2,)</f>
        <v>Marbruk Wayshrine</v>
      </c>
      <c r="N143" s="3" t="str">
        <f>VLOOKUP(F143,'ESO zone constants'!$A$3:$D$9999,4,FALSE)</f>
        <v>Greenshade</v>
      </c>
    </row>
    <row r="144" spans="1:14" x14ac:dyDescent="0.25">
      <c r="A144" s="82">
        <v>144</v>
      </c>
      <c r="F144">
        <v>382</v>
      </c>
      <c r="J144" s="30" t="str">
        <f t="shared" si="6"/>
        <v>[144]=382,</v>
      </c>
      <c r="K144" s="3">
        <f t="shared" si="7"/>
        <v>144</v>
      </c>
      <c r="L144" s="3">
        <f t="shared" si="8"/>
        <v>382</v>
      </c>
      <c r="M144" s="8" t="str">
        <f>VLOOKUP(A144,'ESO wayshrine names'!$A$3:$B$9992,2,)</f>
        <v>Vinedusk Wayshrine</v>
      </c>
      <c r="N144" s="3" t="str">
        <f>VLOOKUP(F144,'ESO zone constants'!$A$3:$D$9999,4,FALSE)</f>
        <v>Reaper's March</v>
      </c>
    </row>
    <row r="145" spans="1:14" x14ac:dyDescent="0.25">
      <c r="A145" s="82">
        <v>145</v>
      </c>
      <c r="F145">
        <v>347</v>
      </c>
      <c r="J145" s="30" t="str">
        <f t="shared" si="6"/>
        <v>[145]=347,</v>
      </c>
      <c r="K145" s="3">
        <f t="shared" si="7"/>
        <v>145</v>
      </c>
      <c r="L145" s="3">
        <f t="shared" si="8"/>
        <v>347</v>
      </c>
      <c r="M145" s="8" t="str">
        <f>VLOOKUP(A145,'ESO wayshrine names'!$A$3:$B$9992,2,)</f>
        <v>Shrouded Plains Wayshrine</v>
      </c>
      <c r="N145" s="3" t="str">
        <f>VLOOKUP(F145,'ESO zone constants'!$A$3:$D$9999,4,FALSE)</f>
        <v>Coldharbour</v>
      </c>
    </row>
    <row r="146" spans="1:14" x14ac:dyDescent="0.25">
      <c r="A146" s="82">
        <v>146</v>
      </c>
      <c r="F146">
        <v>347</v>
      </c>
      <c r="J146" s="30" t="str">
        <f t="shared" si="6"/>
        <v>[146]=347,</v>
      </c>
      <c r="K146" s="3">
        <f t="shared" si="7"/>
        <v>146</v>
      </c>
      <c r="L146" s="3">
        <f t="shared" si="8"/>
        <v>347</v>
      </c>
      <c r="M146" s="8" t="str">
        <f>VLOOKUP(A146,'ESO wayshrine names'!$A$3:$B$9992,2,)</f>
        <v>Court of Contempt Wayshrine</v>
      </c>
      <c r="N146" s="3" t="str">
        <f>VLOOKUP(F146,'ESO zone constants'!$A$3:$D$9999,4,FALSE)</f>
        <v>Coldharbour</v>
      </c>
    </row>
    <row r="147" spans="1:14" x14ac:dyDescent="0.25">
      <c r="A147" s="82">
        <v>147</v>
      </c>
      <c r="F147">
        <v>108</v>
      </c>
      <c r="J147" s="30" t="str">
        <f t="shared" si="6"/>
        <v>[147]=108,</v>
      </c>
      <c r="K147" s="3">
        <f t="shared" si="7"/>
        <v>147</v>
      </c>
      <c r="L147" s="3">
        <f t="shared" si="8"/>
        <v>108</v>
      </c>
      <c r="M147" s="8" t="str">
        <f>VLOOKUP(A147,'ESO wayshrine names'!$A$3:$B$9992,2,)</f>
        <v>Greenheart Wayshrine</v>
      </c>
      <c r="N147" s="3" t="str">
        <f>VLOOKUP(F147,'ESO zone constants'!$A$3:$D$9999,4,FALSE)</f>
        <v>Greenshade</v>
      </c>
    </row>
    <row r="148" spans="1:14" x14ac:dyDescent="0.25">
      <c r="A148" s="82">
        <v>148</v>
      </c>
      <c r="F148">
        <v>108</v>
      </c>
      <c r="J148" s="30" t="str">
        <f t="shared" si="6"/>
        <v>[148]=108,</v>
      </c>
      <c r="K148" s="3">
        <f t="shared" si="7"/>
        <v>148</v>
      </c>
      <c r="L148" s="3">
        <f t="shared" si="8"/>
        <v>108</v>
      </c>
      <c r="M148" s="8" t="str">
        <f>VLOOKUP(A148,'ESO wayshrine names'!$A$3:$B$9992,2,)</f>
        <v>Labyrinth Wayshrine</v>
      </c>
      <c r="N148" s="3" t="str">
        <f>VLOOKUP(F148,'ESO zone constants'!$A$3:$D$9999,4,FALSE)</f>
        <v>Greenshade</v>
      </c>
    </row>
    <row r="149" spans="1:14" x14ac:dyDescent="0.25">
      <c r="A149" s="82">
        <v>149</v>
      </c>
      <c r="F149">
        <v>108</v>
      </c>
      <c r="J149" s="30" t="str">
        <f t="shared" si="6"/>
        <v>[149]=108,</v>
      </c>
      <c r="K149" s="3">
        <f t="shared" si="7"/>
        <v>149</v>
      </c>
      <c r="L149" s="3">
        <f t="shared" si="8"/>
        <v>108</v>
      </c>
      <c r="M149" s="8" t="str">
        <f>VLOOKUP(A149,'ESO wayshrine names'!$A$3:$B$9992,2,)</f>
        <v>Falinesti Wayshrine</v>
      </c>
      <c r="N149" s="3" t="str">
        <f>VLOOKUP(F149,'ESO zone constants'!$A$3:$D$9999,4,FALSE)</f>
        <v>Greenshade</v>
      </c>
    </row>
    <row r="150" spans="1:14" x14ac:dyDescent="0.25">
      <c r="A150" s="82">
        <v>150</v>
      </c>
      <c r="F150">
        <v>108</v>
      </c>
      <c r="J150" s="30" t="str">
        <f t="shared" si="6"/>
        <v>[150]=108,</v>
      </c>
      <c r="K150" s="3">
        <f t="shared" si="7"/>
        <v>150</v>
      </c>
      <c r="L150" s="3">
        <f t="shared" si="8"/>
        <v>108</v>
      </c>
      <c r="M150" s="8" t="str">
        <f>VLOOKUP(A150,'ESO wayshrine names'!$A$3:$B$9992,2,)</f>
        <v>Seaside Sanctuary</v>
      </c>
      <c r="N150" s="3" t="str">
        <f>VLOOKUP(F150,'ESO zone constants'!$A$3:$D$9999,4,FALSE)</f>
        <v>Greenshade</v>
      </c>
    </row>
    <row r="151" spans="1:14" x14ac:dyDescent="0.25">
      <c r="A151" s="82">
        <v>151</v>
      </c>
      <c r="F151">
        <v>108</v>
      </c>
      <c r="J151" s="30" t="str">
        <f t="shared" si="6"/>
        <v>[151]=108,</v>
      </c>
      <c r="K151" s="3">
        <f t="shared" si="7"/>
        <v>151</v>
      </c>
      <c r="L151" s="3">
        <f t="shared" si="8"/>
        <v>108</v>
      </c>
      <c r="M151" s="8" t="str">
        <f>VLOOKUP(A151,'ESO wayshrine names'!$A$3:$B$9992,2,)</f>
        <v>Verrant Morass Wayshrine</v>
      </c>
      <c r="N151" s="3" t="str">
        <f>VLOOKUP(F151,'ESO zone constants'!$A$3:$D$9999,4,FALSE)</f>
        <v>Greenshade</v>
      </c>
    </row>
    <row r="152" spans="1:14" x14ac:dyDescent="0.25">
      <c r="A152" s="82">
        <v>152</v>
      </c>
      <c r="F152">
        <v>108</v>
      </c>
      <c r="J152" s="30" t="str">
        <f t="shared" si="6"/>
        <v>[152]=108,</v>
      </c>
      <c r="K152" s="3">
        <f t="shared" si="7"/>
        <v>152</v>
      </c>
      <c r="L152" s="3">
        <f t="shared" si="8"/>
        <v>108</v>
      </c>
      <c r="M152" s="8" t="str">
        <f>VLOOKUP(A152,'ESO wayshrine names'!$A$3:$B$9992,2,)</f>
        <v>Woodhearth Wayshrine</v>
      </c>
      <c r="N152" s="3" t="str">
        <f>VLOOKUP(F152,'ESO zone constants'!$A$3:$D$9999,4,FALSE)</f>
        <v>Greenshade</v>
      </c>
    </row>
    <row r="153" spans="1:14" x14ac:dyDescent="0.25">
      <c r="A153" s="82">
        <v>153</v>
      </c>
      <c r="F153">
        <v>108</v>
      </c>
      <c r="J153" s="30" t="str">
        <f t="shared" si="6"/>
        <v>[153]=108,</v>
      </c>
      <c r="K153" s="3">
        <f t="shared" si="7"/>
        <v>153</v>
      </c>
      <c r="L153" s="3">
        <f t="shared" si="8"/>
        <v>108</v>
      </c>
      <c r="M153" s="8" t="str">
        <f>VLOOKUP(A153,'ESO wayshrine names'!$A$3:$B$9992,2,)</f>
        <v>Moonhenge Wayshrine</v>
      </c>
      <c r="N153" s="3" t="str">
        <f>VLOOKUP(F153,'ESO zone constants'!$A$3:$D$9999,4,FALSE)</f>
        <v>Greenshade</v>
      </c>
    </row>
    <row r="154" spans="1:14" x14ac:dyDescent="0.25">
      <c r="A154" s="82">
        <v>154</v>
      </c>
      <c r="F154">
        <v>108</v>
      </c>
      <c r="J154" s="30" t="str">
        <f t="shared" si="6"/>
        <v>[154]=108,</v>
      </c>
      <c r="K154" s="3">
        <f t="shared" si="7"/>
        <v>154</v>
      </c>
      <c r="L154" s="3">
        <f t="shared" si="8"/>
        <v>108</v>
      </c>
      <c r="M154" s="8" t="str">
        <f>VLOOKUP(A154,'ESO wayshrine names'!$A$3:$B$9992,2,)</f>
        <v>Serpent's Grotto Wayshrine</v>
      </c>
      <c r="N154" s="3" t="str">
        <f>VLOOKUP(F154,'ESO zone constants'!$A$3:$D$9999,4,FALSE)</f>
        <v>Greenshade</v>
      </c>
    </row>
    <row r="155" spans="1:14" x14ac:dyDescent="0.25">
      <c r="A155" s="82">
        <v>155</v>
      </c>
      <c r="F155">
        <v>104</v>
      </c>
      <c r="J155" s="30" t="str">
        <f t="shared" si="6"/>
        <v>[155]=104,</v>
      </c>
      <c r="K155" s="3">
        <f t="shared" si="7"/>
        <v>155</v>
      </c>
      <c r="L155" s="3">
        <f t="shared" si="8"/>
        <v>104</v>
      </c>
      <c r="M155" s="8" t="str">
        <f>VLOOKUP(A155,'ESO wayshrine names'!$A$3:$B$9992,2,)</f>
        <v>Goat's Head Oasis Wayshrine</v>
      </c>
      <c r="N155" s="3" t="str">
        <f>VLOOKUP(F155,'ESO zone constants'!$A$3:$D$9999,4,FALSE)</f>
        <v>Alik'r Desert</v>
      </c>
    </row>
    <row r="156" spans="1:14" x14ac:dyDescent="0.25">
      <c r="A156" s="82">
        <v>156</v>
      </c>
      <c r="F156">
        <v>382</v>
      </c>
      <c r="J156" s="30" t="str">
        <f t="shared" si="6"/>
        <v>[156]=382,</v>
      </c>
      <c r="K156" s="3">
        <f t="shared" si="7"/>
        <v>156</v>
      </c>
      <c r="L156" s="3">
        <f t="shared" si="8"/>
        <v>382</v>
      </c>
      <c r="M156" s="8" t="str">
        <f>VLOOKUP(A156,'ESO wayshrine names'!$A$3:$B$9992,2,)</f>
        <v>Fort Grimwatch Wayshrine</v>
      </c>
      <c r="N156" s="3" t="str">
        <f>VLOOKUP(F156,'ESO zone constants'!$A$3:$D$9999,4,FALSE)</f>
        <v>Reaper's March</v>
      </c>
    </row>
    <row r="157" spans="1:14" x14ac:dyDescent="0.25">
      <c r="A157" s="82">
        <v>157</v>
      </c>
      <c r="F157">
        <v>382</v>
      </c>
      <c r="J157" s="30" t="str">
        <f t="shared" si="6"/>
        <v>[157]=382,</v>
      </c>
      <c r="K157" s="3">
        <f t="shared" si="7"/>
        <v>157</v>
      </c>
      <c r="L157" s="3">
        <f t="shared" si="8"/>
        <v>382</v>
      </c>
      <c r="M157" s="8" t="str">
        <f>VLOOKUP(A157,'ESO wayshrine names'!$A$3:$B$9992,2,)</f>
        <v>Fort Sphinxmoth Wayshrine</v>
      </c>
      <c r="N157" s="3" t="str">
        <f>VLOOKUP(F157,'ESO zone constants'!$A$3:$D$9999,4,FALSE)</f>
        <v>Reaper's March</v>
      </c>
    </row>
    <row r="158" spans="1:14" x14ac:dyDescent="0.25">
      <c r="A158" s="82">
        <v>158</v>
      </c>
      <c r="F158">
        <v>382</v>
      </c>
      <c r="J158" s="30" t="str">
        <f t="shared" si="6"/>
        <v>[158]=382,</v>
      </c>
      <c r="K158" s="3">
        <f t="shared" si="7"/>
        <v>158</v>
      </c>
      <c r="L158" s="3">
        <f t="shared" si="8"/>
        <v>382</v>
      </c>
      <c r="M158" s="8" t="str">
        <f>VLOOKUP(A158,'ESO wayshrine names'!$A$3:$B$9992,2,)</f>
        <v>Arenthia Wayshrine</v>
      </c>
      <c r="N158" s="3" t="str">
        <f>VLOOKUP(F158,'ESO zone constants'!$A$3:$D$9999,4,FALSE)</f>
        <v>Reaper's March</v>
      </c>
    </row>
    <row r="159" spans="1:14" x14ac:dyDescent="0.25">
      <c r="A159" s="82">
        <v>159</v>
      </c>
      <c r="F159">
        <v>382</v>
      </c>
      <c r="J159" s="30" t="str">
        <f t="shared" si="6"/>
        <v>[159]=382,</v>
      </c>
      <c r="K159" s="3">
        <f t="shared" si="7"/>
        <v>159</v>
      </c>
      <c r="L159" s="3">
        <f t="shared" si="8"/>
        <v>382</v>
      </c>
      <c r="M159" s="8" t="str">
        <f>VLOOKUP(A159,'ESO wayshrine names'!$A$3:$B$9992,2,)</f>
        <v>Dune Wayshrine</v>
      </c>
      <c r="N159" s="3" t="str">
        <f>VLOOKUP(F159,'ESO zone constants'!$A$3:$D$9999,4,FALSE)</f>
        <v>Reaper's March</v>
      </c>
    </row>
    <row r="160" spans="1:14" x14ac:dyDescent="0.25">
      <c r="A160" s="82">
        <v>160</v>
      </c>
      <c r="F160">
        <v>382</v>
      </c>
      <c r="J160" s="30" t="str">
        <f t="shared" si="6"/>
        <v>[160]=382,</v>
      </c>
      <c r="K160" s="3">
        <f t="shared" si="7"/>
        <v>160</v>
      </c>
      <c r="L160" s="3">
        <f t="shared" si="8"/>
        <v>382</v>
      </c>
      <c r="M160" s="8" t="str">
        <f>VLOOKUP(A160,'ESO wayshrine names'!$A$3:$B$9992,2,)</f>
        <v>Willowgrove Wayshrine</v>
      </c>
      <c r="N160" s="3" t="str">
        <f>VLOOKUP(F160,'ESO zone constants'!$A$3:$D$9999,4,FALSE)</f>
        <v>Reaper's March</v>
      </c>
    </row>
    <row r="161" spans="1:14" x14ac:dyDescent="0.25">
      <c r="A161" s="82">
        <v>161</v>
      </c>
      <c r="F161">
        <v>382</v>
      </c>
      <c r="J161" s="30" t="str">
        <f t="shared" si="6"/>
        <v>[161]=382,</v>
      </c>
      <c r="K161" s="3">
        <f t="shared" si="7"/>
        <v>161</v>
      </c>
      <c r="L161" s="3">
        <f t="shared" si="8"/>
        <v>382</v>
      </c>
      <c r="M161" s="8" t="str">
        <f>VLOOKUP(A161,'ESO wayshrine names'!$A$3:$B$9992,2,)</f>
        <v>Moonmont Wayshrine</v>
      </c>
      <c r="N161" s="3" t="str">
        <f>VLOOKUP(F161,'ESO zone constants'!$A$3:$D$9999,4,FALSE)</f>
        <v>Reaper's March</v>
      </c>
    </row>
    <row r="162" spans="1:14" x14ac:dyDescent="0.25">
      <c r="A162" s="82">
        <v>162</v>
      </c>
      <c r="F162">
        <v>382</v>
      </c>
      <c r="J162" s="30" t="str">
        <f t="shared" si="6"/>
        <v>[162]=382,</v>
      </c>
      <c r="K162" s="3">
        <f t="shared" si="7"/>
        <v>162</v>
      </c>
      <c r="L162" s="3">
        <f t="shared" si="8"/>
        <v>382</v>
      </c>
      <c r="M162" s="8" t="str">
        <f>VLOOKUP(A162,'ESO wayshrine names'!$A$3:$B$9992,2,)</f>
        <v>Rawl'kha Wayshrine</v>
      </c>
      <c r="N162" s="3" t="str">
        <f>VLOOKUP(F162,'ESO zone constants'!$A$3:$D$9999,4,FALSE)</f>
        <v>Reaper's March</v>
      </c>
    </row>
    <row r="163" spans="1:14" x14ac:dyDescent="0.25">
      <c r="A163" s="82">
        <v>163</v>
      </c>
      <c r="F163">
        <v>382</v>
      </c>
      <c r="J163" s="30" t="str">
        <f t="shared" si="6"/>
        <v>[163]=382,</v>
      </c>
      <c r="K163" s="3">
        <f t="shared" si="7"/>
        <v>163</v>
      </c>
      <c r="L163" s="3">
        <f t="shared" si="8"/>
        <v>382</v>
      </c>
      <c r="M163" s="8" t="str">
        <f>VLOOKUP(A163,'ESO wayshrine names'!$A$3:$B$9992,2,)</f>
        <v>S'ren-ja Wayshrine</v>
      </c>
      <c r="N163" s="3" t="str">
        <f>VLOOKUP(F163,'ESO zone constants'!$A$3:$D$9999,4,FALSE)</f>
        <v>Reaper's March</v>
      </c>
    </row>
    <row r="164" spans="1:14" x14ac:dyDescent="0.25">
      <c r="A164" s="82">
        <v>164</v>
      </c>
      <c r="F164">
        <v>383</v>
      </c>
      <c r="J164" s="30" t="str">
        <f t="shared" si="6"/>
        <v>[164]=383,</v>
      </c>
      <c r="K164" s="3">
        <f t="shared" si="7"/>
        <v>164</v>
      </c>
      <c r="L164" s="3">
        <f t="shared" si="8"/>
        <v>383</v>
      </c>
      <c r="M164" s="8" t="str">
        <f>VLOOKUP(A164,'ESO wayshrine names'!$A$3:$B$9992,2,)</f>
        <v>Gil-Var-Delle Wayshrine</v>
      </c>
      <c r="N164" s="3" t="str">
        <f>VLOOKUP(F164,'ESO zone constants'!$A$3:$D$9999,4,FALSE)</f>
        <v>Grahtwood</v>
      </c>
    </row>
    <row r="165" spans="1:14" x14ac:dyDescent="0.25">
      <c r="A165" s="82">
        <v>165</v>
      </c>
      <c r="F165">
        <v>383</v>
      </c>
      <c r="J165" s="30" t="str">
        <f t="shared" si="6"/>
        <v>[165]=383,</v>
      </c>
      <c r="K165" s="3">
        <f t="shared" si="7"/>
        <v>165</v>
      </c>
      <c r="L165" s="3">
        <f t="shared" si="8"/>
        <v>383</v>
      </c>
      <c r="M165" s="8" t="str">
        <f>VLOOKUP(A165,'ESO wayshrine names'!$A$3:$B$9992,2,)</f>
        <v>Haven Wayshrine</v>
      </c>
      <c r="N165" s="3" t="str">
        <f>VLOOKUP(F165,'ESO zone constants'!$A$3:$D$9999,4,FALSE)</f>
        <v>Grahtwood</v>
      </c>
    </row>
    <row r="166" spans="1:14" x14ac:dyDescent="0.25">
      <c r="A166" s="82">
        <v>166</v>
      </c>
      <c r="F166">
        <v>383</v>
      </c>
      <c r="J166" s="30" t="str">
        <f t="shared" si="6"/>
        <v>[166]=383,</v>
      </c>
      <c r="K166" s="3">
        <f t="shared" si="7"/>
        <v>166</v>
      </c>
      <c r="L166" s="3">
        <f t="shared" si="8"/>
        <v>383</v>
      </c>
      <c r="M166" s="8" t="str">
        <f>VLOOKUP(A166,'ESO wayshrine names'!$A$3:$B$9992,2,)</f>
        <v>Redfur Trading Post Wayshrine</v>
      </c>
      <c r="N166" s="3" t="str">
        <f>VLOOKUP(F166,'ESO zone constants'!$A$3:$D$9999,4,FALSE)</f>
        <v>Grahtwood</v>
      </c>
    </row>
    <row r="167" spans="1:14" x14ac:dyDescent="0.25">
      <c r="A167" s="82">
        <v>167</v>
      </c>
      <c r="F167">
        <v>383</v>
      </c>
      <c r="J167" s="30" t="str">
        <f t="shared" si="6"/>
        <v>[167]=383,</v>
      </c>
      <c r="K167" s="3">
        <f t="shared" si="7"/>
        <v>167</v>
      </c>
      <c r="L167" s="3">
        <f t="shared" si="8"/>
        <v>383</v>
      </c>
      <c r="M167" s="8" t="str">
        <f>VLOOKUP(A167,'ESO wayshrine names'!$A$3:$B$9992,2,)</f>
        <v>Southpoint Wayshrine</v>
      </c>
      <c r="N167" s="3" t="str">
        <f>VLOOKUP(F167,'ESO zone constants'!$A$3:$D$9999,4,FALSE)</f>
        <v>Grahtwood</v>
      </c>
    </row>
    <row r="168" spans="1:14" x14ac:dyDescent="0.25">
      <c r="A168" s="82">
        <v>168</v>
      </c>
      <c r="F168">
        <v>383</v>
      </c>
      <c r="J168" s="30" t="str">
        <f t="shared" si="6"/>
        <v>[168]=383,</v>
      </c>
      <c r="K168" s="3">
        <f t="shared" si="7"/>
        <v>168</v>
      </c>
      <c r="L168" s="3">
        <f t="shared" si="8"/>
        <v>383</v>
      </c>
      <c r="M168" s="8" t="str">
        <f>VLOOKUP(A168,'ESO wayshrine names'!$A$3:$B$9992,2,)</f>
        <v>Cormount Wayshrine</v>
      </c>
      <c r="N168" s="3" t="str">
        <f>VLOOKUP(F168,'ESO zone constants'!$A$3:$D$9999,4,FALSE)</f>
        <v>Grahtwood</v>
      </c>
    </row>
    <row r="169" spans="1:14" x14ac:dyDescent="0.25">
      <c r="A169" s="82">
        <v>169</v>
      </c>
      <c r="F169">
        <v>383</v>
      </c>
      <c r="J169" s="30" t="str">
        <f t="shared" si="6"/>
        <v>[169]=383,</v>
      </c>
      <c r="K169" s="3">
        <f t="shared" si="7"/>
        <v>169</v>
      </c>
      <c r="L169" s="3">
        <f t="shared" si="8"/>
        <v>383</v>
      </c>
      <c r="M169" s="8" t="str">
        <f>VLOOKUP(A169,'ESO wayshrine names'!$A$3:$B$9992,2,)</f>
        <v>Ossuary Wayshrine</v>
      </c>
      <c r="N169" s="3" t="str">
        <f>VLOOKUP(F169,'ESO zone constants'!$A$3:$D$9999,4,FALSE)</f>
        <v>Grahtwood</v>
      </c>
    </row>
    <row r="170" spans="1:14" x14ac:dyDescent="0.25">
      <c r="A170" s="82">
        <v>171</v>
      </c>
      <c r="F170">
        <v>117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82">
        <v>172</v>
      </c>
      <c r="F171">
        <v>280</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82">
        <v>173</v>
      </c>
      <c r="F172">
        <v>281</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82">
        <v>174</v>
      </c>
      <c r="F173">
        <v>381</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82">
        <v>175</v>
      </c>
      <c r="F174">
        <v>381</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82">
        <v>176</v>
      </c>
      <c r="F175">
        <v>381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82">
        <v>177</v>
      </c>
      <c r="F176">
        <v>381</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82">
        <v>178</v>
      </c>
      <c r="F177">
        <v>381</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82">
        <v>179</v>
      </c>
      <c r="F178">
        <v>534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82">
        <v>180</v>
      </c>
      <c r="F179">
        <v>534</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82">
        <v>184</v>
      </c>
      <c r="F180">
        <v>347</v>
      </c>
      <c r="J180" s="30" t="str">
        <f t="shared" si="6"/>
        <v>[184]=347,</v>
      </c>
      <c r="K180" s="3">
        <f t="shared" si="7"/>
        <v>184</v>
      </c>
      <c r="L180" s="3">
        <f t="shared" si="8"/>
        <v>347</v>
      </c>
      <c r="M180" s="8" t="str">
        <f>VLOOKUP(A180,'ESO wayshrine names'!$A$3:$B$9992,2,)</f>
        <v>Dungeon: Vaults of Madness</v>
      </c>
      <c r="N180" s="3" t="str">
        <f>VLOOKUP(F180,'ESO zone constants'!$A$3:$D$9999,4,FALSE)</f>
        <v>Coldharbour</v>
      </c>
    </row>
    <row r="181" spans="1:14" x14ac:dyDescent="0.25">
      <c r="A181" s="82">
        <v>185</v>
      </c>
      <c r="F181">
        <v>382</v>
      </c>
      <c r="J181" s="30" t="str">
        <f t="shared" si="6"/>
        <v>[185]=382,</v>
      </c>
      <c r="K181" s="3">
        <f t="shared" si="7"/>
        <v>185</v>
      </c>
      <c r="L181" s="3">
        <f t="shared" si="8"/>
        <v>382</v>
      </c>
      <c r="M181" s="8" t="str">
        <f>VLOOKUP(A181,'ESO wayshrine names'!$A$3:$B$9992,2,)</f>
        <v>Dungeon: Selene's Web</v>
      </c>
      <c r="N181" s="3" t="str">
        <f>VLOOKUP(F181,'ESO zone constants'!$A$3:$D$9999,4,FALSE)</f>
        <v>Reaper's March</v>
      </c>
    </row>
    <row r="182" spans="1:14" x14ac:dyDescent="0.25">
      <c r="A182" s="82">
        <v>186</v>
      </c>
      <c r="F182">
        <v>92</v>
      </c>
      <c r="J182" s="30" t="str">
        <f t="shared" si="6"/>
        <v>[186]=92,</v>
      </c>
      <c r="K182" s="3">
        <f t="shared" si="7"/>
        <v>186</v>
      </c>
      <c r="L182" s="3">
        <f t="shared" si="8"/>
        <v>92</v>
      </c>
      <c r="M182" s="8" t="str">
        <f>VLOOKUP(A182,'ESO wayshrine names'!$A$3:$B$9992,2,)</f>
        <v>Dungeon: Blackheart Haven</v>
      </c>
      <c r="N182" s="3" t="str">
        <f>VLOOKUP(F182,'ESO zone constants'!$A$3:$D$9999,4,FALSE)</f>
        <v>Bangkorai</v>
      </c>
    </row>
    <row r="183" spans="1:14" x14ac:dyDescent="0.25">
      <c r="A183" s="82">
        <v>187</v>
      </c>
      <c r="F183">
        <v>103</v>
      </c>
      <c r="J183" s="30" t="str">
        <f t="shared" si="6"/>
        <v>[187]=103,</v>
      </c>
      <c r="K183" s="3">
        <f t="shared" si="7"/>
        <v>187</v>
      </c>
      <c r="L183" s="3">
        <f t="shared" si="8"/>
        <v>103</v>
      </c>
      <c r="M183" s="8" t="str">
        <f>VLOOKUP(A183,'ESO wayshrine names'!$A$3:$B$9992,2,)</f>
        <v>Dungeon: Blessed Crucible</v>
      </c>
      <c r="N183" s="3" t="str">
        <f>VLOOKUP(F183,'ESO zone constants'!$A$3:$D$9999,4,FALSE)</f>
        <v>The Rift</v>
      </c>
    </row>
    <row r="184" spans="1:14" x14ac:dyDescent="0.25">
      <c r="A184" s="82">
        <v>188</v>
      </c>
      <c r="F184">
        <v>58</v>
      </c>
      <c r="J184" s="30" t="str">
        <f t="shared" si="6"/>
        <v>[188]=58,</v>
      </c>
      <c r="K184" s="3">
        <f t="shared" si="7"/>
        <v>188</v>
      </c>
      <c r="L184" s="3">
        <f t="shared" si="8"/>
        <v>58</v>
      </c>
      <c r="M184" s="8" t="str">
        <f>VLOOKUP(A184,'ESO wayshrine names'!$A$3:$B$9992,2,)</f>
        <v>Dungeon: Tempest Island</v>
      </c>
      <c r="N184" s="3" t="str">
        <f>VLOOKUP(F184,'ESO zone constants'!$A$3:$D$9999,4,FALSE)</f>
        <v>Malabal Tor</v>
      </c>
    </row>
    <row r="185" spans="1:14" x14ac:dyDescent="0.25">
      <c r="A185" s="82">
        <v>189</v>
      </c>
      <c r="F185">
        <v>19</v>
      </c>
      <c r="J185" s="30" t="str">
        <f t="shared" si="6"/>
        <v>[189]=19,</v>
      </c>
      <c r="K185" s="3">
        <f t="shared" si="7"/>
        <v>189</v>
      </c>
      <c r="L185" s="3">
        <f t="shared" si="8"/>
        <v>19</v>
      </c>
      <c r="M185" s="8" t="str">
        <f>VLOOKUP(A185,'ESO wayshrine names'!$A$3:$B$9992,2,)</f>
        <v>Dungeon: Wayrest Sewers I</v>
      </c>
      <c r="N185" s="3" t="str">
        <f>VLOOKUP(F185,'ESO zone constants'!$A$3:$D$9999,4,FALSE)</f>
        <v>Stormhaven</v>
      </c>
    </row>
    <row r="186" spans="1:14" x14ac:dyDescent="0.25">
      <c r="A186" s="82">
        <v>190</v>
      </c>
      <c r="F186">
        <v>20</v>
      </c>
      <c r="J186" s="30" t="str">
        <f t="shared" si="6"/>
        <v>[190]=20,</v>
      </c>
      <c r="K186" s="3">
        <f t="shared" si="7"/>
        <v>190</v>
      </c>
      <c r="L186" s="3">
        <f t="shared" si="8"/>
        <v>20</v>
      </c>
      <c r="M186" s="8" t="str">
        <f>VLOOKUP(A186,'ESO wayshrine names'!$A$3:$B$9992,2,)</f>
        <v>Dungeon: Crypt of Hearts I</v>
      </c>
      <c r="N186" s="3" t="str">
        <f>VLOOKUP(F186,'ESO zone constants'!$A$3:$D$9999,4,FALSE)</f>
        <v>Rivenspire</v>
      </c>
    </row>
    <row r="187" spans="1:14" x14ac:dyDescent="0.25">
      <c r="A187" s="82">
        <v>191</v>
      </c>
      <c r="F187">
        <v>383</v>
      </c>
      <c r="J187" s="30" t="str">
        <f t="shared" si="6"/>
        <v>[191]=383,</v>
      </c>
      <c r="K187" s="3">
        <f t="shared" si="7"/>
        <v>191</v>
      </c>
      <c r="L187" s="3">
        <f t="shared" si="8"/>
        <v>383</v>
      </c>
      <c r="M187" s="8" t="str">
        <f>VLOOKUP(A187,'ESO wayshrine names'!$A$3:$B$9992,2,)</f>
        <v>Dungeon: Elden Hollow I</v>
      </c>
      <c r="N187" s="3" t="str">
        <f>VLOOKUP(F187,'ESO zone constants'!$A$3:$D$9999,4,FALSE)</f>
        <v>Grahtwood</v>
      </c>
    </row>
    <row r="188" spans="1:14" x14ac:dyDescent="0.25">
      <c r="A188" s="82">
        <v>192</v>
      </c>
      <c r="F188">
        <v>117</v>
      </c>
      <c r="J188" s="30" t="str">
        <f t="shared" si="6"/>
        <v>[192]=117,</v>
      </c>
      <c r="K188" s="3">
        <f t="shared" si="7"/>
        <v>192</v>
      </c>
      <c r="L188" s="3">
        <f t="shared" si="8"/>
        <v>117</v>
      </c>
      <c r="M188" s="8" t="str">
        <f>VLOOKUP(A188,'ESO wayshrine names'!$A$3:$B$9992,2,)</f>
        <v>Dungeon: Arx Corinium</v>
      </c>
      <c r="N188" s="3" t="str">
        <f>VLOOKUP(F188,'ESO zone constants'!$A$3:$D$9999,4,FALSE)</f>
        <v>Shadowfen</v>
      </c>
    </row>
    <row r="189" spans="1:14" x14ac:dyDescent="0.25">
      <c r="A189" s="82">
        <v>193</v>
      </c>
      <c r="F189">
        <v>3</v>
      </c>
      <c r="J189" s="30" t="str">
        <f t="shared" si="6"/>
        <v>[193]=3,</v>
      </c>
      <c r="K189" s="3">
        <f t="shared" si="7"/>
        <v>193</v>
      </c>
      <c r="L189" s="3">
        <f t="shared" si="8"/>
        <v>3</v>
      </c>
      <c r="M189" s="8" t="str">
        <f>VLOOKUP(A189,'ESO wayshrine names'!$A$3:$B$9992,2,)</f>
        <v>Dungeon: Spindleclutch I</v>
      </c>
      <c r="N189" s="3" t="str">
        <f>VLOOKUP(F189,'ESO zone constants'!$A$3:$D$9999,4,FALSE)</f>
        <v>Glenumbra</v>
      </c>
    </row>
    <row r="190" spans="1:14" x14ac:dyDescent="0.25">
      <c r="A190" s="82">
        <v>194</v>
      </c>
      <c r="F190">
        <v>381</v>
      </c>
      <c r="J190" s="30" t="str">
        <f t="shared" si="6"/>
        <v>[194]=381,</v>
      </c>
      <c r="K190" s="3">
        <f t="shared" si="7"/>
        <v>194</v>
      </c>
      <c r="L190" s="3">
        <f t="shared" si="8"/>
        <v>381</v>
      </c>
      <c r="M190" s="8" t="str">
        <f>VLOOKUP(A190,'ESO wayshrine names'!$A$3:$B$9992,2,)</f>
        <v>Dungeon: The Banished Cells I</v>
      </c>
      <c r="N190" s="3" t="str">
        <f>VLOOKUP(F190,'ESO zone constants'!$A$3:$D$9999,4,FALSE)</f>
        <v>Auridon</v>
      </c>
    </row>
    <row r="191" spans="1:14" x14ac:dyDescent="0.25">
      <c r="A191" s="82">
        <v>195</v>
      </c>
      <c r="F191">
        <v>101</v>
      </c>
      <c r="J191" s="30" t="str">
        <f t="shared" si="6"/>
        <v>[195]=101,</v>
      </c>
      <c r="K191" s="3">
        <f t="shared" si="7"/>
        <v>195</v>
      </c>
      <c r="L191" s="3">
        <f t="shared" si="8"/>
        <v>101</v>
      </c>
      <c r="M191" s="8" t="str">
        <f>VLOOKUP(A191,'ESO wayshrine names'!$A$3:$B$9992,2,)</f>
        <v>Dungeon: Direfrost Keep</v>
      </c>
      <c r="N191" s="3" t="str">
        <f>VLOOKUP(F191,'ESO zone constants'!$A$3:$D$9999,4,FALSE)</f>
        <v>Eastmarch</v>
      </c>
    </row>
    <row r="192" spans="1:14" x14ac:dyDescent="0.25">
      <c r="A192" s="82">
        <v>196</v>
      </c>
      <c r="F192">
        <v>104</v>
      </c>
      <c r="J192" s="30" t="str">
        <f t="shared" si="6"/>
        <v>[196]=104,</v>
      </c>
      <c r="K192" s="3">
        <f t="shared" si="7"/>
        <v>196</v>
      </c>
      <c r="L192" s="3">
        <f t="shared" si="8"/>
        <v>104</v>
      </c>
      <c r="M192" s="8" t="str">
        <f>VLOOKUP(A192,'ESO wayshrine names'!$A$3:$B$9992,2,)</f>
        <v>Dungeon: Volenfell</v>
      </c>
      <c r="N192" s="3" t="str">
        <f>VLOOKUP(F192,'ESO zone constants'!$A$3:$D$9999,4,FALSE)</f>
        <v>Alik'r Desert</v>
      </c>
    </row>
    <row r="193" spans="1:14" x14ac:dyDescent="0.25">
      <c r="A193" s="82">
        <v>197</v>
      </c>
      <c r="F193">
        <v>108</v>
      </c>
      <c r="J193" s="30" t="str">
        <f t="shared" si="6"/>
        <v>[197]=108,</v>
      </c>
      <c r="K193" s="3">
        <f t="shared" si="7"/>
        <v>197</v>
      </c>
      <c r="L193" s="3">
        <f t="shared" si="8"/>
        <v>108</v>
      </c>
      <c r="M193" s="8" t="str">
        <f>VLOOKUP(A193,'ESO wayshrine names'!$A$3:$B$9992,2,)</f>
        <v>Dungeon: City of Ash I</v>
      </c>
      <c r="N193" s="3" t="str">
        <f>VLOOKUP(F193,'ESO zone constants'!$A$3:$D$9999,4,FALSE)</f>
        <v>Greenshade</v>
      </c>
    </row>
    <row r="194" spans="1:14" x14ac:dyDescent="0.25">
      <c r="A194" s="80">
        <v>198</v>
      </c>
      <c r="B194">
        <v>10</v>
      </c>
      <c r="C194">
        <v>13</v>
      </c>
      <c r="D194" t="s">
        <v>113</v>
      </c>
      <c r="E194">
        <v>10</v>
      </c>
      <c r="F194">
        <v>57</v>
      </c>
      <c r="G194" t="s">
        <v>113</v>
      </c>
      <c r="H194">
        <v>6</v>
      </c>
      <c r="I194" t="s">
        <v>2158</v>
      </c>
      <c r="J194" s="30" t="str">
        <f t="shared" si="6"/>
        <v>[198]=57,</v>
      </c>
      <c r="K194" s="3">
        <f t="shared" si="7"/>
        <v>198</v>
      </c>
      <c r="L194" s="3">
        <f t="shared" si="8"/>
        <v>57</v>
      </c>
      <c r="M194" s="8" t="str">
        <f>VLOOKUP(A194,'ESO wayshrine names'!$A$3:$B$9992,2,)</f>
        <v>Dungeon: Darkshade Caverns I</v>
      </c>
      <c r="N194" s="3" t="str">
        <f>VLOOKUP(F194,'ESO zone constants'!$A$3:$D$9999,4,FALSE)</f>
        <v>Deshaan</v>
      </c>
    </row>
    <row r="195" spans="1:14" x14ac:dyDescent="0.25">
      <c r="A195" s="82">
        <v>199</v>
      </c>
      <c r="F195">
        <v>584</v>
      </c>
      <c r="J195" s="30" t="str">
        <f t="shared" ref="J195:J258" si="9">IF(A195&lt;&gt;"",IF(F195&lt;&gt;"",IF(OR(ISNA(A195),ISNA(F195)),"","["&amp;A195&amp;"]="&amp;F195&amp;","),""),"")</f>
        <v>[199]=584,</v>
      </c>
      <c r="K195" s="3">
        <f t="shared" ref="K195:K258" si="10">A195</f>
        <v>199</v>
      </c>
      <c r="L195" s="3">
        <f t="shared" ref="L195:L258" si="11">F195</f>
        <v>584</v>
      </c>
      <c r="M195" s="8" t="str">
        <f>VLOOKUP(A195,'ESO wayshrine names'!$A$3:$B$9992,2,)</f>
        <v>Southern High Rock Wayshrine</v>
      </c>
      <c r="N195" s="3" t="str">
        <f>VLOOKUP(F195,'ESO zone constants'!$A$3:$D$9999,4,FALSE)</f>
        <v>Imperial City</v>
      </c>
    </row>
    <row r="196" spans="1:14" x14ac:dyDescent="0.25">
      <c r="A196" s="82">
        <v>201</v>
      </c>
      <c r="F196">
        <v>584</v>
      </c>
      <c r="J196" s="30" t="str">
        <f t="shared" si="9"/>
        <v>[201]=584,</v>
      </c>
      <c r="K196" s="3">
        <f t="shared" si="10"/>
        <v>201</v>
      </c>
      <c r="L196" s="3">
        <f t="shared" si="11"/>
        <v>584</v>
      </c>
      <c r="M196" s="8" t="str">
        <f>VLOOKUP(A196,'ESO wayshrine names'!$A$3:$B$9992,2,)</f>
        <v>Western Elsweyr Wayshrine</v>
      </c>
      <c r="N196" s="3" t="str">
        <f>VLOOKUP(F196,'ESO zone constants'!$A$3:$D$9999,4,FALSE)</f>
        <v>Imperial City</v>
      </c>
    </row>
    <row r="197" spans="1:14" x14ac:dyDescent="0.25">
      <c r="A197" s="82">
        <v>203</v>
      </c>
      <c r="F197">
        <v>584</v>
      </c>
      <c r="J197" s="30" t="str">
        <f t="shared" si="9"/>
        <v>[203]=584,</v>
      </c>
      <c r="K197" s="3">
        <f t="shared" si="10"/>
        <v>203</v>
      </c>
      <c r="L197" s="3">
        <f t="shared" si="11"/>
        <v>584</v>
      </c>
      <c r="M197" s="8" t="str">
        <f>VLOOKUP(A197,'ESO wayshrine names'!$A$3:$B$9992,2,)</f>
        <v>South Morrowind Wayshrine</v>
      </c>
      <c r="N197" s="3" t="str">
        <f>VLOOKUP(F197,'ESO zone constants'!$A$3:$D$9999,4,FALSE)</f>
        <v>Imperial City</v>
      </c>
    </row>
    <row r="198" spans="1:14" x14ac:dyDescent="0.25">
      <c r="A198" s="82">
        <v>204</v>
      </c>
      <c r="F198">
        <v>92</v>
      </c>
      <c r="J198" s="30" t="str">
        <f t="shared" si="9"/>
        <v>[204]=92,</v>
      </c>
      <c r="K198" s="3">
        <f t="shared" si="10"/>
        <v>204</v>
      </c>
      <c r="L198" s="3">
        <f t="shared" si="11"/>
        <v>92</v>
      </c>
      <c r="M198" s="8" t="str">
        <f>VLOOKUP(A198,'ESO wayshrine names'!$A$3:$B$9992,2,)</f>
        <v>Eastern Evermore Wayshrine</v>
      </c>
      <c r="N198" s="3" t="str">
        <f>VLOOKUP(F198,'ESO zone constants'!$A$3:$D$9999,4,FALSE)</f>
        <v>Bangkorai</v>
      </c>
    </row>
    <row r="199" spans="1:14" x14ac:dyDescent="0.25">
      <c r="A199" s="80">
        <v>205</v>
      </c>
      <c r="B199">
        <v>10</v>
      </c>
      <c r="C199">
        <v>13</v>
      </c>
      <c r="D199" t="s">
        <v>113</v>
      </c>
      <c r="E199">
        <v>10</v>
      </c>
      <c r="F199">
        <v>57</v>
      </c>
      <c r="G199" t="s">
        <v>113</v>
      </c>
      <c r="H199">
        <v>1</v>
      </c>
      <c r="I199" t="s">
        <v>2165</v>
      </c>
      <c r="J199" s="30" t="str">
        <f t="shared" si="9"/>
        <v>[205]=57,</v>
      </c>
      <c r="K199" s="3">
        <f t="shared" si="10"/>
        <v>205</v>
      </c>
      <c r="L199" s="3">
        <f t="shared" si="11"/>
        <v>57</v>
      </c>
      <c r="M199" s="8" t="str">
        <f>VLOOKUP(A199,'ESO wayshrine names'!$A$3:$B$9992,2,)</f>
        <v>Shad Astula Wayshrine</v>
      </c>
      <c r="N199" s="3" t="str">
        <f>VLOOKUP(F199,'ESO zone constants'!$A$3:$D$9999,4,FALSE)</f>
        <v>Deshaan</v>
      </c>
    </row>
    <row r="200" spans="1:14" x14ac:dyDescent="0.25">
      <c r="A200" s="82">
        <v>206</v>
      </c>
      <c r="F200">
        <v>92</v>
      </c>
      <c r="J200" s="30" t="str">
        <f t="shared" si="9"/>
        <v>[206]=92,</v>
      </c>
      <c r="K200" s="3">
        <f t="shared" si="10"/>
        <v>206</v>
      </c>
      <c r="L200" s="3">
        <f t="shared" si="11"/>
        <v>92</v>
      </c>
      <c r="M200" s="8" t="str">
        <f>VLOOKUP(A200,'ESO wayshrine names'!$A$3:$B$9992,2,)</f>
        <v>Halcyon Lake Wayshrine</v>
      </c>
      <c r="N200" s="3" t="str">
        <f>VLOOKUP(F200,'ESO zone constants'!$A$3:$D$9999,4,FALSE)</f>
        <v>Bangkorai</v>
      </c>
    </row>
    <row r="201" spans="1:14" x14ac:dyDescent="0.25">
      <c r="A201" s="82">
        <v>207</v>
      </c>
      <c r="F201">
        <v>383</v>
      </c>
      <c r="J201" s="30" t="str">
        <f t="shared" si="9"/>
        <v>[207]=383,</v>
      </c>
      <c r="K201" s="3">
        <f t="shared" si="10"/>
        <v>207</v>
      </c>
      <c r="L201" s="3">
        <f t="shared" si="11"/>
        <v>383</v>
      </c>
      <c r="M201" s="8" t="str">
        <f>VLOOKUP(A201,'ESO wayshrine names'!$A$3:$B$9992,2,)</f>
        <v>Gray Mire Wayshrine</v>
      </c>
      <c r="N201" s="3" t="str">
        <f>VLOOKUP(F201,'ESO zone constants'!$A$3:$D$9999,4,FALSE)</f>
        <v>Grahtwood</v>
      </c>
    </row>
    <row r="202" spans="1:14" x14ac:dyDescent="0.25">
      <c r="A202" s="82">
        <v>208</v>
      </c>
      <c r="F202">
        <v>20</v>
      </c>
      <c r="J202" s="30" t="str">
        <f t="shared" si="9"/>
        <v>[208]=20,</v>
      </c>
      <c r="K202" s="3">
        <f t="shared" si="10"/>
        <v>208</v>
      </c>
      <c r="L202" s="3">
        <f t="shared" si="11"/>
        <v>20</v>
      </c>
      <c r="M202" s="8" t="str">
        <f>VLOOKUP(A202,'ESO wayshrine names'!$A$3:$B$9992,2,)</f>
        <v>Shrouded Pass Wayshrine</v>
      </c>
      <c r="N202" s="3" t="str">
        <f>VLOOKUP(F202,'ESO zone constants'!$A$3:$D$9999,4,FALSE)</f>
        <v>Rivenspire</v>
      </c>
    </row>
    <row r="203" spans="1:14" x14ac:dyDescent="0.25">
      <c r="A203" s="82">
        <v>210</v>
      </c>
      <c r="F203">
        <v>3</v>
      </c>
      <c r="J203" s="30" t="str">
        <f t="shared" si="9"/>
        <v>[210]=3,</v>
      </c>
      <c r="K203" s="3">
        <f t="shared" si="10"/>
        <v>210</v>
      </c>
      <c r="L203" s="3">
        <f t="shared" si="11"/>
        <v>3</v>
      </c>
      <c r="M203" s="8" t="str">
        <f>VLOOKUP(A203,'ESO wayshrine names'!$A$3:$B$9992,2,)</f>
        <v>The Harborage</v>
      </c>
      <c r="N203" s="3" t="str">
        <f>VLOOKUP(F203,'ESO zone constants'!$A$3:$D$9999,4,FALSE)</f>
        <v>Glenumbra</v>
      </c>
    </row>
    <row r="204" spans="1:14" x14ac:dyDescent="0.25">
      <c r="A204" s="82">
        <v>211</v>
      </c>
      <c r="F204">
        <v>381</v>
      </c>
      <c r="J204" s="30" t="str">
        <f t="shared" si="9"/>
        <v>[211]=381,</v>
      </c>
      <c r="K204" s="3">
        <f t="shared" si="10"/>
        <v>211</v>
      </c>
      <c r="L204" s="3">
        <f t="shared" si="11"/>
        <v>381</v>
      </c>
      <c r="M204" s="8" t="str">
        <f>VLOOKUP(A204,'ESO wayshrine names'!$A$3:$B$9992,2,)</f>
        <v>The Harborage</v>
      </c>
      <c r="N204" s="3" t="str">
        <f>VLOOKUP(F204,'ESO zone constants'!$A$3:$D$9999,4,FALSE)</f>
        <v>Auridon</v>
      </c>
    </row>
    <row r="205" spans="1:14" x14ac:dyDescent="0.25">
      <c r="A205" s="82">
        <v>212</v>
      </c>
      <c r="F205">
        <v>41</v>
      </c>
      <c r="J205" s="30" t="str">
        <f t="shared" si="9"/>
        <v>[212]=41,</v>
      </c>
      <c r="K205" s="3">
        <f t="shared" si="10"/>
        <v>212</v>
      </c>
      <c r="L205" s="3">
        <f t="shared" si="11"/>
        <v>41</v>
      </c>
      <c r="M205" s="8" t="str">
        <f>VLOOKUP(A205,'ESO wayshrine names'!$A$3:$B$9992,2,)</f>
        <v>The Harborage</v>
      </c>
      <c r="N205" s="3" t="str">
        <f>VLOOKUP(F205,'ESO zone constants'!$A$3:$D$9999,4,FALSE)</f>
        <v>Stonefalls</v>
      </c>
    </row>
    <row r="206" spans="1:14" x14ac:dyDescent="0.25">
      <c r="A206" s="82">
        <v>213</v>
      </c>
      <c r="F206">
        <v>383</v>
      </c>
      <c r="J206" s="30" t="str">
        <f t="shared" si="9"/>
        <v>[213]=383,</v>
      </c>
      <c r="K206" s="3">
        <f t="shared" si="10"/>
        <v>213</v>
      </c>
      <c r="L206" s="3">
        <f t="shared" si="11"/>
        <v>383</v>
      </c>
      <c r="M206" s="8" t="str">
        <f>VLOOKUP(A206,'ESO wayshrine names'!$A$3:$B$9992,2,)</f>
        <v>Falinesti Winter Wayshrine</v>
      </c>
      <c r="N206" s="3" t="str">
        <f>VLOOKUP(F206,'ESO zone constants'!$A$3:$D$9999,4,FALSE)</f>
        <v>Grahtwood</v>
      </c>
    </row>
    <row r="207" spans="1:14" x14ac:dyDescent="0.25">
      <c r="A207" s="82">
        <v>214</v>
      </c>
      <c r="F207">
        <v>383</v>
      </c>
      <c r="J207" s="30" t="str">
        <f t="shared" si="9"/>
        <v>[214]=383,</v>
      </c>
      <c r="K207" s="3">
        <f t="shared" si="10"/>
        <v>214</v>
      </c>
      <c r="L207" s="3">
        <f t="shared" si="11"/>
        <v>383</v>
      </c>
      <c r="M207" s="8" t="str">
        <f>VLOOKUP(A207,'ESO wayshrine names'!$A$3:$B$9992,2,)</f>
        <v>Elden Root Wayshrine</v>
      </c>
      <c r="N207" s="3" t="str">
        <f>VLOOKUP(F207,'ESO zone constants'!$A$3:$D$9999,4,FALSE)</f>
        <v>Grahtwood</v>
      </c>
    </row>
    <row r="208" spans="1:14" x14ac:dyDescent="0.25">
      <c r="A208" s="82">
        <v>216</v>
      </c>
      <c r="F208">
        <v>3</v>
      </c>
      <c r="J208" s="30" t="str">
        <f t="shared" si="9"/>
        <v>[216]=3,</v>
      </c>
      <c r="K208" s="3">
        <f t="shared" si="10"/>
        <v>216</v>
      </c>
      <c r="L208" s="3">
        <f t="shared" si="11"/>
        <v>3</v>
      </c>
      <c r="M208" s="8" t="str">
        <f>VLOOKUP(A208,'ESO wayshrine names'!$A$3:$B$9992,2,)</f>
        <v>Hag Fen Wayshrine</v>
      </c>
      <c r="N208" s="3" t="str">
        <f>VLOOKUP(F208,'ESO zone constants'!$A$3:$D$9999,4,FALSE)</f>
        <v>Glenumbra</v>
      </c>
    </row>
    <row r="209" spans="1:14" x14ac:dyDescent="0.25">
      <c r="A209" s="82">
        <v>217</v>
      </c>
      <c r="F209">
        <v>888</v>
      </c>
      <c r="J209" s="30" t="str">
        <f t="shared" si="9"/>
        <v>[217]=888,</v>
      </c>
      <c r="K209" s="3">
        <f t="shared" si="10"/>
        <v>217</v>
      </c>
      <c r="L209" s="3">
        <f t="shared" si="11"/>
        <v>888</v>
      </c>
      <c r="M209" s="8" t="str">
        <f>VLOOKUP(A209,'ESO wayshrine names'!$A$3:$B$9992,2,)</f>
        <v>Seeker's Archive Wayshrine</v>
      </c>
      <c r="N209" s="3" t="str">
        <f>VLOOKUP(F209,'ESO zone constants'!$A$3:$D$9999,4,FALSE)</f>
        <v>Craglorn</v>
      </c>
    </row>
    <row r="210" spans="1:14" x14ac:dyDescent="0.25">
      <c r="A210" s="82">
        <v>218</v>
      </c>
      <c r="F210">
        <v>888</v>
      </c>
      <c r="J210" s="30" t="str">
        <f t="shared" si="9"/>
        <v>[218]=888,</v>
      </c>
      <c r="K210" s="3">
        <f t="shared" si="10"/>
        <v>218</v>
      </c>
      <c r="L210" s="3">
        <f t="shared" si="11"/>
        <v>888</v>
      </c>
      <c r="M210" s="8" t="str">
        <f>VLOOKUP(A210,'ESO wayshrine names'!$A$3:$B$9992,2,)</f>
        <v>Shada's Tear Wayshrine</v>
      </c>
      <c r="N210" s="3" t="str">
        <f>VLOOKUP(F210,'ESO zone constants'!$A$3:$D$9999,4,FALSE)</f>
        <v>Craglorn</v>
      </c>
    </row>
    <row r="211" spans="1:14" x14ac:dyDescent="0.25">
      <c r="A211" s="82">
        <v>219</v>
      </c>
      <c r="F211">
        <v>888</v>
      </c>
      <c r="J211" s="30" t="str">
        <f t="shared" si="9"/>
        <v>[219]=888,</v>
      </c>
      <c r="K211" s="3">
        <f t="shared" si="10"/>
        <v>219</v>
      </c>
      <c r="L211" s="3">
        <f t="shared" si="11"/>
        <v>888</v>
      </c>
      <c r="M211" s="8" t="str">
        <f>VLOOKUP(A211,'ESO wayshrine names'!$A$3:$B$9992,2,)</f>
        <v>Sandy Path Wayshrine</v>
      </c>
      <c r="N211" s="3" t="str">
        <f>VLOOKUP(F211,'ESO zone constants'!$A$3:$D$9999,4,FALSE)</f>
        <v>Craglorn</v>
      </c>
    </row>
    <row r="212" spans="1:14" x14ac:dyDescent="0.25">
      <c r="A212" s="82">
        <v>220</v>
      </c>
      <c r="F212">
        <v>888</v>
      </c>
      <c r="J212" s="30" t="str">
        <f t="shared" si="9"/>
        <v>[220]=888,</v>
      </c>
      <c r="K212" s="3">
        <f t="shared" si="10"/>
        <v>220</v>
      </c>
      <c r="L212" s="3">
        <f t="shared" si="11"/>
        <v>888</v>
      </c>
      <c r="M212" s="8" t="str">
        <f>VLOOKUP(A212,'ESO wayshrine names'!$A$3:$B$9992,2,)</f>
        <v>Belkarth Wayshrine</v>
      </c>
      <c r="N212" s="3" t="str">
        <f>VLOOKUP(F212,'ESO zone constants'!$A$3:$D$9999,4,FALSE)</f>
        <v>Craglorn</v>
      </c>
    </row>
    <row r="213" spans="1:14" x14ac:dyDescent="0.25">
      <c r="A213" s="82">
        <v>225</v>
      </c>
      <c r="F213">
        <v>888</v>
      </c>
      <c r="J213" s="30" t="str">
        <f t="shared" si="9"/>
        <v>[225]=888,</v>
      </c>
      <c r="K213" s="3">
        <f t="shared" si="10"/>
        <v>225</v>
      </c>
      <c r="L213" s="3">
        <f t="shared" si="11"/>
        <v>888</v>
      </c>
      <c r="M213" s="8" t="str">
        <f>VLOOKUP(A213,'ESO wayshrine names'!$A$3:$B$9992,2,)</f>
        <v>Spellscar Wayshrine</v>
      </c>
      <c r="N213" s="3" t="str">
        <f>VLOOKUP(F213,'ESO zone constants'!$A$3:$D$9999,4,FALSE)</f>
        <v>Craglorn</v>
      </c>
    </row>
    <row r="214" spans="1:14" x14ac:dyDescent="0.25">
      <c r="A214" s="82">
        <v>226</v>
      </c>
      <c r="F214">
        <v>888</v>
      </c>
      <c r="J214" s="30" t="str">
        <f t="shared" si="9"/>
        <v>[226]=888,</v>
      </c>
      <c r="K214" s="3">
        <f t="shared" si="10"/>
        <v>226</v>
      </c>
      <c r="L214" s="3">
        <f t="shared" si="11"/>
        <v>888</v>
      </c>
      <c r="M214" s="8" t="str">
        <f>VLOOKUP(A214,'ESO wayshrine names'!$A$3:$B$9992,2,)</f>
        <v>Mountain Overlook Wayshrine</v>
      </c>
      <c r="N214" s="3" t="str">
        <f>VLOOKUP(F214,'ESO zone constants'!$A$3:$D$9999,4,FALSE)</f>
        <v>Craglorn</v>
      </c>
    </row>
    <row r="215" spans="1:14" x14ac:dyDescent="0.25">
      <c r="A215" s="82">
        <v>227</v>
      </c>
      <c r="F215">
        <v>888</v>
      </c>
      <c r="J215" s="30" t="str">
        <f t="shared" si="9"/>
        <v>[227]=888,</v>
      </c>
      <c r="K215" s="3">
        <f t="shared" si="10"/>
        <v>227</v>
      </c>
      <c r="L215" s="3">
        <f t="shared" si="11"/>
        <v>888</v>
      </c>
      <c r="M215" s="8" t="str">
        <f>VLOOKUP(A215,'ESO wayshrine names'!$A$3:$B$9992,2,)</f>
        <v>Inazzur's Hold Wayshrine</v>
      </c>
      <c r="N215" s="3" t="str">
        <f>VLOOKUP(F215,'ESO zone constants'!$A$3:$D$9999,4,FALSE)</f>
        <v>Craglorn</v>
      </c>
    </row>
    <row r="216" spans="1:14" x14ac:dyDescent="0.25">
      <c r="A216" s="82">
        <v>229</v>
      </c>
      <c r="F216">
        <v>888</v>
      </c>
      <c r="J216" s="30" t="str">
        <f t="shared" si="9"/>
        <v>[229]=888,</v>
      </c>
      <c r="K216" s="3">
        <f t="shared" si="10"/>
        <v>229</v>
      </c>
      <c r="L216" s="3">
        <f t="shared" si="11"/>
        <v>888</v>
      </c>
      <c r="M216" s="8" t="str">
        <f>VLOOKUP(A216,'ESO wayshrine names'!$A$3:$B$9992,2,)</f>
        <v>Elinhir Wayshrine</v>
      </c>
      <c r="N216" s="3" t="str">
        <f>VLOOKUP(F216,'ESO zone constants'!$A$3:$D$9999,4,FALSE)</f>
        <v>Craglorn</v>
      </c>
    </row>
    <row r="217" spans="1:14" x14ac:dyDescent="0.25">
      <c r="A217" s="82">
        <v>230</v>
      </c>
      <c r="F217">
        <v>888</v>
      </c>
      <c r="J217" s="30" t="str">
        <f t="shared" si="9"/>
        <v>[230]=888,</v>
      </c>
      <c r="K217" s="3">
        <f t="shared" si="10"/>
        <v>230</v>
      </c>
      <c r="L217" s="3">
        <f t="shared" si="11"/>
        <v>888</v>
      </c>
      <c r="M217" s="8" t="str">
        <f>VLOOKUP(A217,'ESO wayshrine names'!$A$3:$B$9992,2,)</f>
        <v>Trial: Hel Ra Citadel</v>
      </c>
      <c r="N217" s="3" t="str">
        <f>VLOOKUP(F217,'ESO zone constants'!$A$3:$D$9999,4,FALSE)</f>
        <v>Craglorn</v>
      </c>
    </row>
    <row r="218" spans="1:14" x14ac:dyDescent="0.25">
      <c r="A218" s="82">
        <v>231</v>
      </c>
      <c r="F218">
        <v>888</v>
      </c>
      <c r="J218" s="30" t="str">
        <f t="shared" si="9"/>
        <v>[231]=888,</v>
      </c>
      <c r="K218" s="3">
        <f t="shared" si="10"/>
        <v>231</v>
      </c>
      <c r="L218" s="3">
        <f t="shared" si="11"/>
        <v>888</v>
      </c>
      <c r="M218" s="8" t="str">
        <f>VLOOKUP(A218,'ESO wayshrine names'!$A$3:$B$9992,2,)</f>
        <v>Trial: Aetherian Archive</v>
      </c>
      <c r="N218" s="3" t="str">
        <f>VLOOKUP(F218,'ESO zone constants'!$A$3:$D$9999,4,FALSE)</f>
        <v>Craglorn</v>
      </c>
    </row>
    <row r="219" spans="1:14" x14ac:dyDescent="0.25">
      <c r="A219" s="82">
        <v>232</v>
      </c>
      <c r="F219">
        <v>888</v>
      </c>
      <c r="J219" s="30" t="str">
        <f t="shared" si="9"/>
        <v>[232]=888,</v>
      </c>
      <c r="K219" s="3">
        <f t="shared" si="10"/>
        <v>232</v>
      </c>
      <c r="L219" s="3">
        <f t="shared" si="11"/>
        <v>888</v>
      </c>
      <c r="M219" s="8" t="str">
        <f>VLOOKUP(A219,'ESO wayshrine names'!$A$3:$B$9992,2,)</f>
        <v>Trial: Sanctum Ophidia</v>
      </c>
      <c r="N219" s="3" t="str">
        <f>VLOOKUP(F219,'ESO zone constants'!$A$3:$D$9999,4,FALSE)</f>
        <v>Craglorn</v>
      </c>
    </row>
    <row r="220" spans="1:14" x14ac:dyDescent="0.25">
      <c r="A220" s="82">
        <v>233</v>
      </c>
      <c r="F220">
        <v>888</v>
      </c>
      <c r="J220" s="30" t="str">
        <f t="shared" si="9"/>
        <v>[233]=888,</v>
      </c>
      <c r="K220" s="3">
        <f t="shared" si="10"/>
        <v>233</v>
      </c>
      <c r="L220" s="3">
        <f t="shared" si="11"/>
        <v>888</v>
      </c>
      <c r="M220" s="8" t="str">
        <f>VLOOKUP(A220,'ESO wayshrine names'!$A$3:$B$9992,2,)</f>
        <v>Dragonstar Wayshrine</v>
      </c>
      <c r="N220" s="3" t="str">
        <f>VLOOKUP(F220,'ESO zone constants'!$A$3:$D$9999,4,FALSE)</f>
        <v>Craglorn</v>
      </c>
    </row>
    <row r="221" spans="1:14" x14ac:dyDescent="0.25">
      <c r="A221" s="82">
        <v>234</v>
      </c>
      <c r="F221">
        <v>888</v>
      </c>
      <c r="J221" s="30" t="str">
        <f t="shared" si="9"/>
        <v>[234]=888,</v>
      </c>
      <c r="K221" s="3">
        <f t="shared" si="10"/>
        <v>234</v>
      </c>
      <c r="L221" s="3">
        <f t="shared" si="11"/>
        <v>888</v>
      </c>
      <c r="M221" s="8" t="str">
        <f>VLOOKUP(A221,'ESO wayshrine names'!$A$3:$B$9992,2,)</f>
        <v>Skyreach Wayshrine</v>
      </c>
      <c r="N221" s="3" t="str">
        <f>VLOOKUP(F221,'ESO zone constants'!$A$3:$D$9999,4,FALSE)</f>
        <v>Craglorn</v>
      </c>
    </row>
    <row r="222" spans="1:14" x14ac:dyDescent="0.25">
      <c r="A222" s="82">
        <v>235</v>
      </c>
      <c r="F222">
        <v>888</v>
      </c>
      <c r="J222" s="30" t="str">
        <f t="shared" si="9"/>
        <v>[235]=888,</v>
      </c>
      <c r="K222" s="3">
        <f t="shared" si="10"/>
        <v>235</v>
      </c>
      <c r="L222" s="3">
        <f t="shared" si="11"/>
        <v>888</v>
      </c>
      <c r="M222" s="8" t="str">
        <f>VLOOKUP(A222,'ESO wayshrine names'!$A$3:$B$9992,2,)</f>
        <v>Valley of Scars Wayshrine</v>
      </c>
      <c r="N222" s="3" t="str">
        <f>VLOOKUP(F222,'ESO zone constants'!$A$3:$D$9999,4,FALSE)</f>
        <v>Craglorn</v>
      </c>
    </row>
    <row r="223" spans="1:14" x14ac:dyDescent="0.25">
      <c r="A223" s="82">
        <v>237</v>
      </c>
      <c r="F223">
        <v>684</v>
      </c>
      <c r="J223" s="30" t="str">
        <f t="shared" si="9"/>
        <v>[237]=684,</v>
      </c>
      <c r="K223" s="3">
        <f t="shared" si="10"/>
        <v>237</v>
      </c>
      <c r="L223" s="3">
        <f t="shared" si="11"/>
        <v>684</v>
      </c>
      <c r="M223" s="8" t="str">
        <f>VLOOKUP(A223,'ESO wayshrine names'!$A$3:$B$9992,2,)</f>
        <v>Shatul Wayshrine</v>
      </c>
      <c r="N223" s="3" t="str">
        <f>VLOOKUP(F223,'ESO zone constants'!$A$3:$D$9999,4,FALSE)</f>
        <v>Wrothgar</v>
      </c>
    </row>
    <row r="224" spans="1:14" x14ac:dyDescent="0.25">
      <c r="A224" s="82">
        <v>238</v>
      </c>
      <c r="F224">
        <v>684</v>
      </c>
      <c r="J224" s="30" t="str">
        <f t="shared" si="9"/>
        <v>[238]=684,</v>
      </c>
      <c r="K224" s="3">
        <f t="shared" si="10"/>
        <v>238</v>
      </c>
      <c r="L224" s="3">
        <f t="shared" si="11"/>
        <v>684</v>
      </c>
      <c r="M224" s="8" t="str">
        <f>VLOOKUP(A224,'ESO wayshrine names'!$A$3:$B$9992,2,)</f>
        <v>Icy Shore Wayshrine</v>
      </c>
      <c r="N224" s="3" t="str">
        <f>VLOOKUP(F224,'ESO zone constants'!$A$3:$D$9999,4,FALSE)</f>
        <v>Wrothgar</v>
      </c>
    </row>
    <row r="225" spans="1:14" x14ac:dyDescent="0.25">
      <c r="A225" s="82">
        <v>239</v>
      </c>
      <c r="F225">
        <v>684</v>
      </c>
      <c r="J225" s="30" t="str">
        <f t="shared" si="9"/>
        <v>[239]=684,</v>
      </c>
      <c r="K225" s="3">
        <f t="shared" si="10"/>
        <v>239</v>
      </c>
      <c r="L225" s="3">
        <f t="shared" si="11"/>
        <v>684</v>
      </c>
      <c r="M225" s="8" t="str">
        <f>VLOOKUP(A225,'ESO wayshrine names'!$A$3:$B$9992,2,)</f>
        <v>Two Rivers Wayshrine</v>
      </c>
      <c r="N225" s="3" t="str">
        <f>VLOOKUP(F225,'ESO zone constants'!$A$3:$D$9999,4,FALSE)</f>
        <v>Wrothgar</v>
      </c>
    </row>
    <row r="226" spans="1:14" x14ac:dyDescent="0.25">
      <c r="A226" s="82">
        <v>240</v>
      </c>
      <c r="F226">
        <v>684</v>
      </c>
      <c r="J226" s="30" t="str">
        <f t="shared" si="9"/>
        <v>[240]=684,</v>
      </c>
      <c r="K226" s="3">
        <f t="shared" si="10"/>
        <v>240</v>
      </c>
      <c r="L226" s="3">
        <f t="shared" si="11"/>
        <v>684</v>
      </c>
      <c r="M226" s="8" t="str">
        <f>VLOOKUP(A226,'ESO wayshrine names'!$A$3:$B$9992,2,)</f>
        <v>Morkul Plain Wayshrine</v>
      </c>
      <c r="N226" s="3" t="str">
        <f>VLOOKUP(F226,'ESO zone constants'!$A$3:$D$9999,4,FALSE)</f>
        <v>Wrothgar</v>
      </c>
    </row>
    <row r="227" spans="1:14" x14ac:dyDescent="0.25">
      <c r="A227" s="82">
        <v>241</v>
      </c>
      <c r="F227">
        <v>684</v>
      </c>
      <c r="J227" s="30" t="str">
        <f t="shared" si="9"/>
        <v>[241]=684,</v>
      </c>
      <c r="K227" s="3">
        <f t="shared" si="10"/>
        <v>241</v>
      </c>
      <c r="L227" s="3">
        <f t="shared" si="11"/>
        <v>684</v>
      </c>
      <c r="M227" s="8" t="str">
        <f>VLOOKUP(A227,'ESO wayshrine names'!$A$3:$B$9992,2,)</f>
        <v>Great Bay Wayshrine</v>
      </c>
      <c r="N227" s="3" t="str">
        <f>VLOOKUP(F227,'ESO zone constants'!$A$3:$D$9999,4,FALSE)</f>
        <v>Wrothgar</v>
      </c>
    </row>
    <row r="228" spans="1:14" x14ac:dyDescent="0.25">
      <c r="A228" s="82">
        <v>242</v>
      </c>
      <c r="F228">
        <v>684</v>
      </c>
      <c r="J228" s="30" t="str">
        <f t="shared" si="9"/>
        <v>[242]=684,</v>
      </c>
      <c r="K228" s="3">
        <f t="shared" si="10"/>
        <v>242</v>
      </c>
      <c r="L228" s="3">
        <f t="shared" si="11"/>
        <v>684</v>
      </c>
      <c r="M228" s="8" t="str">
        <f>VLOOKUP(A228,'ESO wayshrine names'!$A$3:$B$9992,2,)</f>
        <v>Frostbreak Ridge Wayshrine</v>
      </c>
      <c r="N228" s="3" t="str">
        <f>VLOOKUP(F228,'ESO zone constants'!$A$3:$D$9999,4,FALSE)</f>
        <v>Wrothgar</v>
      </c>
    </row>
    <row r="229" spans="1:14" x14ac:dyDescent="0.25">
      <c r="A229" s="82">
        <v>243</v>
      </c>
      <c r="F229">
        <v>684</v>
      </c>
      <c r="J229" s="30" t="str">
        <f t="shared" si="9"/>
        <v>[243]=684,</v>
      </c>
      <c r="K229" s="3">
        <f t="shared" si="10"/>
        <v>243</v>
      </c>
      <c r="L229" s="3">
        <f t="shared" si="11"/>
        <v>684</v>
      </c>
      <c r="M229" s="8" t="str">
        <f>VLOOKUP(A229,'ESO wayshrine names'!$A$3:$B$9992,2,)</f>
        <v>Siege Road Wayshrine</v>
      </c>
      <c r="N229" s="3" t="str">
        <f>VLOOKUP(F229,'ESO zone constants'!$A$3:$D$9999,4,FALSE)</f>
        <v>Wrothgar</v>
      </c>
    </row>
    <row r="230" spans="1:14" x14ac:dyDescent="0.25">
      <c r="A230" s="82">
        <v>244</v>
      </c>
      <c r="F230">
        <v>684</v>
      </c>
      <c r="J230" s="30" t="str">
        <f t="shared" si="9"/>
        <v>[244]=684,</v>
      </c>
      <c r="K230" s="3">
        <f t="shared" si="10"/>
        <v>244</v>
      </c>
      <c r="L230" s="3">
        <f t="shared" si="11"/>
        <v>684</v>
      </c>
      <c r="M230" s="8" t="str">
        <f>VLOOKUP(A230,'ESO wayshrine names'!$A$3:$B$9992,2,)</f>
        <v>Orsinium Wayshrine</v>
      </c>
      <c r="N230" s="3" t="str">
        <f>VLOOKUP(F230,'ESO zone constants'!$A$3:$D$9999,4,FALSE)</f>
        <v>Wrothgar</v>
      </c>
    </row>
    <row r="231" spans="1:14" x14ac:dyDescent="0.25">
      <c r="A231" s="82">
        <v>245</v>
      </c>
      <c r="F231">
        <v>684</v>
      </c>
      <c r="J231" s="30" t="str">
        <f t="shared" si="9"/>
        <v>[245]=684,</v>
      </c>
      <c r="K231" s="3">
        <f t="shared" si="10"/>
        <v>245</v>
      </c>
      <c r="L231" s="3">
        <f t="shared" si="11"/>
        <v>684</v>
      </c>
      <c r="M231" s="8" t="str">
        <f>VLOOKUP(A231,'ESO wayshrine names'!$A$3:$B$9992,2,)</f>
        <v>Trader's Road Wayshrine</v>
      </c>
      <c r="N231" s="3" t="str">
        <f>VLOOKUP(F231,'ESO zone constants'!$A$3:$D$9999,4,FALSE)</f>
        <v>Wrothgar</v>
      </c>
    </row>
    <row r="232" spans="1:14" x14ac:dyDescent="0.25">
      <c r="A232" s="82">
        <v>246</v>
      </c>
      <c r="F232">
        <v>684</v>
      </c>
      <c r="J232" s="30" t="str">
        <f t="shared" si="9"/>
        <v>[246]=684,</v>
      </c>
      <c r="K232" s="3">
        <f t="shared" si="10"/>
        <v>246</v>
      </c>
      <c r="L232" s="3">
        <f t="shared" si="11"/>
        <v>684</v>
      </c>
      <c r="M232" s="8" t="str">
        <f>VLOOKUP(A232,'ESO wayshrine names'!$A$3:$B$9992,2,)</f>
        <v>Merchant's Gate Wayshrine</v>
      </c>
      <c r="N232" s="3" t="str">
        <f>VLOOKUP(F232,'ESO zone constants'!$A$3:$D$9999,4,FALSE)</f>
        <v>Wrothgar</v>
      </c>
    </row>
    <row r="233" spans="1:14" x14ac:dyDescent="0.25">
      <c r="A233" s="82">
        <v>249</v>
      </c>
      <c r="F233">
        <v>684</v>
      </c>
      <c r="J233" s="30" t="str">
        <f t="shared" si="9"/>
        <v>[249]=684,</v>
      </c>
      <c r="K233" s="3">
        <f t="shared" si="10"/>
        <v>249</v>
      </c>
      <c r="L233" s="3">
        <f t="shared" si="11"/>
        <v>684</v>
      </c>
      <c r="M233" s="8" t="str">
        <f>VLOOKUP(A233,'ESO wayshrine names'!$A$3:$B$9992,2,)</f>
        <v>Maelstrom Arena</v>
      </c>
      <c r="N233" s="3" t="str">
        <f>VLOOKUP(F233,'ESO zone constants'!$A$3:$D$9999,4,FALSE)</f>
        <v>Wrothgar</v>
      </c>
    </row>
    <row r="234" spans="1:14" x14ac:dyDescent="0.25">
      <c r="A234" s="82">
        <v>250</v>
      </c>
      <c r="F234">
        <v>684</v>
      </c>
      <c r="J234" s="30" t="str">
        <f t="shared" si="9"/>
        <v>[250]=684,</v>
      </c>
      <c r="K234" s="3">
        <f t="shared" si="10"/>
        <v>250</v>
      </c>
      <c r="L234" s="3">
        <f t="shared" si="11"/>
        <v>684</v>
      </c>
      <c r="M234" s="8" t="str">
        <f>VLOOKUP(A234,'ESO wayshrine names'!$A$3:$B$9992,2,)</f>
        <v>Maelstrom Arena</v>
      </c>
      <c r="N234" s="3" t="str">
        <f>VLOOKUP(F234,'ESO zone constants'!$A$3:$D$9999,4,FALSE)</f>
        <v>Wrothgar</v>
      </c>
    </row>
    <row r="235" spans="1:14" x14ac:dyDescent="0.25">
      <c r="A235" s="80">
        <v>251</v>
      </c>
      <c r="B235">
        <v>29</v>
      </c>
      <c r="C235">
        <v>1006</v>
      </c>
      <c r="D235" t="s">
        <v>521</v>
      </c>
      <c r="E235">
        <v>448</v>
      </c>
      <c r="F235">
        <v>823</v>
      </c>
      <c r="G235" t="s">
        <v>521</v>
      </c>
      <c r="H235">
        <v>1</v>
      </c>
      <c r="I235" t="s">
        <v>2198</v>
      </c>
      <c r="J235" s="30" t="str">
        <f t="shared" si="9"/>
        <v>[251]=823,</v>
      </c>
      <c r="K235" s="3">
        <f t="shared" si="10"/>
        <v>251</v>
      </c>
      <c r="L235" s="3">
        <f t="shared" si="11"/>
        <v>823</v>
      </c>
      <c r="M235" s="8" t="str">
        <f>VLOOKUP(A235,'ESO wayshrine names'!$A$3:$B$9992,2,)</f>
        <v>Anvil Wayshrine</v>
      </c>
      <c r="N235" s="3" t="str">
        <f>VLOOKUP(F235,'ESO zone constants'!$A$3:$D$9999,4,FALSE)</f>
        <v>Gold Coast</v>
      </c>
    </row>
    <row r="236" spans="1:14" x14ac:dyDescent="0.25">
      <c r="A236" s="80">
        <v>252</v>
      </c>
      <c r="B236">
        <v>29</v>
      </c>
      <c r="C236">
        <v>1006</v>
      </c>
      <c r="D236" t="s">
        <v>521</v>
      </c>
      <c r="E236">
        <v>448</v>
      </c>
      <c r="F236">
        <v>823</v>
      </c>
      <c r="G236" t="s">
        <v>521</v>
      </c>
      <c r="H236">
        <v>1</v>
      </c>
      <c r="I236" t="s">
        <v>2199</v>
      </c>
      <c r="J236" s="30" t="str">
        <f t="shared" si="9"/>
        <v>[252]=823,</v>
      </c>
      <c r="K236" s="3">
        <f t="shared" si="10"/>
        <v>252</v>
      </c>
      <c r="L236" s="3">
        <f t="shared" si="11"/>
        <v>823</v>
      </c>
      <c r="M236" s="8" t="str">
        <f>VLOOKUP(A236,'ESO wayshrine names'!$A$3:$B$9992,2,)</f>
        <v>Kvatch Wayshrine</v>
      </c>
      <c r="N236" s="3" t="str">
        <f>VLOOKUP(F236,'ESO zone constants'!$A$3:$D$9999,4,FALSE)</f>
        <v>Gold Coast</v>
      </c>
    </row>
    <row r="237" spans="1:14" x14ac:dyDescent="0.25">
      <c r="A237" s="80">
        <v>253</v>
      </c>
      <c r="B237">
        <v>29</v>
      </c>
      <c r="C237">
        <v>1006</v>
      </c>
      <c r="D237" t="s">
        <v>521</v>
      </c>
      <c r="E237">
        <v>448</v>
      </c>
      <c r="F237">
        <v>823</v>
      </c>
      <c r="G237" t="s">
        <v>521</v>
      </c>
      <c r="H237">
        <v>1</v>
      </c>
      <c r="I237" t="s">
        <v>2200</v>
      </c>
      <c r="J237" s="30" t="str">
        <f t="shared" si="9"/>
        <v>[253]=823,</v>
      </c>
      <c r="K237" s="3">
        <f t="shared" si="10"/>
        <v>253</v>
      </c>
      <c r="L237" s="3">
        <f t="shared" si="11"/>
        <v>823</v>
      </c>
      <c r="M237" s="8" t="str">
        <f>VLOOKUP(A237,'ESO wayshrine names'!$A$3:$B$9992,2,)</f>
        <v>Strid River Wayshrine</v>
      </c>
      <c r="N237" s="3" t="str">
        <f>VLOOKUP(F237,'ESO zone constants'!$A$3:$D$9999,4,FALSE)</f>
        <v>Gold Coast</v>
      </c>
    </row>
    <row r="238" spans="1:14" x14ac:dyDescent="0.25">
      <c r="A238" s="80">
        <v>254</v>
      </c>
      <c r="B238">
        <v>29</v>
      </c>
      <c r="C238">
        <v>1006</v>
      </c>
      <c r="D238" t="s">
        <v>521</v>
      </c>
      <c r="E238">
        <v>448</v>
      </c>
      <c r="F238">
        <v>823</v>
      </c>
      <c r="G238" t="s">
        <v>521</v>
      </c>
      <c r="H238">
        <v>1</v>
      </c>
      <c r="I238" t="s">
        <v>2201</v>
      </c>
      <c r="J238" s="30" t="str">
        <f t="shared" si="9"/>
        <v>[254]=823,</v>
      </c>
      <c r="K238" s="3">
        <f t="shared" si="10"/>
        <v>254</v>
      </c>
      <c r="L238" s="3">
        <f t="shared" si="11"/>
        <v>823</v>
      </c>
      <c r="M238" s="8" t="str">
        <f>VLOOKUP(A238,'ESO wayshrine names'!$A$3:$B$9992,2,)</f>
        <v>Gold Coast Wayshrine</v>
      </c>
      <c r="N238" s="3" t="str">
        <f>VLOOKUP(F238,'ESO zone constants'!$A$3:$D$9999,4,FALSE)</f>
        <v>Gold Coast</v>
      </c>
    </row>
    <row r="239" spans="1:14" x14ac:dyDescent="0.25">
      <c r="A239" s="82">
        <v>255</v>
      </c>
      <c r="F239">
        <v>816</v>
      </c>
      <c r="J239" s="30" t="str">
        <f t="shared" si="9"/>
        <v>[255]=816,</v>
      </c>
      <c r="K239" s="3">
        <f t="shared" si="10"/>
        <v>255</v>
      </c>
      <c r="L239" s="3">
        <f t="shared" si="11"/>
        <v>816</v>
      </c>
      <c r="M239" s="8" t="str">
        <f>VLOOKUP(A239,'ESO wayshrine names'!$A$3:$B$9992,2,)</f>
        <v>Abah's Landing Wayshrine</v>
      </c>
      <c r="N239" s="3" t="str">
        <f>VLOOKUP(F239,'ESO zone constants'!$A$3:$D$9999,4,FALSE)</f>
        <v>Hew's Bane</v>
      </c>
    </row>
    <row r="240" spans="1:14" x14ac:dyDescent="0.25">
      <c r="A240" s="82">
        <v>256</v>
      </c>
      <c r="F240">
        <v>816</v>
      </c>
      <c r="J240" s="30" t="str">
        <f t="shared" si="9"/>
        <v>[256]=816,</v>
      </c>
      <c r="K240" s="3">
        <f t="shared" si="10"/>
        <v>256</v>
      </c>
      <c r="L240" s="3">
        <f t="shared" si="11"/>
        <v>816</v>
      </c>
      <c r="M240" s="8" t="str">
        <f>VLOOKUP(A240,'ESO wayshrine names'!$A$3:$B$9992,2,)</f>
        <v>Zeht's Displeasure Wayshrine</v>
      </c>
      <c r="N240" s="3" t="str">
        <f>VLOOKUP(F240,'ESO zone constants'!$A$3:$D$9999,4,FALSE)</f>
        <v>Hew's Bane</v>
      </c>
    </row>
    <row r="241" spans="1:14" x14ac:dyDescent="0.25">
      <c r="A241" s="82">
        <v>257</v>
      </c>
      <c r="F241">
        <v>816</v>
      </c>
      <c r="J241" s="30" t="str">
        <f t="shared" si="9"/>
        <v>[257]=816,</v>
      </c>
      <c r="K241" s="3">
        <f t="shared" si="10"/>
        <v>257</v>
      </c>
      <c r="L241" s="3">
        <f t="shared" si="11"/>
        <v>816</v>
      </c>
      <c r="M241" s="8" t="str">
        <f>VLOOKUP(A241,'ESO wayshrine names'!$A$3:$B$9992,2,)</f>
        <v>No Shira Citadel Wayshrine</v>
      </c>
      <c r="N241" s="3" t="str">
        <f>VLOOKUP(F241,'ESO zone constants'!$A$3:$D$9999,4,FALSE)</f>
        <v>Hew's Bane</v>
      </c>
    </row>
    <row r="242" spans="1:14" x14ac:dyDescent="0.25">
      <c r="A242" s="82">
        <v>258</v>
      </c>
      <c r="F242">
        <v>382</v>
      </c>
      <c r="J242" s="30" t="str">
        <f t="shared" si="9"/>
        <v>[258]=382,</v>
      </c>
      <c r="K242" s="3">
        <f t="shared" si="10"/>
        <v>258</v>
      </c>
      <c r="L242" s="3">
        <f t="shared" si="11"/>
        <v>382</v>
      </c>
      <c r="M242" s="8" t="str">
        <f>VLOOKUP(A242,'ESO wayshrine names'!$A$3:$B$9992,2,)</f>
        <v>Trial: Maw of Lorkhaj</v>
      </c>
      <c r="N242" s="3" t="str">
        <f>VLOOKUP(F242,'ESO zone constants'!$A$3:$D$9999,4,FALSE)</f>
        <v>Reaper's March</v>
      </c>
    </row>
    <row r="243" spans="1:14" x14ac:dyDescent="0.25">
      <c r="A243" s="82">
        <v>260</v>
      </c>
      <c r="F243">
        <v>117</v>
      </c>
      <c r="J243" s="30" t="str">
        <f t="shared" si="9"/>
        <v>[260]=117,</v>
      </c>
      <c r="K243" s="3">
        <f t="shared" si="10"/>
        <v>260</v>
      </c>
      <c r="L243" s="3">
        <f t="shared" si="11"/>
        <v>117</v>
      </c>
      <c r="M243" s="8" t="str">
        <f>VLOOKUP(A243,'ESO wayshrine names'!$A$3:$B$9992,2,)</f>
        <v>Dungeon: Ruins of Mazzatun</v>
      </c>
      <c r="N243" s="3" t="str">
        <f>VLOOKUP(F243,'ESO zone constants'!$A$3:$D$9999,4,FALSE)</f>
        <v>Shadowfen</v>
      </c>
    </row>
    <row r="244" spans="1:14" x14ac:dyDescent="0.25">
      <c r="A244" s="82">
        <v>261</v>
      </c>
      <c r="F244">
        <v>117</v>
      </c>
      <c r="J244" s="30" t="str">
        <f t="shared" si="9"/>
        <v>[261]=117,</v>
      </c>
      <c r="K244" s="3">
        <f t="shared" si="10"/>
        <v>261</v>
      </c>
      <c r="L244" s="3">
        <f t="shared" si="11"/>
        <v>117</v>
      </c>
      <c r="M244" s="8" t="str">
        <f>VLOOKUP(A244,'ESO wayshrine names'!$A$3:$B$9992,2,)</f>
        <v>Dungeon: Cradle of Shadows</v>
      </c>
      <c r="N244" s="3" t="str">
        <f>VLOOKUP(F244,'ESO zone constants'!$A$3:$D$9999,4,FALSE)</f>
        <v>Shadowfen</v>
      </c>
    </row>
    <row r="245" spans="1:14" x14ac:dyDescent="0.25">
      <c r="A245" s="82">
        <v>262</v>
      </c>
      <c r="F245">
        <v>381</v>
      </c>
      <c r="J245" s="30" t="str">
        <f t="shared" si="9"/>
        <v>[262]=381,</v>
      </c>
      <c r="K245" s="3">
        <f t="shared" si="10"/>
        <v>262</v>
      </c>
      <c r="L245" s="3">
        <f t="shared" si="11"/>
        <v>381</v>
      </c>
      <c r="M245" s="8" t="str">
        <f>VLOOKUP(A245,'ESO wayshrine names'!$A$3:$B$9992,2,)</f>
        <v>Dungeon: The Banished Cells II</v>
      </c>
      <c r="N245" s="3" t="str">
        <f>VLOOKUP(F245,'ESO zone constants'!$A$3:$D$9999,4,FALSE)</f>
        <v>Auridon</v>
      </c>
    </row>
    <row r="246" spans="1:14" x14ac:dyDescent="0.25">
      <c r="A246" s="82">
        <v>263</v>
      </c>
      <c r="F246">
        <v>19</v>
      </c>
      <c r="J246" s="30" t="str">
        <f t="shared" si="9"/>
        <v>[263]=19,</v>
      </c>
      <c r="K246" s="3">
        <f t="shared" si="10"/>
        <v>263</v>
      </c>
      <c r="L246" s="3">
        <f t="shared" si="11"/>
        <v>19</v>
      </c>
      <c r="M246" s="8" t="str">
        <f>VLOOKUP(A246,'ESO wayshrine names'!$A$3:$B$9992,2,)</f>
        <v>Dungeon: Wayrest Sewers II</v>
      </c>
      <c r="N246" s="3" t="str">
        <f>VLOOKUP(F246,'ESO zone constants'!$A$3:$D$9999,4,FALSE)</f>
        <v>Stormhaven</v>
      </c>
    </row>
    <row r="247" spans="1:14" x14ac:dyDescent="0.25">
      <c r="A247" s="80">
        <v>264</v>
      </c>
      <c r="B247">
        <v>10</v>
      </c>
      <c r="C247">
        <v>13</v>
      </c>
      <c r="D247" t="s">
        <v>113</v>
      </c>
      <c r="E247">
        <v>10</v>
      </c>
      <c r="F247">
        <v>57</v>
      </c>
      <c r="G247" t="s">
        <v>113</v>
      </c>
      <c r="H247">
        <v>6</v>
      </c>
      <c r="I247" t="s">
        <v>2210</v>
      </c>
      <c r="J247" s="30" t="str">
        <f t="shared" si="9"/>
        <v>[264]=57,</v>
      </c>
      <c r="K247" s="3">
        <f t="shared" si="10"/>
        <v>264</v>
      </c>
      <c r="L247" s="3">
        <f t="shared" si="11"/>
        <v>57</v>
      </c>
      <c r="M247" s="8" t="str">
        <f>VLOOKUP(A247,'ESO wayshrine names'!$A$3:$B$9992,2,)</f>
        <v>Dungeon: Darkshade Caverns II</v>
      </c>
      <c r="N247" s="3" t="str">
        <f>VLOOKUP(F247,'ESO zone constants'!$A$3:$D$9999,4,FALSE)</f>
        <v>Deshaan</v>
      </c>
    </row>
    <row r="248" spans="1:14" x14ac:dyDescent="0.25">
      <c r="A248" s="82">
        <v>265</v>
      </c>
      <c r="F248">
        <v>383</v>
      </c>
      <c r="J248" s="30" t="str">
        <f t="shared" si="9"/>
        <v>[265]=383,</v>
      </c>
      <c r="K248" s="3">
        <f t="shared" si="10"/>
        <v>265</v>
      </c>
      <c r="L248" s="3">
        <f t="shared" si="11"/>
        <v>383</v>
      </c>
      <c r="M248" s="8" t="str">
        <f>VLOOKUP(A248,'ESO wayshrine names'!$A$3:$B$9992,2,)</f>
        <v>Dungeon: Elden Hollow II</v>
      </c>
      <c r="N248" s="3" t="str">
        <f>VLOOKUP(F248,'ESO zone constants'!$A$3:$D$9999,4,FALSE)</f>
        <v>Grahtwood</v>
      </c>
    </row>
    <row r="249" spans="1:14" x14ac:dyDescent="0.25">
      <c r="A249" s="82">
        <v>266</v>
      </c>
      <c r="F249">
        <v>41</v>
      </c>
      <c r="J249" s="30" t="str">
        <f t="shared" si="9"/>
        <v>[266]=41,</v>
      </c>
      <c r="K249" s="3">
        <f t="shared" si="10"/>
        <v>266</v>
      </c>
      <c r="L249" s="3">
        <f t="shared" si="11"/>
        <v>41</v>
      </c>
      <c r="M249" s="8" t="str">
        <f>VLOOKUP(A249,'ESO wayshrine names'!$A$3:$B$9992,2,)</f>
        <v>Dungeon: Fungal Grotto II</v>
      </c>
      <c r="N249" s="3" t="str">
        <f>VLOOKUP(F249,'ESO zone constants'!$A$3:$D$9999,4,FALSE)</f>
        <v>Stonefalls</v>
      </c>
    </row>
    <row r="250" spans="1:14" x14ac:dyDescent="0.25">
      <c r="A250" s="82">
        <v>267</v>
      </c>
      <c r="F250">
        <v>3</v>
      </c>
      <c r="J250" s="30" t="str">
        <f t="shared" si="9"/>
        <v>[267]=3,</v>
      </c>
      <c r="K250" s="3">
        <f t="shared" si="10"/>
        <v>267</v>
      </c>
      <c r="L250" s="3">
        <f t="shared" si="11"/>
        <v>3</v>
      </c>
      <c r="M250" s="8" t="str">
        <f>VLOOKUP(A250,'ESO wayshrine names'!$A$3:$B$9992,2,)</f>
        <v>Dungeon: Spindleclutch II</v>
      </c>
      <c r="N250" s="3" t="str">
        <f>VLOOKUP(F250,'ESO zone constants'!$A$3:$D$9999,4,FALSE)</f>
        <v>Glenumbra</v>
      </c>
    </row>
    <row r="251" spans="1:14" x14ac:dyDescent="0.25">
      <c r="A251" s="82">
        <v>268</v>
      </c>
      <c r="F251">
        <v>108</v>
      </c>
      <c r="J251" s="30" t="str">
        <f t="shared" si="9"/>
        <v>[268]=108,</v>
      </c>
      <c r="K251" s="3">
        <f t="shared" si="10"/>
        <v>268</v>
      </c>
      <c r="L251" s="3">
        <f t="shared" si="11"/>
        <v>108</v>
      </c>
      <c r="M251" s="8" t="str">
        <f>VLOOKUP(A251,'ESO wayshrine names'!$A$3:$B$9992,2,)</f>
        <v>Dungeon: City of Ash II</v>
      </c>
      <c r="N251" s="3" t="str">
        <f>VLOOKUP(F251,'ESO zone constants'!$A$3:$D$9999,4,FALSE)</f>
        <v>Greenshade</v>
      </c>
    </row>
    <row r="252" spans="1:14" x14ac:dyDescent="0.25">
      <c r="A252" s="82">
        <v>269</v>
      </c>
      <c r="F252">
        <v>20</v>
      </c>
      <c r="J252" s="30" t="str">
        <f t="shared" si="9"/>
        <v>[269]=20,</v>
      </c>
      <c r="K252" s="3">
        <f t="shared" si="10"/>
        <v>269</v>
      </c>
      <c r="L252" s="3">
        <f t="shared" si="11"/>
        <v>20</v>
      </c>
      <c r="M252" s="8" t="str">
        <f>VLOOKUP(A252,'ESO wayshrine names'!$A$3:$B$9992,2,)</f>
        <v>Dungeon: Crypt of Hearts II</v>
      </c>
      <c r="N252" s="3" t="str">
        <f>VLOOKUP(F252,'ESO zone constants'!$A$3:$D$9999,4,FALSE)</f>
        <v>Rivenspire</v>
      </c>
    </row>
    <row r="253" spans="1:14" x14ac:dyDescent="0.25">
      <c r="A253" s="82">
        <v>270</v>
      </c>
      <c r="F253">
        <v>888</v>
      </c>
      <c r="J253" s="30" t="str">
        <f t="shared" si="9"/>
        <v>[270]=888,</v>
      </c>
      <c r="K253" s="3">
        <f t="shared" si="10"/>
        <v>270</v>
      </c>
      <c r="L253" s="3">
        <f t="shared" si="11"/>
        <v>888</v>
      </c>
      <c r="M253" s="8" t="str">
        <f>VLOOKUP(A253,'ESO wayshrine names'!$A$3:$B$9992,2,)</f>
        <v>Dragonstar Arena</v>
      </c>
      <c r="N253" s="3" t="str">
        <f>VLOOKUP(F253,'ESO zone constants'!$A$3:$D$9999,4,FALSE)</f>
        <v>Craglorn</v>
      </c>
    </row>
    <row r="254" spans="1:14" x14ac:dyDescent="0.25">
      <c r="A254" s="82">
        <v>272</v>
      </c>
      <c r="F254">
        <v>849</v>
      </c>
      <c r="J254" s="30" t="str">
        <f t="shared" si="9"/>
        <v>[272]=849,</v>
      </c>
      <c r="K254" s="3">
        <f t="shared" si="10"/>
        <v>272</v>
      </c>
      <c r="L254" s="3">
        <f t="shared" si="11"/>
        <v>849</v>
      </c>
      <c r="M254" s="8" t="str">
        <f>VLOOKUP(A254,'ESO wayshrine names'!$A$3:$B$9992,2,)</f>
        <v>Seyda Neen Wayshrine</v>
      </c>
      <c r="N254" s="3" t="str">
        <f>VLOOKUP(F254,'ESO zone constants'!$A$3:$D$9999,4,FALSE)</f>
        <v>Vvardenfell</v>
      </c>
    </row>
    <row r="255" spans="1:14" x14ac:dyDescent="0.25">
      <c r="A255" s="82">
        <v>273</v>
      </c>
      <c r="F255">
        <v>849</v>
      </c>
      <c r="J255" s="30" t="str">
        <f t="shared" si="9"/>
        <v>[273]=849,</v>
      </c>
      <c r="K255" s="3">
        <f t="shared" si="10"/>
        <v>273</v>
      </c>
      <c r="L255" s="3">
        <f t="shared" si="11"/>
        <v>849</v>
      </c>
      <c r="M255" s="8" t="str">
        <f>VLOOKUP(A255,'ESO wayshrine names'!$A$3:$B$9992,2,)</f>
        <v>Gnisis Wayshrine</v>
      </c>
      <c r="N255" s="3" t="str">
        <f>VLOOKUP(F255,'ESO zone constants'!$A$3:$D$9999,4,FALSE)</f>
        <v>Vvardenfell</v>
      </c>
    </row>
    <row r="256" spans="1:14" x14ac:dyDescent="0.25">
      <c r="A256" s="82">
        <v>274</v>
      </c>
      <c r="F256">
        <v>849</v>
      </c>
      <c r="J256" s="30" t="str">
        <f t="shared" si="9"/>
        <v>[274]=849,</v>
      </c>
      <c r="K256" s="3">
        <f t="shared" si="10"/>
        <v>274</v>
      </c>
      <c r="L256" s="3">
        <f t="shared" si="11"/>
        <v>849</v>
      </c>
      <c r="M256" s="8" t="str">
        <f>VLOOKUP(A256,'ESO wayshrine names'!$A$3:$B$9992,2,)</f>
        <v>Ald'ruhn Wayshrine</v>
      </c>
      <c r="N256" s="3" t="str">
        <f>VLOOKUP(F256,'ESO zone constants'!$A$3:$D$9999,4,FALSE)</f>
        <v>Vvardenfell</v>
      </c>
    </row>
    <row r="257" spans="1:14" x14ac:dyDescent="0.25">
      <c r="A257" s="82">
        <v>275</v>
      </c>
      <c r="F257">
        <v>849</v>
      </c>
      <c r="J257" s="30" t="str">
        <f t="shared" si="9"/>
        <v>[275]=849,</v>
      </c>
      <c r="K257" s="3">
        <f t="shared" si="10"/>
        <v>275</v>
      </c>
      <c r="L257" s="3">
        <f t="shared" si="11"/>
        <v>849</v>
      </c>
      <c r="M257" s="8" t="str">
        <f>VLOOKUP(A257,'ESO wayshrine names'!$A$3:$B$9992,2,)</f>
        <v>Balmora Wayshrine</v>
      </c>
      <c r="N257" s="3" t="str">
        <f>VLOOKUP(F257,'ESO zone constants'!$A$3:$D$9999,4,FALSE)</f>
        <v>Vvardenfell</v>
      </c>
    </row>
    <row r="258" spans="1:14" x14ac:dyDescent="0.25">
      <c r="A258" s="82">
        <v>276</v>
      </c>
      <c r="F258">
        <v>849</v>
      </c>
      <c r="J258" s="30" t="str">
        <f t="shared" si="9"/>
        <v>[276]=849,</v>
      </c>
      <c r="K258" s="3">
        <f t="shared" si="10"/>
        <v>276</v>
      </c>
      <c r="L258" s="3">
        <f t="shared" si="11"/>
        <v>849</v>
      </c>
      <c r="M258" s="8" t="str">
        <f>VLOOKUP(A258,'ESO wayshrine names'!$A$3:$B$9992,2,)</f>
        <v>Suran Wayshrine</v>
      </c>
      <c r="N258" s="3" t="str">
        <f>VLOOKUP(F258,'ESO zone constants'!$A$3:$D$9999,4,FALSE)</f>
        <v>Vvardenfell</v>
      </c>
    </row>
    <row r="259" spans="1:14" x14ac:dyDescent="0.25">
      <c r="A259" s="82">
        <v>277</v>
      </c>
      <c r="F259">
        <v>849</v>
      </c>
      <c r="J259" s="30" t="str">
        <f t="shared" ref="J259:J322" si="12">IF(A259&lt;&gt;"",IF(F259&lt;&gt;"",IF(OR(ISNA(A259),ISNA(F259)),"","["&amp;A259&amp;"]="&amp;F259&amp;","),""),"")</f>
        <v>[277]=849,</v>
      </c>
      <c r="K259" s="3">
        <f t="shared" ref="K259:K322" si="13">A259</f>
        <v>277</v>
      </c>
      <c r="L259" s="3">
        <f t="shared" ref="L259:L322" si="14">F259</f>
        <v>849</v>
      </c>
      <c r="M259" s="8" t="str">
        <f>VLOOKUP(A259,'ESO wayshrine names'!$A$3:$B$9992,2,)</f>
        <v>Molag Mar Wayshrine</v>
      </c>
      <c r="N259" s="3" t="str">
        <f>VLOOKUP(F259,'ESO zone constants'!$A$3:$D$9999,4,FALSE)</f>
        <v>Vvardenfell</v>
      </c>
    </row>
    <row r="260" spans="1:14" x14ac:dyDescent="0.25">
      <c r="A260" s="82">
        <v>278</v>
      </c>
      <c r="F260">
        <v>849</v>
      </c>
      <c r="J260" s="30" t="str">
        <f t="shared" si="12"/>
        <v>[278]=849,</v>
      </c>
      <c r="K260" s="3">
        <f t="shared" si="13"/>
        <v>278</v>
      </c>
      <c r="L260" s="3">
        <f t="shared" si="14"/>
        <v>849</v>
      </c>
      <c r="M260" s="8" t="str">
        <f>VLOOKUP(A260,'ESO wayshrine names'!$A$3:$B$9992,2,)</f>
        <v>Tel Branora Wayshrine</v>
      </c>
      <c r="N260" s="3" t="str">
        <f>VLOOKUP(F260,'ESO zone constants'!$A$3:$D$9999,4,FALSE)</f>
        <v>Vvardenfell</v>
      </c>
    </row>
    <row r="261" spans="1:14" x14ac:dyDescent="0.25">
      <c r="A261" s="82">
        <v>279</v>
      </c>
      <c r="F261">
        <v>849</v>
      </c>
      <c r="J261" s="30" t="str">
        <f t="shared" si="12"/>
        <v>[279]=849,</v>
      </c>
      <c r="K261" s="3">
        <f t="shared" si="13"/>
        <v>279</v>
      </c>
      <c r="L261" s="3">
        <f t="shared" si="14"/>
        <v>849</v>
      </c>
      <c r="M261" s="8" t="str">
        <f>VLOOKUP(A261,'ESO wayshrine names'!$A$3:$B$9992,2,)</f>
        <v>Nchuleftingth Wayshrine</v>
      </c>
      <c r="N261" s="3" t="str">
        <f>VLOOKUP(F261,'ESO zone constants'!$A$3:$D$9999,4,FALSE)</f>
        <v>Vvardenfell</v>
      </c>
    </row>
    <row r="262" spans="1:14" x14ac:dyDescent="0.25">
      <c r="A262" s="82">
        <v>280</v>
      </c>
      <c r="F262">
        <v>849</v>
      </c>
      <c r="J262" s="30" t="str">
        <f t="shared" si="12"/>
        <v>[280]=849,</v>
      </c>
      <c r="K262" s="3">
        <f t="shared" si="13"/>
        <v>280</v>
      </c>
      <c r="L262" s="3">
        <f t="shared" si="14"/>
        <v>849</v>
      </c>
      <c r="M262" s="8" t="str">
        <f>VLOOKUP(A262,'ESO wayshrine names'!$A$3:$B$9992,2,)</f>
        <v>Tel Mora Wayshrine</v>
      </c>
      <c r="N262" s="3" t="str">
        <f>VLOOKUP(F262,'ESO zone constants'!$A$3:$D$9999,4,FALSE)</f>
        <v>Vvardenfell</v>
      </c>
    </row>
    <row r="263" spans="1:14" x14ac:dyDescent="0.25">
      <c r="A263" s="82">
        <v>281</v>
      </c>
      <c r="F263">
        <v>849</v>
      </c>
      <c r="J263" s="30" t="str">
        <f t="shared" si="12"/>
        <v>[281]=849,</v>
      </c>
      <c r="K263" s="3">
        <f t="shared" si="13"/>
        <v>281</v>
      </c>
      <c r="L263" s="3">
        <f t="shared" si="14"/>
        <v>849</v>
      </c>
      <c r="M263" s="8" t="str">
        <f>VLOOKUP(A263,'ESO wayshrine names'!$A$3:$B$9992,2,)</f>
        <v>Sadrith Mora Wayshrine</v>
      </c>
      <c r="N263" s="3" t="str">
        <f>VLOOKUP(F263,'ESO zone constants'!$A$3:$D$9999,4,FALSE)</f>
        <v>Vvardenfell</v>
      </c>
    </row>
    <row r="264" spans="1:14" x14ac:dyDescent="0.25">
      <c r="A264" s="82">
        <v>282</v>
      </c>
      <c r="F264">
        <v>849</v>
      </c>
      <c r="J264" s="30" t="str">
        <f t="shared" si="12"/>
        <v>[282]=849,</v>
      </c>
      <c r="K264" s="3">
        <f t="shared" si="13"/>
        <v>282</v>
      </c>
      <c r="L264" s="3">
        <f t="shared" si="14"/>
        <v>849</v>
      </c>
      <c r="M264" s="8" t="str">
        <f>VLOOKUP(A264,'ESO wayshrine names'!$A$3:$B$9992,2,)</f>
        <v>Valley of the Wind Wayshrine</v>
      </c>
      <c r="N264" s="3" t="str">
        <f>VLOOKUP(F264,'ESO zone constants'!$A$3:$D$9999,4,FALSE)</f>
        <v>Vvardenfell</v>
      </c>
    </row>
    <row r="265" spans="1:14" x14ac:dyDescent="0.25">
      <c r="A265" s="82">
        <v>284</v>
      </c>
      <c r="F265">
        <v>849</v>
      </c>
      <c r="J265" s="30" t="str">
        <f t="shared" si="12"/>
        <v>[284]=849,</v>
      </c>
      <c r="K265" s="3">
        <f t="shared" si="13"/>
        <v>284</v>
      </c>
      <c r="L265" s="3">
        <f t="shared" si="14"/>
        <v>849</v>
      </c>
      <c r="M265" s="8" t="str">
        <f>VLOOKUP(A265,'ESO wayshrine names'!$A$3:$B$9992,2,)</f>
        <v>Vivec City Wayshrine</v>
      </c>
      <c r="N265" s="3" t="str">
        <f>VLOOKUP(F265,'ESO zone constants'!$A$3:$D$9999,4,FALSE)</f>
        <v>Vvardenfell</v>
      </c>
    </row>
    <row r="266" spans="1:14" x14ac:dyDescent="0.25">
      <c r="A266" s="82">
        <v>285</v>
      </c>
      <c r="F266">
        <v>381</v>
      </c>
      <c r="J266" s="30" t="str">
        <f t="shared" si="12"/>
        <v>[285]=381,</v>
      </c>
      <c r="K266" s="3">
        <f t="shared" si="13"/>
        <v>285</v>
      </c>
      <c r="L266" s="3">
        <f t="shared" si="14"/>
        <v>381</v>
      </c>
      <c r="M266" s="8" t="str">
        <f>VLOOKUP(A266,'ESO wayshrine names'!$A$3:$B$9992,2,)</f>
        <v>Barbed Hook Private Room</v>
      </c>
      <c r="N266" s="3" t="str">
        <f>VLOOKUP(F266,'ESO zone constants'!$A$3:$D$9999,4,FALSE)</f>
        <v>Auridon</v>
      </c>
    </row>
    <row r="267" spans="1:14" x14ac:dyDescent="0.25">
      <c r="A267" s="82">
        <v>286</v>
      </c>
      <c r="F267">
        <v>104</v>
      </c>
      <c r="J267" s="30" t="str">
        <f t="shared" si="12"/>
        <v>[286]=104,</v>
      </c>
      <c r="K267" s="3">
        <f t="shared" si="13"/>
        <v>286</v>
      </c>
      <c r="L267" s="3">
        <f t="shared" si="14"/>
        <v>104</v>
      </c>
      <c r="M267" s="8" t="str">
        <f>VLOOKUP(A267,'ESO wayshrine names'!$A$3:$B$9992,2,)</f>
        <v>Sisters of the Sands Apartment</v>
      </c>
      <c r="N267" s="3" t="str">
        <f>VLOOKUP(F267,'ESO zone constants'!$A$3:$D$9999,4,FALSE)</f>
        <v>Alik'r Desert</v>
      </c>
    </row>
    <row r="268" spans="1:14" x14ac:dyDescent="0.25">
      <c r="A268" s="81">
        <v>287</v>
      </c>
      <c r="B268">
        <v>10</v>
      </c>
      <c r="C268">
        <v>13</v>
      </c>
      <c r="D268" t="s">
        <v>113</v>
      </c>
      <c r="E268">
        <v>10</v>
      </c>
      <c r="F268">
        <v>57</v>
      </c>
      <c r="G268" t="s">
        <v>113</v>
      </c>
      <c r="H268">
        <v>7</v>
      </c>
      <c r="I268" t="s">
        <v>610</v>
      </c>
      <c r="J268" s="30" t="str">
        <f t="shared" si="12"/>
        <v>[287]=57,</v>
      </c>
      <c r="K268" s="3">
        <f t="shared" si="13"/>
        <v>287</v>
      </c>
      <c r="L268" s="3">
        <f t="shared" si="14"/>
        <v>57</v>
      </c>
      <c r="M268" s="8" t="str">
        <f>VLOOKUP(A268,'ESO wayshrine names'!$A$3:$B$9992,2,)</f>
        <v>Flaming Nix Deluxe Garret</v>
      </c>
      <c r="N268" s="3" t="str">
        <f>VLOOKUP(F268,'ESO zone constants'!$A$3:$D$9999,4,FALSE)</f>
        <v>Deshaan</v>
      </c>
    </row>
    <row r="269" spans="1:14" x14ac:dyDescent="0.25">
      <c r="A269" s="82">
        <v>288</v>
      </c>
      <c r="F269">
        <v>381</v>
      </c>
      <c r="J269" s="30" t="str">
        <f t="shared" si="12"/>
        <v>[288]=381,</v>
      </c>
      <c r="K269" s="3">
        <f t="shared" si="13"/>
        <v>288</v>
      </c>
      <c r="L269" s="3">
        <f t="shared" si="14"/>
        <v>381</v>
      </c>
      <c r="M269" s="8" t="str">
        <f>VLOOKUP(A269,'ESO wayshrine names'!$A$3:$B$9992,2,)</f>
        <v>Mara's Kiss Public House</v>
      </c>
      <c r="N269" s="3" t="str">
        <f>VLOOKUP(F269,'ESO zone constants'!$A$3:$D$9999,4,FALSE)</f>
        <v>Auridon</v>
      </c>
    </row>
    <row r="270" spans="1:14" x14ac:dyDescent="0.25">
      <c r="A270" s="82">
        <v>289</v>
      </c>
      <c r="F270">
        <v>3</v>
      </c>
      <c r="J270" s="30" t="str">
        <f t="shared" si="12"/>
        <v>[289]=3,</v>
      </c>
      <c r="K270" s="3">
        <f t="shared" si="13"/>
        <v>289</v>
      </c>
      <c r="L270" s="3">
        <f t="shared" si="14"/>
        <v>3</v>
      </c>
      <c r="M270" s="8" t="str">
        <f>VLOOKUP(A270,'ESO wayshrine names'!$A$3:$B$9992,2,)</f>
        <v>The Rosy Lion</v>
      </c>
      <c r="N270" s="3" t="str">
        <f>VLOOKUP(F270,'ESO zone constants'!$A$3:$D$9999,4,FALSE)</f>
        <v>Glenumbra</v>
      </c>
    </row>
    <row r="271" spans="1:14" x14ac:dyDescent="0.25">
      <c r="A271" s="82">
        <v>290</v>
      </c>
      <c r="F271">
        <v>41</v>
      </c>
      <c r="J271" s="30" t="str">
        <f t="shared" si="12"/>
        <v>[290]=41,</v>
      </c>
      <c r="K271" s="3">
        <f t="shared" si="13"/>
        <v>290</v>
      </c>
      <c r="L271" s="3">
        <f t="shared" si="14"/>
        <v>41</v>
      </c>
      <c r="M271" s="8" t="str">
        <f>VLOOKUP(A271,'ESO wayshrine names'!$A$3:$B$9992,2,)</f>
        <v>The Ebony Flask Inn Room</v>
      </c>
      <c r="N271" s="3" t="str">
        <f>VLOOKUP(F271,'ESO zone constants'!$A$3:$D$9999,4,FALSE)</f>
        <v>Stonefalls</v>
      </c>
    </row>
    <row r="272" spans="1:14" x14ac:dyDescent="0.25">
      <c r="A272" s="82">
        <v>291</v>
      </c>
      <c r="F272">
        <v>382</v>
      </c>
      <c r="J272" s="30" t="str">
        <f t="shared" si="12"/>
        <v>[291]=382,</v>
      </c>
      <c r="K272" s="3">
        <f t="shared" si="13"/>
        <v>291</v>
      </c>
      <c r="L272" s="3">
        <f t="shared" si="14"/>
        <v>382</v>
      </c>
      <c r="M272" s="8" t="str">
        <f>VLOOKUP(A272,'ESO wayshrine names'!$A$3:$B$9992,2,)</f>
        <v>Serenity Falls Estate</v>
      </c>
      <c r="N272" s="3" t="str">
        <f>VLOOKUP(F272,'ESO zone constants'!$A$3:$D$9999,4,FALSE)</f>
        <v>Reaper's March</v>
      </c>
    </row>
    <row r="273" spans="1:14" x14ac:dyDescent="0.25">
      <c r="A273" s="82">
        <v>292</v>
      </c>
      <c r="F273">
        <v>3</v>
      </c>
      <c r="J273" s="30" t="str">
        <f t="shared" si="12"/>
        <v>[292]=3,</v>
      </c>
      <c r="K273" s="3">
        <f t="shared" si="13"/>
        <v>292</v>
      </c>
      <c r="L273" s="3">
        <f t="shared" si="14"/>
        <v>3</v>
      </c>
      <c r="M273" s="8" t="str">
        <f>VLOOKUP(A273,'ESO wayshrine names'!$A$3:$B$9992,2,)</f>
        <v>Daggerfall Overlook</v>
      </c>
      <c r="N273" s="3" t="str">
        <f>VLOOKUP(F273,'ESO zone constants'!$A$3:$D$9999,4,FALSE)</f>
        <v>Glenumbra</v>
      </c>
    </row>
    <row r="274" spans="1:14" x14ac:dyDescent="0.25">
      <c r="A274" s="82">
        <v>293</v>
      </c>
      <c r="F274">
        <v>41</v>
      </c>
      <c r="J274" s="30" t="str">
        <f t="shared" si="12"/>
        <v>[293]=41,</v>
      </c>
      <c r="K274" s="3">
        <f t="shared" si="13"/>
        <v>293</v>
      </c>
      <c r="L274" s="3">
        <f t="shared" si="14"/>
        <v>41</v>
      </c>
      <c r="M274" s="8" t="str">
        <f>VLOOKUP(A274,'ESO wayshrine names'!$A$3:$B$9992,2,)</f>
        <v>Ebonheart Chateau</v>
      </c>
      <c r="N274" s="3" t="str">
        <f>VLOOKUP(F274,'ESO zone constants'!$A$3:$D$9999,4,FALSE)</f>
        <v>Stonefalls</v>
      </c>
    </row>
    <row r="275" spans="1:14" x14ac:dyDescent="0.25">
      <c r="A275" s="82">
        <v>294</v>
      </c>
      <c r="F275">
        <v>58</v>
      </c>
      <c r="J275" s="30" t="str">
        <f t="shared" si="12"/>
        <v>[294]=58,</v>
      </c>
      <c r="K275" s="3">
        <f t="shared" si="13"/>
        <v>294</v>
      </c>
      <c r="L275" s="3">
        <f t="shared" si="14"/>
        <v>58</v>
      </c>
      <c r="M275" s="8" t="str">
        <f>VLOOKUP(A275,'ESO wayshrine names'!$A$3:$B$9992,2,)</f>
        <v>Black Vine Villa</v>
      </c>
      <c r="N275" s="3" t="str">
        <f>VLOOKUP(F275,'ESO zone constants'!$A$3:$D$9999,4,FALSE)</f>
        <v>Malabal Tor</v>
      </c>
    </row>
    <row r="276" spans="1:14" x14ac:dyDescent="0.25">
      <c r="A276" s="82">
        <v>295</v>
      </c>
      <c r="F276">
        <v>281</v>
      </c>
      <c r="J276" s="30" t="str">
        <f t="shared" si="12"/>
        <v>[295]=281,</v>
      </c>
      <c r="K276" s="3">
        <f t="shared" si="13"/>
        <v>295</v>
      </c>
      <c r="L276" s="3">
        <f t="shared" si="14"/>
        <v>281</v>
      </c>
      <c r="M276" s="8" t="str">
        <f>VLOOKUP(A276,'ESO wayshrine names'!$A$3:$B$9992,2,)</f>
        <v>Humblemud</v>
      </c>
      <c r="N276" s="3" t="str">
        <f>VLOOKUP(F276,'ESO zone constants'!$A$3:$D$9999,4,FALSE)</f>
        <v>Bal Foyen</v>
      </c>
    </row>
    <row r="277" spans="1:14" x14ac:dyDescent="0.25">
      <c r="A277" s="82">
        <v>296</v>
      </c>
      <c r="F277">
        <v>383</v>
      </c>
      <c r="J277" s="30" t="str">
        <f t="shared" si="12"/>
        <v>[296]=383,</v>
      </c>
      <c r="K277" s="3">
        <f t="shared" si="13"/>
        <v>296</v>
      </c>
      <c r="L277" s="3">
        <f t="shared" si="14"/>
        <v>383</v>
      </c>
      <c r="M277" s="8" t="str">
        <f>VLOOKUP(A277,'ESO wayshrine names'!$A$3:$B$9992,2,)</f>
        <v>Snugpod</v>
      </c>
      <c r="N277" s="3" t="str">
        <f>VLOOKUP(F277,'ESO zone constants'!$A$3:$D$9999,4,FALSE)</f>
        <v>Grahtwood</v>
      </c>
    </row>
    <row r="278" spans="1:14" x14ac:dyDescent="0.25">
      <c r="A278" s="82">
        <v>297</v>
      </c>
      <c r="F278">
        <v>3</v>
      </c>
      <c r="J278" s="30" t="str">
        <f t="shared" si="12"/>
        <v>[297]=3,</v>
      </c>
      <c r="K278" s="3">
        <f t="shared" si="13"/>
        <v>297</v>
      </c>
      <c r="L278" s="3">
        <f t="shared" si="14"/>
        <v>3</v>
      </c>
      <c r="M278" s="8" t="str">
        <f>VLOOKUP(A278,'ESO wayshrine names'!$A$3:$B$9992,2,)</f>
        <v>Captain Margaux's Place</v>
      </c>
      <c r="N278" s="3" t="str">
        <f>VLOOKUP(F278,'ESO zone constants'!$A$3:$D$9999,4,FALSE)</f>
        <v>Glenumbra</v>
      </c>
    </row>
    <row r="279" spans="1:14" x14ac:dyDescent="0.25">
      <c r="A279" s="82">
        <v>298</v>
      </c>
      <c r="F279">
        <v>41</v>
      </c>
      <c r="J279" s="30" t="str">
        <f t="shared" si="12"/>
        <v>[298]=41,</v>
      </c>
      <c r="K279" s="3">
        <f t="shared" si="13"/>
        <v>298</v>
      </c>
      <c r="L279" s="3">
        <f t="shared" si="14"/>
        <v>41</v>
      </c>
      <c r="M279" s="8" t="str">
        <f>VLOOKUP(A279,'ESO wayshrine names'!$A$3:$B$9992,2,)</f>
        <v>Kragenhome</v>
      </c>
      <c r="N279" s="3" t="str">
        <f>VLOOKUP(F279,'ESO zone constants'!$A$3:$D$9999,4,FALSE)</f>
        <v>Stonefalls</v>
      </c>
    </row>
    <row r="280" spans="1:14" x14ac:dyDescent="0.25">
      <c r="A280" s="82">
        <v>299</v>
      </c>
      <c r="F280">
        <v>58</v>
      </c>
      <c r="J280" s="30" t="str">
        <f t="shared" si="12"/>
        <v>[299]=58,</v>
      </c>
      <c r="K280" s="3">
        <f t="shared" si="13"/>
        <v>299</v>
      </c>
      <c r="L280" s="3">
        <f t="shared" si="14"/>
        <v>58</v>
      </c>
      <c r="M280" s="8" t="str">
        <f>VLOOKUP(A280,'ESO wayshrine names'!$A$3:$B$9992,2,)</f>
        <v>Cyrodilic Jungle House</v>
      </c>
      <c r="N280" s="3" t="str">
        <f>VLOOKUP(F280,'ESO zone constants'!$A$3:$D$9999,4,FALSE)</f>
        <v>Malabal Tor</v>
      </c>
    </row>
    <row r="281" spans="1:14" x14ac:dyDescent="0.25">
      <c r="A281" s="82">
        <v>300</v>
      </c>
      <c r="F281">
        <v>537</v>
      </c>
      <c r="J281" s="30" t="str">
        <f t="shared" si="12"/>
        <v>[300]=537,</v>
      </c>
      <c r="K281" s="3">
        <f t="shared" si="13"/>
        <v>300</v>
      </c>
      <c r="L281" s="3">
        <f t="shared" si="14"/>
        <v>537</v>
      </c>
      <c r="M281" s="8" t="str">
        <f>VLOOKUP(A281,'ESO wayshrine names'!$A$3:$B$9992,2,)</f>
        <v>Moonmirth House</v>
      </c>
      <c r="N281" s="3" t="str">
        <f>VLOOKUP(F281,'ESO zone constants'!$A$3:$D$9999,4,FALSE)</f>
        <v>Khenarthi's Roost</v>
      </c>
    </row>
    <row r="282" spans="1:14" x14ac:dyDescent="0.25">
      <c r="A282" s="82">
        <v>301</v>
      </c>
      <c r="F282">
        <v>103</v>
      </c>
      <c r="J282" s="30" t="str">
        <f t="shared" si="12"/>
        <v>[301]=103,</v>
      </c>
      <c r="K282" s="3">
        <f t="shared" si="13"/>
        <v>301</v>
      </c>
      <c r="L282" s="3">
        <f t="shared" si="14"/>
        <v>103</v>
      </c>
      <c r="M282" s="8" t="str">
        <f>VLOOKUP(A282,'ESO wayshrine names'!$A$3:$B$9992,2,)</f>
        <v>Autumn's-Gate</v>
      </c>
      <c r="N282" s="3" t="str">
        <f>VLOOKUP(F282,'ESO zone constants'!$A$3:$D$9999,4,FALSE)</f>
        <v>The Rift</v>
      </c>
    </row>
    <row r="283" spans="1:14" x14ac:dyDescent="0.25">
      <c r="A283" s="82">
        <v>302</v>
      </c>
      <c r="F283">
        <v>19</v>
      </c>
      <c r="J283" s="30" t="str">
        <f t="shared" si="12"/>
        <v>[302]=19,</v>
      </c>
      <c r="K283" s="3">
        <f t="shared" si="13"/>
        <v>302</v>
      </c>
      <c r="L283" s="3">
        <f t="shared" si="14"/>
        <v>19</v>
      </c>
      <c r="M283" s="8" t="str">
        <f>VLOOKUP(A283,'ESO wayshrine names'!$A$3:$B$9992,2,)</f>
        <v>Hammerdeath Bungalow</v>
      </c>
      <c r="N283" s="3" t="str">
        <f>VLOOKUP(F283,'ESO zone constants'!$A$3:$D$9999,4,FALSE)</f>
        <v>Stormhaven</v>
      </c>
    </row>
    <row r="284" spans="1:14" x14ac:dyDescent="0.25">
      <c r="A284" s="82">
        <v>303</v>
      </c>
      <c r="F284">
        <v>92</v>
      </c>
      <c r="J284" s="30" t="str">
        <f t="shared" si="12"/>
        <v>[303]=92,</v>
      </c>
      <c r="K284" s="3">
        <f t="shared" si="13"/>
        <v>303</v>
      </c>
      <c r="L284" s="3">
        <f t="shared" si="14"/>
        <v>92</v>
      </c>
      <c r="M284" s="8" t="str">
        <f>VLOOKUP(A284,'ESO wayshrine names'!$A$3:$B$9992,2,)</f>
        <v>Twin Arches</v>
      </c>
      <c r="N284" s="3" t="str">
        <f>VLOOKUP(F284,'ESO zone constants'!$A$3:$D$9999,4,FALSE)</f>
        <v>Bangkorai</v>
      </c>
    </row>
    <row r="285" spans="1:14" x14ac:dyDescent="0.25">
      <c r="A285" s="82">
        <v>304</v>
      </c>
      <c r="F285">
        <v>108</v>
      </c>
      <c r="J285" s="30" t="str">
        <f t="shared" si="12"/>
        <v>[304]=108,</v>
      </c>
      <c r="K285" s="3">
        <f t="shared" si="13"/>
        <v>304</v>
      </c>
      <c r="L285" s="3">
        <f t="shared" si="14"/>
        <v>108</v>
      </c>
      <c r="M285" s="8" t="str">
        <f>VLOOKUP(A285,'ESO wayshrine names'!$A$3:$B$9992,2,)</f>
        <v>Cliffshade</v>
      </c>
      <c r="N285" s="3" t="str">
        <f>VLOOKUP(F285,'ESO zone constants'!$A$3:$D$9999,4,FALSE)</f>
        <v>Greenshade</v>
      </c>
    </row>
    <row r="286" spans="1:14" x14ac:dyDescent="0.25">
      <c r="A286" s="82">
        <v>305</v>
      </c>
      <c r="F286">
        <v>117</v>
      </c>
      <c r="J286" s="30" t="str">
        <f t="shared" si="12"/>
        <v>[305]=117,</v>
      </c>
      <c r="K286" s="3">
        <f t="shared" si="13"/>
        <v>305</v>
      </c>
      <c r="L286" s="3">
        <f t="shared" si="14"/>
        <v>117</v>
      </c>
      <c r="M286" s="8" t="str">
        <f>VLOOKUP(A286,'ESO wayshrine names'!$A$3:$B$9992,2,)</f>
        <v>The Ample Domicile</v>
      </c>
      <c r="N286" s="3" t="str">
        <f>VLOOKUP(F286,'ESO zone constants'!$A$3:$D$9999,4,FALSE)</f>
        <v>Shadowfen</v>
      </c>
    </row>
    <row r="287" spans="1:14" x14ac:dyDescent="0.25">
      <c r="A287" s="82">
        <v>306</v>
      </c>
      <c r="F287">
        <v>108</v>
      </c>
      <c r="J287" s="30" t="str">
        <f t="shared" si="12"/>
        <v>[306]=108,</v>
      </c>
      <c r="K287" s="3">
        <f t="shared" si="13"/>
        <v>306</v>
      </c>
      <c r="L287" s="3">
        <f t="shared" si="14"/>
        <v>108</v>
      </c>
      <c r="M287" s="8" t="str">
        <f>VLOOKUP(A287,'ESO wayshrine names'!$A$3:$B$9992,2,)</f>
        <v>Bouldertree Refuge</v>
      </c>
      <c r="N287" s="3" t="str">
        <f>VLOOKUP(F287,'ESO zone constants'!$A$3:$D$9999,4,FALSE)</f>
        <v>Greenshade</v>
      </c>
    </row>
    <row r="288" spans="1:14" x14ac:dyDescent="0.25">
      <c r="A288" s="82">
        <v>307</v>
      </c>
      <c r="F288">
        <v>20</v>
      </c>
      <c r="J288" s="30" t="str">
        <f t="shared" si="12"/>
        <v>[307]=20,</v>
      </c>
      <c r="K288" s="3">
        <f t="shared" si="13"/>
        <v>307</v>
      </c>
      <c r="L288" s="3">
        <f t="shared" si="14"/>
        <v>20</v>
      </c>
      <c r="M288" s="8" t="str">
        <f>VLOOKUP(A288,'ESO wayshrine names'!$A$3:$B$9992,2,)</f>
        <v>Ravenhurst</v>
      </c>
      <c r="N288" s="3" t="str">
        <f>VLOOKUP(F288,'ESO zone constants'!$A$3:$D$9999,4,FALSE)</f>
        <v>Rivenspire</v>
      </c>
    </row>
    <row r="289" spans="1:14" x14ac:dyDescent="0.25">
      <c r="A289" s="82">
        <v>308</v>
      </c>
      <c r="F289">
        <v>117</v>
      </c>
      <c r="J289" s="30" t="str">
        <f t="shared" si="12"/>
        <v>[308]=117,</v>
      </c>
      <c r="K289" s="3">
        <f t="shared" si="13"/>
        <v>308</v>
      </c>
      <c r="L289" s="3">
        <f t="shared" si="14"/>
        <v>117</v>
      </c>
      <c r="M289" s="8">
        <f>VLOOKUP(A289,'ESO wayshrine names'!$A$3:$B$9992,2,)</f>
        <v>0</v>
      </c>
      <c r="N289" s="3" t="str">
        <f>VLOOKUP(F289,'ESO zone constants'!$A$3:$D$9999,4,FALSE)</f>
        <v>Shadowfen</v>
      </c>
    </row>
    <row r="290" spans="1:14" x14ac:dyDescent="0.25">
      <c r="A290" s="81">
        <v>309</v>
      </c>
      <c r="B290">
        <v>10</v>
      </c>
      <c r="C290">
        <v>13</v>
      </c>
      <c r="D290" t="s">
        <v>113</v>
      </c>
      <c r="E290">
        <v>10</v>
      </c>
      <c r="F290">
        <v>57</v>
      </c>
      <c r="G290" t="s">
        <v>113</v>
      </c>
      <c r="H290">
        <v>7</v>
      </c>
      <c r="I290" t="s">
        <v>553</v>
      </c>
      <c r="J290" s="30" t="str">
        <f t="shared" si="12"/>
        <v>[309]=57,</v>
      </c>
      <c r="K290" s="3">
        <f t="shared" si="13"/>
        <v>309</v>
      </c>
      <c r="L290" s="3">
        <f t="shared" si="14"/>
        <v>57</v>
      </c>
      <c r="M290" s="8" t="str">
        <f>VLOOKUP(A290,'ESO wayshrine names'!$A$3:$B$9992,2,)</f>
        <v>Velothi Reverie</v>
      </c>
      <c r="N290" s="3" t="str">
        <f>VLOOKUP(F290,'ESO zone constants'!$A$3:$D$9999,4,FALSE)</f>
        <v>Deshaan</v>
      </c>
    </row>
    <row r="291" spans="1:14" x14ac:dyDescent="0.25">
      <c r="A291" s="82">
        <v>310</v>
      </c>
      <c r="F291">
        <v>888</v>
      </c>
      <c r="J291" s="30" t="str">
        <f t="shared" si="12"/>
        <v>[310]=888,</v>
      </c>
      <c r="K291" s="3">
        <f t="shared" si="13"/>
        <v>310</v>
      </c>
      <c r="L291" s="3">
        <f t="shared" si="14"/>
        <v>888</v>
      </c>
      <c r="M291" s="8" t="str">
        <f>VLOOKUP(A291,'ESO wayshrine names'!$A$3:$B$9992,2,)</f>
        <v>Domus Phrasticus</v>
      </c>
      <c r="N291" s="3" t="str">
        <f>VLOOKUP(F291,'ESO zone constants'!$A$3:$D$9999,4,FALSE)</f>
        <v>Craglorn</v>
      </c>
    </row>
    <row r="292" spans="1:14" x14ac:dyDescent="0.25">
      <c r="A292" s="82">
        <v>311</v>
      </c>
      <c r="F292">
        <v>382</v>
      </c>
      <c r="J292" s="30" t="str">
        <f t="shared" si="12"/>
        <v>[311]=382,</v>
      </c>
      <c r="K292" s="3">
        <f t="shared" si="13"/>
        <v>311</v>
      </c>
      <c r="L292" s="3">
        <f t="shared" si="14"/>
        <v>382</v>
      </c>
      <c r="M292" s="8" t="str">
        <f>VLOOKUP(A292,'ESO wayshrine names'!$A$3:$B$9992,2,)</f>
        <v>Sleek Creek House</v>
      </c>
      <c r="N292" s="3" t="str">
        <f>VLOOKUP(F292,'ESO zone constants'!$A$3:$D$9999,4,FALSE)</f>
        <v>Reaper's March</v>
      </c>
    </row>
    <row r="293" spans="1:14" x14ac:dyDescent="0.25">
      <c r="A293" s="82">
        <v>312</v>
      </c>
      <c r="F293">
        <v>101</v>
      </c>
      <c r="J293" s="30" t="str">
        <f t="shared" si="12"/>
        <v>[312]=101,</v>
      </c>
      <c r="K293" s="3">
        <f t="shared" si="13"/>
        <v>312</v>
      </c>
      <c r="L293" s="3">
        <f t="shared" si="14"/>
        <v>101</v>
      </c>
      <c r="M293" s="8" t="str">
        <f>VLOOKUP(A293,'ESO wayshrine names'!$A$3:$B$9992,2,)</f>
        <v>Grymharth's Woe</v>
      </c>
      <c r="N293" s="3" t="str">
        <f>VLOOKUP(F293,'ESO zone constants'!$A$3:$D$9999,4,FALSE)</f>
        <v>Eastmarch</v>
      </c>
    </row>
    <row r="294" spans="1:14" x14ac:dyDescent="0.25">
      <c r="A294" s="82">
        <v>313</v>
      </c>
      <c r="F294">
        <v>92</v>
      </c>
      <c r="J294" s="30" t="str">
        <f t="shared" si="12"/>
        <v>[313]=92,</v>
      </c>
      <c r="K294" s="3">
        <f t="shared" si="13"/>
        <v>313</v>
      </c>
      <c r="L294" s="3">
        <f t="shared" si="14"/>
        <v>92</v>
      </c>
      <c r="M294" s="8" t="str">
        <f>VLOOKUP(A294,'ESO wayshrine names'!$A$3:$B$9992,2,)</f>
        <v>Mournoth Keep</v>
      </c>
      <c r="N294" s="3" t="str">
        <f>VLOOKUP(F294,'ESO zone constants'!$A$3:$D$9999,4,FALSE)</f>
        <v>Bangkorai</v>
      </c>
    </row>
    <row r="295" spans="1:14" x14ac:dyDescent="0.25">
      <c r="A295" s="82">
        <v>314</v>
      </c>
      <c r="F295">
        <v>104</v>
      </c>
      <c r="J295" s="30" t="str">
        <f t="shared" si="12"/>
        <v>[314]=104,</v>
      </c>
      <c r="K295" s="3">
        <f t="shared" si="13"/>
        <v>314</v>
      </c>
      <c r="L295" s="3">
        <f t="shared" si="14"/>
        <v>104</v>
      </c>
      <c r="M295" s="8" t="str">
        <f>VLOOKUP(A295,'ESO wayshrine names'!$A$3:$B$9992,2,)</f>
        <v>House of the Silent Magnifico</v>
      </c>
      <c r="N295" s="3" t="str">
        <f>VLOOKUP(F295,'ESO zone constants'!$A$3:$D$9999,4,FALSE)</f>
        <v>Alik'r Desert</v>
      </c>
    </row>
    <row r="296" spans="1:14" x14ac:dyDescent="0.25">
      <c r="A296" s="82">
        <v>315</v>
      </c>
      <c r="F296">
        <v>381</v>
      </c>
      <c r="J296" s="30" t="str">
        <f t="shared" si="12"/>
        <v>[315]=381,</v>
      </c>
      <c r="K296" s="3">
        <f t="shared" si="13"/>
        <v>315</v>
      </c>
      <c r="L296" s="3">
        <f t="shared" si="14"/>
        <v>381</v>
      </c>
      <c r="M296" s="8" t="str">
        <f>VLOOKUP(A296,'ESO wayshrine names'!$A$3:$B$9992,2,)</f>
        <v>Mathiisen Manor</v>
      </c>
      <c r="N296" s="3" t="str">
        <f>VLOOKUP(F296,'ESO zone constants'!$A$3:$D$9999,4,FALSE)</f>
        <v>Auridon</v>
      </c>
    </row>
    <row r="297" spans="1:14" x14ac:dyDescent="0.25">
      <c r="A297" s="82">
        <v>316</v>
      </c>
      <c r="F297">
        <v>117</v>
      </c>
      <c r="J297" s="30" t="str">
        <f t="shared" si="12"/>
        <v>[316]=117,</v>
      </c>
      <c r="K297" s="3">
        <f t="shared" si="13"/>
        <v>316</v>
      </c>
      <c r="L297" s="3">
        <f t="shared" si="14"/>
        <v>117</v>
      </c>
      <c r="M297" s="8" t="str">
        <f>VLOOKUP(A297,'ESO wayshrine names'!$A$3:$B$9992,2,)</f>
        <v>Stay-Moist Mansion</v>
      </c>
      <c r="N297" s="3" t="str">
        <f>VLOOKUP(F297,'ESO zone constants'!$A$3:$D$9999,4,FALSE)</f>
        <v>Shadowfen</v>
      </c>
    </row>
    <row r="298" spans="1:14" x14ac:dyDescent="0.25">
      <c r="A298" s="82">
        <v>317</v>
      </c>
      <c r="F298">
        <v>383</v>
      </c>
      <c r="J298" s="30" t="str">
        <f t="shared" si="12"/>
        <v>[317]=383,</v>
      </c>
      <c r="K298" s="3">
        <f t="shared" si="13"/>
        <v>317</v>
      </c>
      <c r="L298" s="3">
        <f t="shared" si="14"/>
        <v>383</v>
      </c>
      <c r="M298" s="8" t="str">
        <f>VLOOKUP(A298,'ESO wayshrine names'!$A$3:$B$9992,2,)</f>
        <v>The Gorinir Estate</v>
      </c>
      <c r="N298" s="3" t="str">
        <f>VLOOKUP(F298,'ESO zone constants'!$A$3:$D$9999,4,FALSE)</f>
        <v>Grahtwood</v>
      </c>
    </row>
    <row r="299" spans="1:14" x14ac:dyDescent="0.25">
      <c r="A299" s="82">
        <v>318</v>
      </c>
      <c r="F299">
        <v>19</v>
      </c>
      <c r="J299" s="30" t="str">
        <f t="shared" si="12"/>
        <v>[318]=19,</v>
      </c>
      <c r="K299" s="3">
        <f t="shared" si="13"/>
        <v>318</v>
      </c>
      <c r="L299" s="3">
        <f t="shared" si="14"/>
        <v>19</v>
      </c>
      <c r="M299" s="8" t="str">
        <f>VLOOKUP(A299,'ESO wayshrine names'!$A$3:$B$9992,2,)</f>
        <v>Gardner House</v>
      </c>
      <c r="N299" s="3" t="str">
        <f>VLOOKUP(F299,'ESO zone constants'!$A$3:$D$9999,4,FALSE)</f>
        <v>Stormhaven</v>
      </c>
    </row>
    <row r="300" spans="1:14" x14ac:dyDescent="0.25">
      <c r="A300" s="82">
        <v>319</v>
      </c>
      <c r="B300">
        <v>10</v>
      </c>
      <c r="C300">
        <v>13</v>
      </c>
      <c r="D300" t="s">
        <v>113</v>
      </c>
      <c r="E300">
        <v>10</v>
      </c>
      <c r="F300">
        <v>57</v>
      </c>
      <c r="G300" t="s">
        <v>113</v>
      </c>
      <c r="H300">
        <v>7</v>
      </c>
      <c r="I300" t="s">
        <v>561</v>
      </c>
      <c r="J300" s="30" t="str">
        <f t="shared" si="12"/>
        <v>[319]=57,</v>
      </c>
      <c r="K300" s="3">
        <f t="shared" si="13"/>
        <v>319</v>
      </c>
      <c r="L300" s="3">
        <f t="shared" si="14"/>
        <v>57</v>
      </c>
      <c r="M300" s="8" t="str">
        <f>VLOOKUP(A300,'ESO wayshrine names'!$A$3:$B$9992,2,)</f>
        <v>Quondam Indorilia</v>
      </c>
      <c r="N300" s="3" t="str">
        <f>VLOOKUP(F300,'ESO zone constants'!$A$3:$D$9999,4,FALSE)</f>
        <v>Deshaan</v>
      </c>
    </row>
    <row r="301" spans="1:14" x14ac:dyDescent="0.25">
      <c r="A301" s="82">
        <v>320</v>
      </c>
      <c r="F301">
        <v>382</v>
      </c>
      <c r="J301" s="30" t="str">
        <f t="shared" si="12"/>
        <v>[320]=382,</v>
      </c>
      <c r="K301" s="3">
        <f t="shared" si="13"/>
        <v>320</v>
      </c>
      <c r="L301" s="3">
        <f t="shared" si="14"/>
        <v>382</v>
      </c>
      <c r="M301" s="8" t="str">
        <f>VLOOKUP(A301,'ESO wayshrine names'!$A$3:$B$9992,2,)</f>
        <v>Strident Springs Demesne</v>
      </c>
      <c r="N301" s="3" t="str">
        <f>VLOOKUP(F301,'ESO zone constants'!$A$3:$D$9999,4,FALSE)</f>
        <v>Reaper's March</v>
      </c>
    </row>
    <row r="302" spans="1:14" x14ac:dyDescent="0.25">
      <c r="A302" s="82">
        <v>321</v>
      </c>
      <c r="F302">
        <v>382</v>
      </c>
      <c r="J302" s="30" t="str">
        <f t="shared" si="12"/>
        <v>[321]=382,</v>
      </c>
      <c r="K302" s="3">
        <f t="shared" si="13"/>
        <v>321</v>
      </c>
      <c r="L302" s="3">
        <f t="shared" si="14"/>
        <v>382</v>
      </c>
      <c r="M302" s="8" t="str">
        <f>VLOOKUP(A302,'ESO wayshrine names'!$A$3:$B$9992,2,)</f>
        <v>Dawnshadow</v>
      </c>
      <c r="N302" s="3" t="str">
        <f>VLOOKUP(F302,'ESO zone constants'!$A$3:$D$9999,4,FALSE)</f>
        <v>Reaper's March</v>
      </c>
    </row>
    <row r="303" spans="1:14" x14ac:dyDescent="0.25">
      <c r="A303" s="82">
        <v>322</v>
      </c>
      <c r="F303">
        <v>103</v>
      </c>
      <c r="J303" s="30" t="str">
        <f t="shared" si="12"/>
        <v>[322]=103,</v>
      </c>
      <c r="K303" s="3">
        <f t="shared" si="13"/>
        <v>322</v>
      </c>
      <c r="L303" s="3">
        <f t="shared" si="14"/>
        <v>103</v>
      </c>
      <c r="M303" s="8" t="str">
        <f>VLOOKUP(A303,'ESO wayshrine names'!$A$3:$B$9992,2,)</f>
        <v>Old Mistveil Manor</v>
      </c>
      <c r="N303" s="3" t="str">
        <f>VLOOKUP(F303,'ESO zone constants'!$A$3:$D$9999,4,FALSE)</f>
        <v>The Rift</v>
      </c>
    </row>
    <row r="304" spans="1:14" x14ac:dyDescent="0.25">
      <c r="A304" s="82">
        <v>323</v>
      </c>
      <c r="F304">
        <v>92</v>
      </c>
      <c r="J304" s="30" t="str">
        <f t="shared" si="12"/>
        <v>[323]=92,</v>
      </c>
      <c r="K304" s="3">
        <f t="shared" si="13"/>
        <v>323</v>
      </c>
      <c r="L304" s="3">
        <f t="shared" si="14"/>
        <v>92</v>
      </c>
      <c r="M304" s="8" t="str">
        <f>VLOOKUP(A304,'ESO wayshrine names'!$A$3:$B$9992,2,)</f>
        <v>Forsaken Stronghold</v>
      </c>
      <c r="N304" s="3" t="str">
        <f>VLOOKUP(F304,'ESO zone constants'!$A$3:$D$9999,4,FALSE)</f>
        <v>Bangkorai</v>
      </c>
    </row>
    <row r="305" spans="1:14" x14ac:dyDescent="0.25">
      <c r="A305" s="82">
        <v>324</v>
      </c>
      <c r="F305">
        <v>534</v>
      </c>
      <c r="J305" s="30" t="str">
        <f t="shared" si="12"/>
        <v>[324]=534,</v>
      </c>
      <c r="K305" s="3">
        <f t="shared" si="13"/>
        <v>324</v>
      </c>
      <c r="L305" s="3">
        <f t="shared" si="14"/>
        <v>534</v>
      </c>
      <c r="M305" s="8" t="str">
        <f>VLOOKUP(A305,'ESO wayshrine names'!$A$3:$B$9992,2,)</f>
        <v>Hunding's Palatial Hall</v>
      </c>
      <c r="N305" s="3" t="str">
        <f>VLOOKUP(F305,'ESO zone constants'!$A$3:$D$9999,4,FALSE)</f>
        <v>Stros M'Kai</v>
      </c>
    </row>
    <row r="306" spans="1:14" x14ac:dyDescent="0.25">
      <c r="A306" s="82">
        <v>325</v>
      </c>
      <c r="F306">
        <v>383</v>
      </c>
      <c r="J306" s="30" t="str">
        <f t="shared" si="12"/>
        <v>[325]=383,</v>
      </c>
      <c r="K306" s="3">
        <f t="shared" si="13"/>
        <v>325</v>
      </c>
      <c r="L306" s="3">
        <f t="shared" si="14"/>
        <v>383</v>
      </c>
      <c r="M306" s="8" t="str">
        <f>VLOOKUP(A306,'ESO wayshrine names'!$A$3:$B$9992,2,)</f>
        <v>Grand Topal Hideaway</v>
      </c>
      <c r="N306" s="3" t="str">
        <f>VLOOKUP(F306,'ESO zone constants'!$A$3:$D$9999,4,FALSE)</f>
        <v>Grahtwood</v>
      </c>
    </row>
    <row r="307" spans="1:14" x14ac:dyDescent="0.25">
      <c r="A307" s="82">
        <v>326</v>
      </c>
      <c r="F307">
        <v>888</v>
      </c>
      <c r="J307" s="30" t="str">
        <f t="shared" si="12"/>
        <v>[326]=888,</v>
      </c>
      <c r="K307" s="3">
        <f t="shared" si="13"/>
        <v>326</v>
      </c>
      <c r="L307" s="3">
        <f t="shared" si="14"/>
        <v>888</v>
      </c>
      <c r="M307" s="8" t="str">
        <f>VLOOKUP(A307,'ESO wayshrine names'!$A$3:$B$9992,2,)</f>
        <v>Dungeon: Bloodroot Forge</v>
      </c>
      <c r="N307" s="3" t="str">
        <f>VLOOKUP(F307,'ESO zone constants'!$A$3:$D$9999,4,FALSE)</f>
        <v>Craglorn</v>
      </c>
    </row>
    <row r="308" spans="1:14" x14ac:dyDescent="0.25">
      <c r="A308" s="82">
        <v>327</v>
      </c>
      <c r="F308">
        <v>888</v>
      </c>
      <c r="J308" s="30" t="str">
        <f t="shared" si="12"/>
        <v>[327]=888,</v>
      </c>
      <c r="K308" s="3">
        <f t="shared" si="13"/>
        <v>327</v>
      </c>
      <c r="L308" s="3">
        <f t="shared" si="14"/>
        <v>888</v>
      </c>
      <c r="M308" s="8" t="str">
        <f>VLOOKUP(A308,'ESO wayshrine names'!$A$3:$B$9992,2,)</f>
        <v>Earthtear Cavern</v>
      </c>
      <c r="N308" s="3" t="str">
        <f>VLOOKUP(F308,'ESO zone constants'!$A$3:$D$9999,4,FALSE)</f>
        <v>Craglorn</v>
      </c>
    </row>
    <row r="309" spans="1:14" x14ac:dyDescent="0.25">
      <c r="A309" s="82">
        <v>328</v>
      </c>
      <c r="F309">
        <v>849</v>
      </c>
      <c r="J309" s="30" t="str">
        <f t="shared" si="12"/>
        <v>[328]=849,</v>
      </c>
      <c r="K309" s="3">
        <f t="shared" si="13"/>
        <v>328</v>
      </c>
      <c r="L309" s="3">
        <f t="shared" si="14"/>
        <v>849</v>
      </c>
      <c r="M309" s="8" t="str">
        <f>VLOOKUP(A309,'ESO wayshrine names'!$A$3:$B$9992,2,)</f>
        <v>Vivec Temple Wayshrine</v>
      </c>
      <c r="N309" s="3" t="str">
        <f>VLOOKUP(F309,'ESO zone constants'!$A$3:$D$9999,4,FALSE)</f>
        <v>Vvardenfell</v>
      </c>
    </row>
    <row r="310" spans="1:14" x14ac:dyDescent="0.25">
      <c r="A310" s="82">
        <v>329</v>
      </c>
      <c r="F310">
        <v>849</v>
      </c>
      <c r="J310" s="30" t="str">
        <f t="shared" si="12"/>
        <v>[329]=849,</v>
      </c>
      <c r="K310" s="3">
        <f t="shared" si="13"/>
        <v>329</v>
      </c>
      <c r="L310" s="3">
        <f t="shared" si="14"/>
        <v>849</v>
      </c>
      <c r="M310" s="8" t="str">
        <f>VLOOKUP(A310,'ESO wayshrine names'!$A$3:$B$9992,2,)</f>
        <v>West Gash Wayshrine</v>
      </c>
      <c r="N310" s="3" t="str">
        <f>VLOOKUP(F310,'ESO zone constants'!$A$3:$D$9999,4,FALSE)</f>
        <v>Vvardenfell</v>
      </c>
    </row>
    <row r="311" spans="1:14" x14ac:dyDescent="0.25">
      <c r="A311" s="82">
        <v>330</v>
      </c>
      <c r="F311">
        <v>849</v>
      </c>
      <c r="J311" s="30" t="str">
        <f t="shared" si="12"/>
        <v>[330]=849,</v>
      </c>
      <c r="K311" s="3">
        <f t="shared" si="13"/>
        <v>330</v>
      </c>
      <c r="L311" s="3">
        <f t="shared" si="14"/>
        <v>849</v>
      </c>
      <c r="M311" s="8" t="str">
        <f>VLOOKUP(A311,'ESO wayshrine names'!$A$3:$B$9992,2,)</f>
        <v>Urshilaku Camp Wayshrine</v>
      </c>
      <c r="N311" s="3" t="str">
        <f>VLOOKUP(F311,'ESO zone constants'!$A$3:$D$9999,4,FALSE)</f>
        <v>Vvardenfell</v>
      </c>
    </row>
    <row r="312" spans="1:14" x14ac:dyDescent="0.25">
      <c r="A312" s="82">
        <v>331</v>
      </c>
      <c r="F312">
        <v>849</v>
      </c>
      <c r="J312" s="30" t="str">
        <f t="shared" si="12"/>
        <v>[331]=849,</v>
      </c>
      <c r="K312" s="3">
        <f t="shared" si="13"/>
        <v>331</v>
      </c>
      <c r="L312" s="3">
        <f t="shared" si="14"/>
        <v>849</v>
      </c>
      <c r="M312" s="8" t="str">
        <f>VLOOKUP(A312,'ESO wayshrine names'!$A$3:$B$9992,2,)</f>
        <v>Trial: Halls of Fabrication</v>
      </c>
      <c r="N312" s="3" t="str">
        <f>VLOOKUP(F312,'ESO zone constants'!$A$3:$D$9999,4,FALSE)</f>
        <v>Vvardenfell</v>
      </c>
    </row>
    <row r="313" spans="1:14" x14ac:dyDescent="0.25">
      <c r="A313" s="82">
        <v>332</v>
      </c>
      <c r="F313">
        <v>888</v>
      </c>
      <c r="J313" s="30" t="str">
        <f t="shared" si="12"/>
        <v>[332]=888,</v>
      </c>
      <c r="K313" s="3">
        <f t="shared" si="13"/>
        <v>332</v>
      </c>
      <c r="L313" s="3">
        <f t="shared" si="14"/>
        <v>888</v>
      </c>
      <c r="M313" s="8" t="str">
        <f>VLOOKUP(A313,'ESO wayshrine names'!$A$3:$B$9992,2,)</f>
        <v>Dungeon: Falkreath Hold</v>
      </c>
      <c r="N313" s="3" t="str">
        <f>VLOOKUP(F313,'ESO zone constants'!$A$3:$D$9999,4,FALSE)</f>
        <v>Craglorn</v>
      </c>
    </row>
    <row r="314" spans="1:14" x14ac:dyDescent="0.25">
      <c r="A314" s="82">
        <v>333</v>
      </c>
      <c r="F314">
        <v>849</v>
      </c>
      <c r="J314" s="30" t="str">
        <f t="shared" si="12"/>
        <v>[333]=849,</v>
      </c>
      <c r="K314" s="3">
        <f t="shared" si="13"/>
        <v>333</v>
      </c>
      <c r="L314" s="3">
        <f t="shared" si="14"/>
        <v>849</v>
      </c>
      <c r="M314" s="8" t="str">
        <f>VLOOKUP(A314,'ESO wayshrine names'!$A$3:$B$9992,2,)</f>
        <v>Saint Delyn Penthouse</v>
      </c>
      <c r="N314" s="3" t="str">
        <f>VLOOKUP(F314,'ESO zone constants'!$A$3:$D$9999,4,FALSE)</f>
        <v>Vvardenfell</v>
      </c>
    </row>
    <row r="315" spans="1:14" x14ac:dyDescent="0.25">
      <c r="A315" s="82">
        <v>334</v>
      </c>
      <c r="F315">
        <v>849</v>
      </c>
      <c r="J315" s="30" t="str">
        <f t="shared" si="12"/>
        <v>[334]=849,</v>
      </c>
      <c r="K315" s="3">
        <f t="shared" si="13"/>
        <v>334</v>
      </c>
      <c r="L315" s="3">
        <f t="shared" si="14"/>
        <v>849</v>
      </c>
      <c r="M315" s="8" t="str">
        <f>VLOOKUP(A315,'ESO wayshrine names'!$A$3:$B$9992,2,)</f>
        <v>Amaya Lake Lodge</v>
      </c>
      <c r="N315" s="3" t="str">
        <f>VLOOKUP(F315,'ESO zone constants'!$A$3:$D$9999,4,FALSE)</f>
        <v>Vvardenfell</v>
      </c>
    </row>
    <row r="316" spans="1:14" x14ac:dyDescent="0.25">
      <c r="A316" s="82">
        <v>335</v>
      </c>
      <c r="F316">
        <v>849</v>
      </c>
      <c r="J316" s="30" t="str">
        <f t="shared" si="12"/>
        <v>[335]=849,</v>
      </c>
      <c r="K316" s="3">
        <f t="shared" si="13"/>
        <v>335</v>
      </c>
      <c r="L316" s="3">
        <f t="shared" si="14"/>
        <v>849</v>
      </c>
      <c r="M316" s="8" t="str">
        <f>VLOOKUP(A316,'ESO wayshrine names'!$A$3:$B$9992,2,)</f>
        <v>Ald Velothi Harbor House</v>
      </c>
      <c r="N316" s="3" t="str">
        <f>VLOOKUP(F316,'ESO zone constants'!$A$3:$D$9999,4,FALSE)</f>
        <v>Vvardenfell</v>
      </c>
    </row>
    <row r="317" spans="1:14" x14ac:dyDescent="0.25">
      <c r="A317" s="82">
        <v>336</v>
      </c>
      <c r="F317">
        <v>849</v>
      </c>
      <c r="J317" s="30" t="str">
        <f t="shared" si="12"/>
        <v>[336]=849,</v>
      </c>
      <c r="K317" s="3">
        <f t="shared" si="13"/>
        <v>336</v>
      </c>
      <c r="L317" s="3">
        <f t="shared" si="14"/>
        <v>849</v>
      </c>
      <c r="M317" s="8" t="str">
        <f>VLOOKUP(A317,'ESO wayshrine names'!$A$3:$B$9992,2,)</f>
        <v>Tel Galen</v>
      </c>
      <c r="N317" s="3" t="str">
        <f>VLOOKUP(F317,'ESO zone constants'!$A$3:$D$9999,4,FALSE)</f>
        <v>Vvardenfell</v>
      </c>
    </row>
    <row r="318" spans="1:14" x14ac:dyDescent="0.25">
      <c r="A318" s="82">
        <v>337</v>
      </c>
      <c r="F318">
        <v>980</v>
      </c>
      <c r="J318" s="30" t="str">
        <f t="shared" si="12"/>
        <v>[337]=980,</v>
      </c>
      <c r="K318" s="3">
        <f t="shared" si="13"/>
        <v>337</v>
      </c>
      <c r="L318" s="3">
        <f t="shared" si="14"/>
        <v>980</v>
      </c>
      <c r="M318" s="8" t="str">
        <f>VLOOKUP(A318,'ESO wayshrine names'!$A$3:$B$9992,2,)</f>
        <v>Brass Fortress Wayshrine</v>
      </c>
      <c r="N318" s="3" t="str">
        <f>VLOOKUP(F318,'ESO zone constants'!$A$3:$D$9999,4,FALSE)</f>
        <v>Clockwork City</v>
      </c>
    </row>
    <row r="319" spans="1:14" x14ac:dyDescent="0.25">
      <c r="A319" s="82">
        <v>338</v>
      </c>
      <c r="F319">
        <v>980</v>
      </c>
      <c r="J319" s="30" t="str">
        <f t="shared" si="12"/>
        <v>[338]=980,</v>
      </c>
      <c r="K319" s="3">
        <f t="shared" si="13"/>
        <v>338</v>
      </c>
      <c r="L319" s="3">
        <f t="shared" si="14"/>
        <v>980</v>
      </c>
      <c r="M319" s="8" t="str">
        <f>VLOOKUP(A319,'ESO wayshrine names'!$A$3:$B$9992,2,)</f>
        <v>Clockwork Crossroads Wayshrine</v>
      </c>
      <c r="N319" s="3" t="str">
        <f>VLOOKUP(F319,'ESO zone constants'!$A$3:$D$9999,4,FALSE)</f>
        <v>Clockwork City</v>
      </c>
    </row>
    <row r="320" spans="1:14" x14ac:dyDescent="0.25">
      <c r="A320" s="82">
        <v>339</v>
      </c>
      <c r="F320">
        <v>980</v>
      </c>
      <c r="J320" s="30" t="str">
        <f t="shared" si="12"/>
        <v>[339]=980,</v>
      </c>
      <c r="K320" s="3">
        <f t="shared" si="13"/>
        <v>339</v>
      </c>
      <c r="L320" s="3">
        <f t="shared" si="14"/>
        <v>980</v>
      </c>
      <c r="M320" s="8" t="str">
        <f>VLOOKUP(A320,'ESO wayshrine names'!$A$3:$B$9992,2,)</f>
        <v>Mire Mechanica Wayshrine</v>
      </c>
      <c r="N320" s="3" t="str">
        <f>VLOOKUP(F320,'ESO zone constants'!$A$3:$D$9999,4,FALSE)</f>
        <v>Clockwork City</v>
      </c>
    </row>
    <row r="321" spans="1:14" x14ac:dyDescent="0.25">
      <c r="A321" s="82">
        <v>340</v>
      </c>
      <c r="F321">
        <v>980</v>
      </c>
      <c r="J321" s="30" t="str">
        <f t="shared" si="12"/>
        <v>[340]=980,</v>
      </c>
      <c r="K321" s="3">
        <f t="shared" si="13"/>
        <v>340</v>
      </c>
      <c r="L321" s="3">
        <f t="shared" si="14"/>
        <v>980</v>
      </c>
      <c r="M321" s="8" t="str">
        <f>VLOOKUP(A321,'ESO wayshrine names'!$A$3:$B$9992,2,)</f>
        <v>Sanctuary Wayshrine</v>
      </c>
      <c r="N321" s="3" t="str">
        <f>VLOOKUP(F321,'ESO zone constants'!$A$3:$D$9999,4,FALSE)</f>
        <v>Clockwork City</v>
      </c>
    </row>
    <row r="322" spans="1:14" x14ac:dyDescent="0.25">
      <c r="A322" s="82">
        <v>341</v>
      </c>
      <c r="F322">
        <v>92</v>
      </c>
      <c r="J322" s="30" t="str">
        <f t="shared" si="12"/>
        <v>[341]=92,</v>
      </c>
      <c r="K322" s="3">
        <f t="shared" si="13"/>
        <v>341</v>
      </c>
      <c r="L322" s="3">
        <f t="shared" si="14"/>
        <v>92</v>
      </c>
      <c r="M322" s="8" t="str">
        <f>VLOOKUP(A322,'ESO wayshrine names'!$A$3:$B$9992,2,)</f>
        <v>Dungeon: Fang Lair</v>
      </c>
      <c r="N322" s="3" t="str">
        <f>VLOOKUP(F322,'ESO zone constants'!$A$3:$D$9999,4,FALSE)</f>
        <v>Bangkorai</v>
      </c>
    </row>
    <row r="323" spans="1:14" x14ac:dyDescent="0.25">
      <c r="A323" s="82">
        <v>342</v>
      </c>
      <c r="F323">
        <v>3</v>
      </c>
      <c r="J323" s="30" t="str">
        <f t="shared" ref="J323:J386" si="15">IF(A323&lt;&gt;"",IF(F323&lt;&gt;"",IF(OR(ISNA(A323),ISNA(F323)),"","["&amp;A323&amp;"]="&amp;F323&amp;","),""),"")</f>
        <v>[342]=3,</v>
      </c>
      <c r="K323" s="3">
        <f t="shared" ref="K323:K386" si="16">A323</f>
        <v>342</v>
      </c>
      <c r="L323" s="3">
        <f t="shared" ref="L323:L386" si="17">F323</f>
        <v>3</v>
      </c>
      <c r="M323" s="8" t="str">
        <f>VLOOKUP(A323,'ESO wayshrine names'!$A$3:$B$9992,2,)</f>
        <v>Exorcised Coven Cottage</v>
      </c>
      <c r="N323" s="3" t="str">
        <f>VLOOKUP(F323,'ESO zone constants'!$A$3:$D$9999,4,FALSE)</f>
        <v>Glenumbra</v>
      </c>
    </row>
    <row r="324" spans="1:14" x14ac:dyDescent="0.25">
      <c r="A324" s="81">
        <v>343</v>
      </c>
      <c r="B324">
        <v>29</v>
      </c>
      <c r="C324">
        <v>1006</v>
      </c>
      <c r="D324" t="s">
        <v>521</v>
      </c>
      <c r="E324">
        <v>448</v>
      </c>
      <c r="F324">
        <v>823</v>
      </c>
      <c r="G324" t="s">
        <v>521</v>
      </c>
      <c r="H324">
        <v>7</v>
      </c>
      <c r="I324" t="s">
        <v>668</v>
      </c>
      <c r="J324" s="30" t="str">
        <f t="shared" si="15"/>
        <v>[343]=823,</v>
      </c>
      <c r="K324" s="3">
        <f t="shared" si="16"/>
        <v>343</v>
      </c>
      <c r="L324" s="3">
        <f t="shared" si="17"/>
        <v>823</v>
      </c>
      <c r="M324" s="8" t="str">
        <f>VLOOKUP(A324,'ESO wayshrine names'!$A$3:$B$9992,2,)</f>
        <v>Linchal Grand Manor</v>
      </c>
      <c r="N324" s="3" t="str">
        <f>VLOOKUP(F324,'ESO zone constants'!$A$3:$D$9999,4,FALSE)</f>
        <v>Gold Coast</v>
      </c>
    </row>
    <row r="325" spans="1:14" x14ac:dyDescent="0.25">
      <c r="A325" s="82">
        <v>344</v>
      </c>
      <c r="F325">
        <v>347</v>
      </c>
      <c r="J325" s="30" t="str">
        <f t="shared" si="15"/>
        <v>[344]=347,</v>
      </c>
      <c r="K325" s="3">
        <f t="shared" si="16"/>
        <v>344</v>
      </c>
      <c r="L325" s="3">
        <f t="shared" si="17"/>
        <v>347</v>
      </c>
      <c r="M325" s="8" t="str">
        <f>VLOOKUP(A325,'ESO wayshrine names'!$A$3:$B$9992,2,)</f>
        <v>Coldharbour Surreal Estate</v>
      </c>
      <c r="N325" s="3" t="str">
        <f>VLOOKUP(F325,'ESO zone constants'!$A$3:$D$9999,4,FALSE)</f>
        <v>Coldharbour</v>
      </c>
    </row>
    <row r="326" spans="1:14" x14ac:dyDescent="0.25">
      <c r="A326" s="82">
        <v>345</v>
      </c>
      <c r="F326">
        <v>888</v>
      </c>
      <c r="J326" s="30" t="str">
        <f t="shared" si="15"/>
        <v>[345]=888,</v>
      </c>
      <c r="K326" s="3">
        <f t="shared" si="16"/>
        <v>345</v>
      </c>
      <c r="L326" s="3">
        <f t="shared" si="17"/>
        <v>888</v>
      </c>
      <c r="M326" s="8" t="str">
        <f>VLOOKUP(A326,'ESO wayshrine names'!$A$3:$B$9992,2,)</f>
        <v>Hakkvild's High Hall</v>
      </c>
      <c r="N326" s="3" t="str">
        <f>VLOOKUP(F326,'ESO zone constants'!$A$3:$D$9999,4,FALSE)</f>
        <v>Craglorn</v>
      </c>
    </row>
    <row r="327" spans="1:14" x14ac:dyDescent="0.25">
      <c r="A327" s="82">
        <v>346</v>
      </c>
      <c r="F327">
        <v>980</v>
      </c>
      <c r="J327" s="30" t="str">
        <f t="shared" si="15"/>
        <v>[346]=980,</v>
      </c>
      <c r="K327" s="3">
        <f t="shared" si="16"/>
        <v>346</v>
      </c>
      <c r="L327" s="3">
        <f t="shared" si="17"/>
        <v>980</v>
      </c>
      <c r="M327" s="8" t="str">
        <f>VLOOKUP(A327,'ESO wayshrine names'!$A$3:$B$9992,2,)</f>
        <v>Trial: Asylum Sanctorium</v>
      </c>
      <c r="N327" s="3" t="str">
        <f>VLOOKUP(F327,'ESO zone constants'!$A$3:$D$9999,4,FALSE)</f>
        <v>Clockwork City</v>
      </c>
    </row>
    <row r="328" spans="1:14" x14ac:dyDescent="0.25">
      <c r="A328" s="82">
        <v>347</v>
      </c>
      <c r="F328">
        <v>980</v>
      </c>
      <c r="J328" s="30" t="str">
        <f t="shared" si="15"/>
        <v>[347]=980,</v>
      </c>
      <c r="K328" s="3">
        <f t="shared" si="16"/>
        <v>347</v>
      </c>
      <c r="L328" s="3">
        <f t="shared" si="17"/>
        <v>980</v>
      </c>
      <c r="M328" s="8" t="str">
        <f>VLOOKUP(A328,'ESO wayshrine names'!$A$3:$B$9992,2,)</f>
        <v>The Orbservatory Prior</v>
      </c>
      <c r="N328" s="3" t="str">
        <f>VLOOKUP(F328,'ESO zone constants'!$A$3:$D$9999,4,FALSE)</f>
        <v>Clockwork City</v>
      </c>
    </row>
    <row r="329" spans="1:14" x14ac:dyDescent="0.25">
      <c r="A329" s="82">
        <v>348</v>
      </c>
      <c r="F329">
        <v>684</v>
      </c>
      <c r="J329" s="30" t="str">
        <f t="shared" si="15"/>
        <v>[348]=684,</v>
      </c>
      <c r="K329" s="3">
        <f t="shared" si="16"/>
        <v>348</v>
      </c>
      <c r="L329" s="3">
        <f t="shared" si="17"/>
        <v>684</v>
      </c>
      <c r="M329" s="8" t="str">
        <f>VLOOKUP(A329,'ESO wayshrine names'!$A$3:$B$9992,2,)</f>
        <v>Pariah's Pinnacle</v>
      </c>
      <c r="N329" s="3" t="str">
        <f>VLOOKUP(F329,'ESO zone constants'!$A$3:$D$9999,4,FALSE)</f>
        <v>Wrothgar</v>
      </c>
    </row>
    <row r="330" spans="1:14" x14ac:dyDescent="0.25">
      <c r="A330" s="82">
        <v>349</v>
      </c>
      <c r="F330">
        <v>1011</v>
      </c>
      <c r="J330" s="30" t="str">
        <f t="shared" si="15"/>
        <v>[349]=1011,</v>
      </c>
      <c r="K330" s="3">
        <f t="shared" si="16"/>
        <v>349</v>
      </c>
      <c r="L330" s="3">
        <f t="shared" si="17"/>
        <v>1011</v>
      </c>
      <c r="M330" s="8" t="str">
        <f>VLOOKUP(A330,'ESO wayshrine names'!$A$3:$B$9992,2,)</f>
        <v>King's Haven Pass Wayshrine</v>
      </c>
      <c r="N330" s="3" t="str">
        <f>VLOOKUP(F330,'ESO zone constants'!$A$3:$D$9999,4,FALSE)</f>
        <v>Summerset</v>
      </c>
    </row>
    <row r="331" spans="1:14" x14ac:dyDescent="0.25">
      <c r="A331" s="82">
        <v>350</v>
      </c>
      <c r="F331">
        <v>1011</v>
      </c>
      <c r="J331" s="30" t="str">
        <f t="shared" si="15"/>
        <v>[350]=1011,</v>
      </c>
      <c r="K331" s="3">
        <f t="shared" si="16"/>
        <v>350</v>
      </c>
      <c r="L331" s="3">
        <f t="shared" si="17"/>
        <v>1011</v>
      </c>
      <c r="M331" s="8" t="str">
        <f>VLOOKUP(A331,'ESO wayshrine names'!$A$3:$B$9992,2,)</f>
        <v>Shimmerene Wayshrine</v>
      </c>
      <c r="N331" s="3" t="str">
        <f>VLOOKUP(F331,'ESO zone constants'!$A$3:$D$9999,4,FALSE)</f>
        <v>Summerset</v>
      </c>
    </row>
    <row r="332" spans="1:14" x14ac:dyDescent="0.25">
      <c r="A332" s="82">
        <v>351</v>
      </c>
      <c r="F332">
        <v>1011</v>
      </c>
      <c r="J332" s="30" t="str">
        <f t="shared" si="15"/>
        <v>[351]=1011,</v>
      </c>
      <c r="K332" s="3">
        <f t="shared" si="16"/>
        <v>351</v>
      </c>
      <c r="L332" s="3">
        <f t="shared" si="17"/>
        <v>1011</v>
      </c>
      <c r="M332" s="8" t="str">
        <f>VLOOKUP(A332,'ESO wayshrine names'!$A$3:$B$9992,2,)</f>
        <v>Sil-Var-Woad Wayshrine</v>
      </c>
      <c r="N332" s="3" t="str">
        <f>VLOOKUP(F332,'ESO zone constants'!$A$3:$D$9999,4,FALSE)</f>
        <v>Summerset</v>
      </c>
    </row>
    <row r="333" spans="1:14" x14ac:dyDescent="0.25">
      <c r="A333" s="82">
        <v>352</v>
      </c>
      <c r="F333">
        <v>1011</v>
      </c>
      <c r="J333" s="30" t="str">
        <f t="shared" si="15"/>
        <v>[352]=1011,</v>
      </c>
      <c r="K333" s="3">
        <f t="shared" si="16"/>
        <v>352</v>
      </c>
      <c r="L333" s="3">
        <f t="shared" si="17"/>
        <v>1011</v>
      </c>
      <c r="M333" s="8" t="str">
        <f>VLOOKUP(A333,'ESO wayshrine names'!$A$3:$B$9992,2,)</f>
        <v>Russafeld Heights Wayshrine</v>
      </c>
      <c r="N333" s="3" t="str">
        <f>VLOOKUP(F333,'ESO zone constants'!$A$3:$D$9999,4,FALSE)</f>
        <v>Summerset</v>
      </c>
    </row>
    <row r="334" spans="1:14" x14ac:dyDescent="0.25">
      <c r="A334" s="82">
        <v>353</v>
      </c>
      <c r="F334">
        <v>1011</v>
      </c>
      <c r="J334" s="30" t="str">
        <f t="shared" si="15"/>
        <v>[353]=1011,</v>
      </c>
      <c r="K334" s="3">
        <f t="shared" si="16"/>
        <v>353</v>
      </c>
      <c r="L334" s="3">
        <f t="shared" si="17"/>
        <v>1011</v>
      </c>
      <c r="M334" s="8" t="str">
        <f>VLOOKUP(A334,'ESO wayshrine names'!$A$3:$B$9992,2,)</f>
        <v>Cey-Tarn Keep Wayshrine</v>
      </c>
      <c r="N334" s="3" t="str">
        <f>VLOOKUP(F334,'ESO zone constants'!$A$3:$D$9999,4,FALSE)</f>
        <v>Summerset</v>
      </c>
    </row>
    <row r="335" spans="1:14" x14ac:dyDescent="0.25">
      <c r="A335" s="82">
        <v>354</v>
      </c>
      <c r="F335">
        <v>1011</v>
      </c>
      <c r="J335" s="30" t="str">
        <f t="shared" si="15"/>
        <v>[354]=1011,</v>
      </c>
      <c r="K335" s="3">
        <f t="shared" si="16"/>
        <v>354</v>
      </c>
      <c r="L335" s="3">
        <f t="shared" si="17"/>
        <v>1011</v>
      </c>
      <c r="M335" s="8" t="str">
        <f>VLOOKUP(A335,'ESO wayshrine names'!$A$3:$B$9992,2,)</f>
        <v>Ebon Stadmont Wayshrine</v>
      </c>
      <c r="N335" s="3" t="str">
        <f>VLOOKUP(F335,'ESO zone constants'!$A$3:$D$9999,4,FALSE)</f>
        <v>Summerset</v>
      </c>
    </row>
    <row r="336" spans="1:14" x14ac:dyDescent="0.25">
      <c r="A336" s="82">
        <v>355</v>
      </c>
      <c r="F336">
        <v>1011</v>
      </c>
      <c r="J336" s="30" t="str">
        <f t="shared" si="15"/>
        <v>[355]=1011,</v>
      </c>
      <c r="K336" s="3">
        <f t="shared" si="16"/>
        <v>355</v>
      </c>
      <c r="L336" s="3">
        <f t="shared" si="17"/>
        <v>1011</v>
      </c>
      <c r="M336" s="8" t="str">
        <f>VLOOKUP(A336,'ESO wayshrine names'!$A$3:$B$9992,2,)</f>
        <v>Alinor Wayshrine</v>
      </c>
      <c r="N336" s="3" t="str">
        <f>VLOOKUP(F336,'ESO zone constants'!$A$3:$D$9999,4,FALSE)</f>
        <v>Summerset</v>
      </c>
    </row>
    <row r="337" spans="1:14" x14ac:dyDescent="0.25">
      <c r="A337" s="82">
        <v>356</v>
      </c>
      <c r="F337">
        <v>1011</v>
      </c>
      <c r="J337" s="30" t="str">
        <f t="shared" si="15"/>
        <v>[356]=1011,</v>
      </c>
      <c r="K337" s="3">
        <f t="shared" si="16"/>
        <v>356</v>
      </c>
      <c r="L337" s="3">
        <f t="shared" si="17"/>
        <v>1011</v>
      </c>
      <c r="M337" s="8" t="str">
        <f>VLOOKUP(A337,'ESO wayshrine names'!$A$3:$B$9992,2,)</f>
        <v>Lillandril Wayshrine</v>
      </c>
      <c r="N337" s="3" t="str">
        <f>VLOOKUP(F337,'ESO zone constants'!$A$3:$D$9999,4,FALSE)</f>
        <v>Summerset</v>
      </c>
    </row>
    <row r="338" spans="1:14" x14ac:dyDescent="0.25">
      <c r="A338" s="82">
        <v>357</v>
      </c>
      <c r="F338">
        <v>1011</v>
      </c>
      <c r="J338" s="30" t="str">
        <f t="shared" si="15"/>
        <v>[357]=1011,</v>
      </c>
      <c r="K338" s="3">
        <f t="shared" si="16"/>
        <v>357</v>
      </c>
      <c r="L338" s="3">
        <f t="shared" si="17"/>
        <v>1011</v>
      </c>
      <c r="M338" s="8" t="str">
        <f>VLOOKUP(A338,'ESO wayshrine names'!$A$3:$B$9992,2,)</f>
        <v>Eastern Pass Wayshrine</v>
      </c>
      <c r="N338" s="3" t="str">
        <f>VLOOKUP(F338,'ESO zone constants'!$A$3:$D$9999,4,FALSE)</f>
        <v>Summerset</v>
      </c>
    </row>
    <row r="339" spans="1:14" x14ac:dyDescent="0.25">
      <c r="A339" s="82">
        <v>358</v>
      </c>
      <c r="F339">
        <v>1011</v>
      </c>
      <c r="J339" s="30" t="str">
        <f t="shared" si="15"/>
        <v>[358]=1011,</v>
      </c>
      <c r="K339" s="3">
        <f t="shared" si="16"/>
        <v>358</v>
      </c>
      <c r="L339" s="3">
        <f t="shared" si="17"/>
        <v>1011</v>
      </c>
      <c r="M339" s="8" t="str">
        <f>VLOOKUP(A339,'ESO wayshrine names'!$A$3:$B$9992,2,)</f>
        <v>The Crystal Tower Wayshrine</v>
      </c>
      <c r="N339" s="3" t="str">
        <f>VLOOKUP(F339,'ESO zone constants'!$A$3:$D$9999,4,FALSE)</f>
        <v>Summerset</v>
      </c>
    </row>
    <row r="340" spans="1:14" x14ac:dyDescent="0.25">
      <c r="A340" s="82">
        <v>359</v>
      </c>
      <c r="F340">
        <v>1011</v>
      </c>
      <c r="J340" s="30" t="str">
        <f t="shared" si="15"/>
        <v>[359]=1011,</v>
      </c>
      <c r="K340" s="3">
        <f t="shared" si="16"/>
        <v>359</v>
      </c>
      <c r="L340" s="3">
        <f t="shared" si="17"/>
        <v>1011</v>
      </c>
      <c r="M340" s="8" t="str">
        <f>VLOOKUP(A340,'ESO wayshrine names'!$A$3:$B$9992,2,)</f>
        <v>Eldbur Ruins Wayshrine</v>
      </c>
      <c r="N340" s="3" t="str">
        <f>VLOOKUP(F340,'ESO zone constants'!$A$3:$D$9999,4,FALSE)</f>
        <v>Summerset</v>
      </c>
    </row>
    <row r="341" spans="1:14" x14ac:dyDescent="0.25">
      <c r="A341" s="82">
        <v>360</v>
      </c>
      <c r="F341">
        <v>1027</v>
      </c>
      <c r="J341" s="30" t="str">
        <f t="shared" si="15"/>
        <v>[360]=1027,</v>
      </c>
      <c r="K341" s="3">
        <f t="shared" si="16"/>
        <v>360</v>
      </c>
      <c r="L341" s="3">
        <f t="shared" si="17"/>
        <v>1027</v>
      </c>
      <c r="M341" s="8" t="str">
        <f>VLOOKUP(A341,'ESO wayshrine names'!$A$3:$B$9992,2,)</f>
        <v>Artaeum Wayshrine</v>
      </c>
      <c r="N341" s="3" t="str">
        <f>VLOOKUP(F341,'ESO zone constants'!$A$3:$D$9999,4,FALSE)</f>
        <v>Artaeum</v>
      </c>
    </row>
    <row r="342" spans="1:14" x14ac:dyDescent="0.25">
      <c r="A342" s="82">
        <v>361</v>
      </c>
      <c r="F342">
        <v>816</v>
      </c>
      <c r="J342" s="30" t="str">
        <f t="shared" si="15"/>
        <v>[361]=816,</v>
      </c>
      <c r="K342" s="3">
        <f t="shared" si="16"/>
        <v>361</v>
      </c>
      <c r="L342" s="3">
        <f t="shared" si="17"/>
        <v>816</v>
      </c>
      <c r="M342" s="8" t="str">
        <f>VLOOKUP(A342,'ESO wayshrine names'!$A$3:$B$9992,2,)</f>
        <v>Princely Dawnlight Palace</v>
      </c>
      <c r="N342" s="3" t="str">
        <f>VLOOKUP(F342,'ESO zone constants'!$A$3:$D$9999,4,FALSE)</f>
        <v>Hew's Bane</v>
      </c>
    </row>
    <row r="343" spans="1:14" x14ac:dyDescent="0.25">
      <c r="A343" s="80">
        <v>362</v>
      </c>
      <c r="B343">
        <v>29</v>
      </c>
      <c r="C343">
        <v>1006</v>
      </c>
      <c r="D343" t="s">
        <v>521</v>
      </c>
      <c r="E343">
        <v>448</v>
      </c>
      <c r="F343">
        <v>823</v>
      </c>
      <c r="G343" t="s">
        <v>521</v>
      </c>
      <c r="H343">
        <v>7</v>
      </c>
      <c r="I343" t="s">
        <v>701</v>
      </c>
      <c r="J343" s="30" t="str">
        <f t="shared" si="15"/>
        <v>[362]=823,</v>
      </c>
      <c r="K343" s="3">
        <f t="shared" si="16"/>
        <v>362</v>
      </c>
      <c r="L343" s="3">
        <f t="shared" si="17"/>
        <v>823</v>
      </c>
      <c r="M343" s="8" t="str">
        <f>VLOOKUP(A343,'ESO wayshrine names'!$A$3:$B$9992,2,)</f>
        <v>The Erstwhile Sanctuary</v>
      </c>
      <c r="N343" s="3" t="str">
        <f>VLOOKUP(F343,'ESO zone constants'!$A$3:$D$9999,4,FALSE)</f>
        <v>Gold Coast</v>
      </c>
    </row>
    <row r="344" spans="1:14" x14ac:dyDescent="0.25">
      <c r="A344" s="82">
        <v>363</v>
      </c>
      <c r="F344">
        <v>19</v>
      </c>
      <c r="J344" s="30" t="str">
        <f t="shared" si="15"/>
        <v>[363]=19,</v>
      </c>
      <c r="K344" s="3">
        <f t="shared" si="16"/>
        <v>363</v>
      </c>
      <c r="L344" s="3">
        <f t="shared" si="17"/>
        <v>19</v>
      </c>
      <c r="M344" s="8" t="str">
        <f>VLOOKUP(A344,'ESO wayshrine names'!$A$3:$B$9992,2,)</f>
        <v>Dungeon: Scalecaller Peak</v>
      </c>
      <c r="N344" s="3" t="str">
        <f>VLOOKUP(F344,'ESO zone constants'!$A$3:$D$9999,4,FALSE)</f>
        <v>Stormhaven</v>
      </c>
    </row>
    <row r="345" spans="1:14" x14ac:dyDescent="0.25">
      <c r="A345" s="82">
        <v>364</v>
      </c>
      <c r="F345">
        <v>1011</v>
      </c>
      <c r="J345" s="30" t="str">
        <f t="shared" si="15"/>
        <v>[364]=1011,</v>
      </c>
      <c r="K345" s="3">
        <f t="shared" si="16"/>
        <v>364</v>
      </c>
      <c r="L345" s="3">
        <f t="shared" si="17"/>
        <v>1011</v>
      </c>
      <c r="M345" s="8" t="str">
        <f>VLOOKUP(A345,'ESO wayshrine names'!$A$3:$B$9992,2,)</f>
        <v>Trial: Cloudrest</v>
      </c>
      <c r="N345" s="3" t="str">
        <f>VLOOKUP(F345,'ESO zone constants'!$A$3:$D$9999,4,FALSE)</f>
        <v>Summerset</v>
      </c>
    </row>
    <row r="346" spans="1:14" x14ac:dyDescent="0.25">
      <c r="A346" s="82">
        <v>365</v>
      </c>
      <c r="F346">
        <v>1011</v>
      </c>
      <c r="J346" s="30" t="str">
        <f t="shared" si="15"/>
        <v>[365]=1011,</v>
      </c>
      <c r="K346" s="3">
        <f t="shared" si="16"/>
        <v>365</v>
      </c>
      <c r="L346" s="3">
        <f t="shared" si="17"/>
        <v>1011</v>
      </c>
      <c r="M346" s="8" t="str">
        <f>VLOOKUP(A346,'ESO wayshrine names'!$A$3:$B$9992,2,)</f>
        <v>Sunhold Wayshrine</v>
      </c>
      <c r="N346" s="3" t="str">
        <f>VLOOKUP(F346,'ESO zone constants'!$A$3:$D$9999,4,FALSE)</f>
        <v>Summerset</v>
      </c>
    </row>
    <row r="347" spans="1:14" x14ac:dyDescent="0.25">
      <c r="A347" s="82">
        <v>366</v>
      </c>
      <c r="F347">
        <v>1011</v>
      </c>
      <c r="J347" s="30" t="str">
        <f t="shared" si="15"/>
        <v>[366]=1011,</v>
      </c>
      <c r="K347" s="3">
        <f t="shared" si="16"/>
        <v>366</v>
      </c>
      <c r="L347" s="3">
        <f t="shared" si="17"/>
        <v>1011</v>
      </c>
      <c r="M347" s="8" t="str">
        <f>VLOOKUP(A347,'ESO wayshrine names'!$A$3:$B$9992,2,)</f>
        <v>Golden Gryphon Garret</v>
      </c>
      <c r="N347" s="3" t="str">
        <f>VLOOKUP(F347,'ESO zone constants'!$A$3:$D$9999,4,FALSE)</f>
        <v>Summerset</v>
      </c>
    </row>
    <row r="348" spans="1:14" x14ac:dyDescent="0.25">
      <c r="A348" s="82">
        <v>367</v>
      </c>
      <c r="F348">
        <v>1011</v>
      </c>
      <c r="J348" s="30" t="str">
        <f t="shared" si="15"/>
        <v>[367]=1011,</v>
      </c>
      <c r="K348" s="3">
        <f t="shared" si="16"/>
        <v>367</v>
      </c>
      <c r="L348" s="3">
        <f t="shared" si="17"/>
        <v>1011</v>
      </c>
      <c r="M348" s="8" t="str">
        <f>VLOOKUP(A348,'ESO wayshrine names'!$A$3:$B$9992,2,)</f>
        <v>Alinor Crest Townhouse</v>
      </c>
      <c r="N348" s="3" t="str">
        <f>VLOOKUP(F348,'ESO zone constants'!$A$3:$D$9999,4,FALSE)</f>
        <v>Summerset</v>
      </c>
    </row>
    <row r="349" spans="1:14" x14ac:dyDescent="0.25">
      <c r="A349" s="82">
        <v>368</v>
      </c>
      <c r="F349">
        <v>1011</v>
      </c>
      <c r="J349" s="30" t="str">
        <f t="shared" si="15"/>
        <v>[368]=1011,</v>
      </c>
      <c r="K349" s="3">
        <f t="shared" si="16"/>
        <v>368</v>
      </c>
      <c r="L349" s="3">
        <f t="shared" si="17"/>
        <v>1011</v>
      </c>
      <c r="M349" s="8" t="str">
        <f>VLOOKUP(A349,'ESO wayshrine names'!$A$3:$B$9992,2,)</f>
        <v>Colossal Aldmeri Grotto</v>
      </c>
      <c r="N349" s="3" t="str">
        <f>VLOOKUP(F349,'ESO zone constants'!$A$3:$D$9999,4,FALSE)</f>
        <v>Summerset</v>
      </c>
    </row>
    <row r="350" spans="1:14" x14ac:dyDescent="0.25">
      <c r="A350" s="82">
        <v>369</v>
      </c>
      <c r="F350">
        <v>1011</v>
      </c>
      <c r="J350" s="30" t="str">
        <f t="shared" si="15"/>
        <v>[369]=1011,</v>
      </c>
      <c r="K350" s="3">
        <f t="shared" si="16"/>
        <v>369</v>
      </c>
      <c r="L350" s="3">
        <f t="shared" si="17"/>
        <v>1011</v>
      </c>
      <c r="M350" s="8" t="str">
        <f>VLOOKUP(A350,'ESO wayshrine names'!$A$3:$B$9992,2,)</f>
        <v>Veyond Wyte Wayshrine</v>
      </c>
      <c r="N350" s="3" t="str">
        <f>VLOOKUP(F350,'ESO zone constants'!$A$3:$D$9999,4,FALSE)</f>
        <v>Summerset</v>
      </c>
    </row>
    <row r="351" spans="1:14" x14ac:dyDescent="0.25">
      <c r="A351" s="82">
        <v>370</v>
      </c>
      <c r="F351">
        <v>108</v>
      </c>
      <c r="J351" s="30" t="str">
        <f t="shared" si="15"/>
        <v>[370]=108,</v>
      </c>
      <c r="K351" s="3">
        <f t="shared" si="16"/>
        <v>370</v>
      </c>
      <c r="L351" s="3">
        <f t="shared" si="17"/>
        <v>108</v>
      </c>
      <c r="M351" s="8" t="str">
        <f>VLOOKUP(A351,'ESO wayshrine names'!$A$3:$B$9992,2,)</f>
        <v>Dungeon: March of Sacrifices</v>
      </c>
      <c r="N351" s="3" t="str">
        <f>VLOOKUP(F351,'ESO zone constants'!$A$3:$D$9999,4,FALSE)</f>
        <v>Greenshade</v>
      </c>
    </row>
    <row r="352" spans="1:14" x14ac:dyDescent="0.25">
      <c r="A352" s="82">
        <v>371</v>
      </c>
      <c r="F352">
        <v>382</v>
      </c>
      <c r="J352" s="30" t="str">
        <f t="shared" si="15"/>
        <v>[371]=382,</v>
      </c>
      <c r="K352" s="3">
        <f t="shared" si="16"/>
        <v>371</v>
      </c>
      <c r="L352" s="3">
        <f t="shared" si="17"/>
        <v>382</v>
      </c>
      <c r="M352" s="8" t="str">
        <f>VLOOKUP(A352,'ESO wayshrine names'!$A$3:$B$9992,2,)</f>
        <v>Dungeon: Moon Hunter Keep</v>
      </c>
      <c r="N352" s="3" t="str">
        <f>VLOOKUP(F352,'ESO zone constants'!$A$3:$D$9999,4,FALSE)</f>
        <v>Reaper's March</v>
      </c>
    </row>
    <row r="353" spans="1:14" x14ac:dyDescent="0.25">
      <c r="A353" s="82">
        <v>372</v>
      </c>
      <c r="F353">
        <v>103</v>
      </c>
      <c r="J353" s="30" t="str">
        <f t="shared" si="15"/>
        <v>[372]=103,</v>
      </c>
      <c r="K353" s="3">
        <f t="shared" si="16"/>
        <v>372</v>
      </c>
      <c r="L353" s="3">
        <f t="shared" si="17"/>
        <v>103</v>
      </c>
      <c r="M353" s="8" t="str">
        <f>VLOOKUP(A353,'ESO wayshrine names'!$A$3:$B$9992,2,)</f>
        <v>Hunter's Glade</v>
      </c>
      <c r="N353" s="3" t="str">
        <f>VLOOKUP(F353,'ESO zone constants'!$A$3:$D$9999,4,FALSE)</f>
        <v>The Rift</v>
      </c>
    </row>
    <row r="354" spans="1:14" x14ac:dyDescent="0.25">
      <c r="A354" s="82">
        <v>373</v>
      </c>
      <c r="F354">
        <v>1027</v>
      </c>
      <c r="J354" s="30" t="str">
        <f t="shared" si="15"/>
        <v>[373]=1027,</v>
      </c>
      <c r="K354" s="3">
        <f t="shared" si="16"/>
        <v>373</v>
      </c>
      <c r="L354" s="3">
        <f t="shared" si="17"/>
        <v>1027</v>
      </c>
      <c r="M354" s="8" t="str">
        <f>VLOOKUP(A354,'ESO wayshrine names'!$A$3:$B$9992,2,)</f>
        <v>Grand Psijic Villa</v>
      </c>
      <c r="N354" s="3" t="str">
        <f>VLOOKUP(F354,'ESO zone constants'!$A$3:$D$9999,4,FALSE)</f>
        <v>Artaeum</v>
      </c>
    </row>
    <row r="355" spans="1:14" x14ac:dyDescent="0.25">
      <c r="A355" s="82">
        <v>374</v>
      </c>
      <c r="F355">
        <v>726</v>
      </c>
      <c r="J355" s="30" t="str">
        <f t="shared" si="15"/>
        <v>[374]=726,</v>
      </c>
      <c r="K355" s="3">
        <f t="shared" si="16"/>
        <v>374</v>
      </c>
      <c r="L355" s="3">
        <f t="shared" si="17"/>
        <v>726</v>
      </c>
      <c r="M355" s="8" t="str">
        <f>VLOOKUP(A355,'ESO wayshrine names'!$A$3:$B$9992,2,)</f>
        <v>Lilmoth Wayshrine</v>
      </c>
      <c r="N355" s="3" t="str">
        <f>VLOOKUP(F355,'ESO zone constants'!$A$3:$D$9999,4,FALSE)</f>
        <v>Murkmire</v>
      </c>
    </row>
    <row r="356" spans="1:14" x14ac:dyDescent="0.25">
      <c r="A356" s="82">
        <v>375</v>
      </c>
      <c r="F356">
        <v>726</v>
      </c>
      <c r="J356" s="30" t="str">
        <f t="shared" si="15"/>
        <v>[375]=726,</v>
      </c>
      <c r="K356" s="3">
        <f t="shared" si="16"/>
        <v>375</v>
      </c>
      <c r="L356" s="3">
        <f t="shared" si="17"/>
        <v>726</v>
      </c>
      <c r="M356" s="8" t="str">
        <f>VLOOKUP(A356,'ESO wayshrine names'!$A$3:$B$9992,2,)</f>
        <v>Bright-Throat Wayshrine</v>
      </c>
      <c r="N356" s="3" t="str">
        <f>VLOOKUP(F356,'ESO zone constants'!$A$3:$D$9999,4,FALSE)</f>
        <v>Murkmire</v>
      </c>
    </row>
    <row r="357" spans="1:14" x14ac:dyDescent="0.25">
      <c r="A357" s="82">
        <v>376</v>
      </c>
      <c r="F357">
        <v>726</v>
      </c>
      <c r="J357" s="30" t="str">
        <f t="shared" si="15"/>
        <v>[376]=726,</v>
      </c>
      <c r="K357" s="3">
        <f t="shared" si="16"/>
        <v>376</v>
      </c>
      <c r="L357" s="3">
        <f t="shared" si="17"/>
        <v>726</v>
      </c>
      <c r="M357" s="8" t="str">
        <f>VLOOKUP(A357,'ESO wayshrine names'!$A$3:$B$9992,2,)</f>
        <v>Dead-Water Wayshrine</v>
      </c>
      <c r="N357" s="3" t="str">
        <f>VLOOKUP(F357,'ESO zone constants'!$A$3:$D$9999,4,FALSE)</f>
        <v>Murkmire</v>
      </c>
    </row>
    <row r="358" spans="1:14" x14ac:dyDescent="0.25">
      <c r="A358" s="82">
        <v>377</v>
      </c>
      <c r="F358">
        <v>726</v>
      </c>
      <c r="J358" s="30" t="str">
        <f t="shared" si="15"/>
        <v>[377]=726,</v>
      </c>
      <c r="K358" s="3">
        <f t="shared" si="16"/>
        <v>377</v>
      </c>
      <c r="L358" s="3">
        <f t="shared" si="17"/>
        <v>726</v>
      </c>
      <c r="M358" s="8" t="str">
        <f>VLOOKUP(A358,'ESO wayshrine names'!$A$3:$B$9992,2,)</f>
        <v>Root-Whisper Wayshrine</v>
      </c>
      <c r="N358" s="3" t="str">
        <f>VLOOKUP(F358,'ESO zone constants'!$A$3:$D$9999,4,FALSE)</f>
        <v>Murkmire</v>
      </c>
    </row>
    <row r="359" spans="1:14" x14ac:dyDescent="0.25">
      <c r="A359" s="82">
        <v>378</v>
      </c>
      <c r="F359">
        <v>726</v>
      </c>
      <c r="J359" s="30" t="str">
        <f t="shared" si="15"/>
        <v>[378]=726,</v>
      </c>
      <c r="K359" s="3">
        <f t="shared" si="16"/>
        <v>378</v>
      </c>
      <c r="L359" s="3">
        <f t="shared" si="17"/>
        <v>726</v>
      </c>
      <c r="M359" s="8" t="str">
        <f>VLOOKUP(A359,'ESO wayshrine names'!$A$3:$B$9992,2,)</f>
        <v>Blackrose Prison</v>
      </c>
      <c r="N359" s="3" t="str">
        <f>VLOOKUP(F359,'ESO zone constants'!$A$3:$D$9999,4,FALSE)</f>
        <v>Murkmire</v>
      </c>
    </row>
    <row r="360" spans="1:14" x14ac:dyDescent="0.25">
      <c r="A360" s="82">
        <v>379</v>
      </c>
      <c r="F360">
        <v>726</v>
      </c>
      <c r="J360" s="30" t="str">
        <f t="shared" si="15"/>
        <v>[379]=726,</v>
      </c>
      <c r="K360" s="3">
        <f t="shared" si="16"/>
        <v>379</v>
      </c>
      <c r="L360" s="3">
        <f t="shared" si="17"/>
        <v>726</v>
      </c>
      <c r="M360" s="8" t="str">
        <f>VLOOKUP(A360,'ESO wayshrine names'!$A$3:$B$9992,2,)</f>
        <v>Blackrose Prison Wayshrine</v>
      </c>
      <c r="N360" s="3" t="str">
        <f>VLOOKUP(F360,'ESO zone constants'!$A$3:$D$9999,4,FALSE)</f>
        <v>Murkmire</v>
      </c>
    </row>
    <row r="361" spans="1:14" x14ac:dyDescent="0.25">
      <c r="A361" s="82">
        <v>380</v>
      </c>
      <c r="F361">
        <v>101</v>
      </c>
      <c r="J361" s="30" t="str">
        <f t="shared" si="15"/>
        <v>[380]=101,</v>
      </c>
      <c r="K361" s="3">
        <f t="shared" si="16"/>
        <v>380</v>
      </c>
      <c r="L361" s="3">
        <f t="shared" si="17"/>
        <v>101</v>
      </c>
      <c r="M361" s="8" t="str">
        <f>VLOOKUP(A361,'ESO wayshrine names'!$A$3:$B$9992,2,)</f>
        <v>Enchanted Snow Globe Home</v>
      </c>
      <c r="N361" s="3" t="str">
        <f>VLOOKUP(F361,'ESO zone constants'!$A$3:$D$9999,4,FALSE)</f>
        <v>Eastmarch</v>
      </c>
    </row>
    <row r="362" spans="1:14" x14ac:dyDescent="0.25">
      <c r="A362" s="82">
        <v>381</v>
      </c>
      <c r="F362">
        <v>1086</v>
      </c>
      <c r="J362" s="30" t="str">
        <f t="shared" si="15"/>
        <v>[381]=1086,</v>
      </c>
      <c r="K362" s="3">
        <f t="shared" si="16"/>
        <v>381</v>
      </c>
      <c r="L362" s="3">
        <f t="shared" si="17"/>
        <v>1086</v>
      </c>
      <c r="M362" s="8" t="str">
        <f>VLOOKUP(A362,'ESO wayshrine names'!$A$3:$B$9992,2,)</f>
        <v>Riverhold Wayshrine</v>
      </c>
      <c r="N362" s="3" t="str">
        <f>VLOOKUP(F362,'ESO zone constants'!$A$3:$D$9999,4,FALSE)</f>
        <v>Northern Elsweyr</v>
      </c>
    </row>
    <row r="363" spans="1:14" x14ac:dyDescent="0.25">
      <c r="A363" s="82">
        <v>382</v>
      </c>
      <c r="F363">
        <v>1086</v>
      </c>
      <c r="J363" s="30" t="str">
        <f t="shared" si="15"/>
        <v>[382]=1086,</v>
      </c>
      <c r="K363" s="3">
        <f t="shared" si="16"/>
        <v>382</v>
      </c>
      <c r="L363" s="3">
        <f t="shared" si="17"/>
        <v>1086</v>
      </c>
      <c r="M363" s="8" t="str">
        <f>VLOOKUP(A363,'ESO wayshrine names'!$A$3:$B$9992,2,)</f>
        <v>Rimmen Wayshrine</v>
      </c>
      <c r="N363" s="3" t="str">
        <f>VLOOKUP(F363,'ESO zone constants'!$A$3:$D$9999,4,FALSE)</f>
        <v>Northern Elsweyr</v>
      </c>
    </row>
    <row r="364" spans="1:14" x14ac:dyDescent="0.25">
      <c r="A364" s="82">
        <v>383</v>
      </c>
      <c r="F364">
        <v>1086</v>
      </c>
      <c r="J364" s="30" t="str">
        <f t="shared" si="15"/>
        <v>[383]=1086,</v>
      </c>
      <c r="K364" s="3">
        <f t="shared" si="16"/>
        <v>383</v>
      </c>
      <c r="L364" s="3">
        <f t="shared" si="17"/>
        <v>1086</v>
      </c>
      <c r="M364" s="8" t="str">
        <f>VLOOKUP(A364,'ESO wayshrine names'!$A$3:$B$9992,2,)</f>
        <v>The Stitches Wayshrine</v>
      </c>
      <c r="N364" s="3" t="str">
        <f>VLOOKUP(F364,'ESO zone constants'!$A$3:$D$9999,4,FALSE)</f>
        <v>Northern Elsweyr</v>
      </c>
    </row>
    <row r="365" spans="1:14" x14ac:dyDescent="0.25">
      <c r="A365" s="82">
        <v>384</v>
      </c>
      <c r="F365">
        <v>1086</v>
      </c>
      <c r="J365" s="30" t="str">
        <f t="shared" si="15"/>
        <v>[384]=1086,</v>
      </c>
      <c r="K365" s="3">
        <f t="shared" si="16"/>
        <v>384</v>
      </c>
      <c r="L365" s="3">
        <f t="shared" si="17"/>
        <v>1086</v>
      </c>
      <c r="M365" s="8" t="str">
        <f>VLOOKUP(A365,'ESO wayshrine names'!$A$3:$B$9992,2,)</f>
        <v>Tenmar Temple Wayshrine</v>
      </c>
      <c r="N365" s="3" t="str">
        <f>VLOOKUP(F365,'ESO zone constants'!$A$3:$D$9999,4,FALSE)</f>
        <v>Northern Elsweyr</v>
      </c>
    </row>
    <row r="366" spans="1:14" x14ac:dyDescent="0.25">
      <c r="A366" s="82">
        <v>386</v>
      </c>
      <c r="F366">
        <v>1086</v>
      </c>
      <c r="J366" s="30" t="str">
        <f t="shared" si="15"/>
        <v>[386]=1086,</v>
      </c>
      <c r="K366" s="3">
        <f t="shared" si="16"/>
        <v>386</v>
      </c>
      <c r="L366" s="3">
        <f t="shared" si="17"/>
        <v>1086</v>
      </c>
      <c r="M366" s="8" t="str">
        <f>VLOOKUP(A366,'ESO wayshrine names'!$A$3:$B$9992,2,)</f>
        <v>Scar's End Wayshrine</v>
      </c>
      <c r="N366" s="3" t="str">
        <f>VLOOKUP(F366,'ESO zone constants'!$A$3:$D$9999,4,FALSE)</f>
        <v>Northern Elsweyr</v>
      </c>
    </row>
    <row r="367" spans="1:14" x14ac:dyDescent="0.25">
      <c r="A367" s="82">
        <v>387</v>
      </c>
      <c r="F367">
        <v>1086</v>
      </c>
      <c r="J367" s="30" t="str">
        <f t="shared" si="15"/>
        <v>[387]=1086,</v>
      </c>
      <c r="K367" s="3">
        <f t="shared" si="16"/>
        <v>387</v>
      </c>
      <c r="L367" s="3">
        <f t="shared" si="17"/>
        <v>1086</v>
      </c>
      <c r="M367" s="8" t="str">
        <f>VLOOKUP(A367,'ESO wayshrine names'!$A$3:$B$9992,2,)</f>
        <v>Hakoshae Wayshrine</v>
      </c>
      <c r="N367" s="3" t="str">
        <f>VLOOKUP(F367,'ESO zone constants'!$A$3:$D$9999,4,FALSE)</f>
        <v>Northern Elsweyr</v>
      </c>
    </row>
    <row r="368" spans="1:14" x14ac:dyDescent="0.25">
      <c r="A368" s="82">
        <v>388</v>
      </c>
      <c r="F368">
        <v>726</v>
      </c>
      <c r="J368" s="30" t="str">
        <f t="shared" si="15"/>
        <v>[388]=726,</v>
      </c>
      <c r="K368" s="3">
        <f t="shared" si="16"/>
        <v>388</v>
      </c>
      <c r="L368" s="3">
        <f t="shared" si="17"/>
        <v>726</v>
      </c>
      <c r="M368" s="8" t="str">
        <f>VLOOKUP(A368,'ESO wayshrine names'!$A$3:$B$9992,2,)</f>
        <v>Lakemire Xanmeer Manor</v>
      </c>
      <c r="N368" s="3" t="str">
        <f>VLOOKUP(F368,'ESO zone constants'!$A$3:$D$9999,4,FALSE)</f>
        <v>Murkmire</v>
      </c>
    </row>
    <row r="369" spans="1:14" x14ac:dyDescent="0.25">
      <c r="A369" s="82">
        <v>389</v>
      </c>
      <c r="F369">
        <v>101</v>
      </c>
      <c r="J369" s="30" t="str">
        <f t="shared" si="15"/>
        <v>[389]=101,</v>
      </c>
      <c r="K369" s="3">
        <f t="shared" si="16"/>
        <v>389</v>
      </c>
      <c r="L369" s="3">
        <f t="shared" si="17"/>
        <v>101</v>
      </c>
      <c r="M369" s="8" t="str">
        <f>VLOOKUP(A369,'ESO wayshrine names'!$A$3:$B$9992,2,)</f>
        <v>Dungeon: Frostvault</v>
      </c>
      <c r="N369" s="3" t="str">
        <f>VLOOKUP(F369,'ESO zone constants'!$A$3:$D$9999,4,FALSE)</f>
        <v>Eastmarch</v>
      </c>
    </row>
    <row r="370" spans="1:14" x14ac:dyDescent="0.25">
      <c r="A370" s="81">
        <v>390</v>
      </c>
      <c r="B370">
        <v>29</v>
      </c>
      <c r="C370">
        <v>1006</v>
      </c>
      <c r="D370" t="s">
        <v>521</v>
      </c>
      <c r="E370">
        <v>448</v>
      </c>
      <c r="F370">
        <v>823</v>
      </c>
      <c r="G370" t="s">
        <v>521</v>
      </c>
      <c r="H370">
        <v>6</v>
      </c>
      <c r="I370" t="s">
        <v>2270</v>
      </c>
      <c r="J370" s="30" t="str">
        <f t="shared" si="15"/>
        <v>[390]=823,</v>
      </c>
      <c r="K370" s="3">
        <f t="shared" si="16"/>
        <v>390</v>
      </c>
      <c r="L370" s="3">
        <f t="shared" si="17"/>
        <v>823</v>
      </c>
      <c r="M370" s="8" t="str">
        <f>VLOOKUP(A370,'ESO wayshrine names'!$A$3:$B$9992,2,)</f>
        <v>Dungeon: Depths of Malatar</v>
      </c>
      <c r="N370" s="3" t="str">
        <f>VLOOKUP(F370,'ESO zone constants'!$A$3:$D$9999,4,FALSE)</f>
        <v>Gold Coast</v>
      </c>
    </row>
    <row r="371" spans="1:14" x14ac:dyDescent="0.25">
      <c r="A371" s="82">
        <v>391</v>
      </c>
      <c r="F371">
        <v>1086</v>
      </c>
      <c r="J371" s="30" t="str">
        <f t="shared" si="15"/>
        <v>[391]=1086,</v>
      </c>
      <c r="K371" s="3">
        <f t="shared" si="16"/>
        <v>391</v>
      </c>
      <c r="L371" s="3">
        <f t="shared" si="17"/>
        <v>1086</v>
      </c>
      <c r="M371" s="8" t="str">
        <f>VLOOKUP(A371,'ESO wayshrine names'!$A$3:$B$9992,2,)</f>
        <v>Dungeon: Moongrave Fane</v>
      </c>
      <c r="N371" s="3" t="str">
        <f>VLOOKUP(F371,'ESO zone constants'!$A$3:$D$9999,4,FALSE)</f>
        <v>Northern Elsweyr</v>
      </c>
    </row>
    <row r="372" spans="1:14" x14ac:dyDescent="0.25">
      <c r="A372" s="82">
        <v>392</v>
      </c>
      <c r="F372">
        <v>101</v>
      </c>
      <c r="J372" s="30" t="str">
        <f t="shared" si="15"/>
        <v>[392]=101,</v>
      </c>
      <c r="K372" s="3">
        <f t="shared" si="16"/>
        <v>392</v>
      </c>
      <c r="L372" s="3">
        <f t="shared" si="17"/>
        <v>101</v>
      </c>
      <c r="M372" s="8" t="str">
        <f>VLOOKUP(A372,'ESO wayshrine names'!$A$3:$B$9992,2,)</f>
        <v>Frostvault Chasm</v>
      </c>
      <c r="N372" s="3" t="str">
        <f>VLOOKUP(F372,'ESO zone constants'!$A$3:$D$9999,4,FALSE)</f>
        <v>Eastmarch</v>
      </c>
    </row>
    <row r="373" spans="1:14" x14ac:dyDescent="0.25">
      <c r="A373" s="82">
        <v>395</v>
      </c>
      <c r="F373">
        <v>888</v>
      </c>
      <c r="J373" s="30" t="str">
        <f t="shared" si="15"/>
        <v>[395]=888,</v>
      </c>
      <c r="K373" s="3">
        <f t="shared" si="16"/>
        <v>395</v>
      </c>
      <c r="L373" s="3">
        <f t="shared" si="17"/>
        <v>888</v>
      </c>
      <c r="M373" s="8" t="str">
        <f>VLOOKUP(A373,'ESO wayshrine names'!$A$3:$B$9992,2,)</f>
        <v>Elinhir Private Arena</v>
      </c>
      <c r="N373" s="3" t="str">
        <f>VLOOKUP(F373,'ESO zone constants'!$A$3:$D$9999,4,FALSE)</f>
        <v>Craglorn</v>
      </c>
    </row>
    <row r="374" spans="1:14" x14ac:dyDescent="0.25">
      <c r="A374" s="82">
        <v>396</v>
      </c>
      <c r="F374">
        <v>1086</v>
      </c>
      <c r="J374" s="30" t="str">
        <f t="shared" si="15"/>
        <v>[396]=1086,</v>
      </c>
      <c r="K374" s="3">
        <f t="shared" si="16"/>
        <v>396</v>
      </c>
      <c r="L374" s="3">
        <f t="shared" si="17"/>
        <v>1086</v>
      </c>
      <c r="M374" s="8" t="str">
        <f>VLOOKUP(A374,'ESO wayshrine names'!$A$3:$B$9992,2,)</f>
        <v>Sugar Bowl Suite</v>
      </c>
      <c r="N374" s="3" t="str">
        <f>VLOOKUP(F374,'ESO zone constants'!$A$3:$D$9999,4,FALSE)</f>
        <v>Northern Elsweyr</v>
      </c>
    </row>
    <row r="375" spans="1:14" x14ac:dyDescent="0.25">
      <c r="A375" s="82">
        <v>397</v>
      </c>
      <c r="F375">
        <v>1086</v>
      </c>
      <c r="J375" s="30" t="str">
        <f t="shared" si="15"/>
        <v>[397]=1086,</v>
      </c>
      <c r="K375" s="3">
        <f t="shared" si="16"/>
        <v>397</v>
      </c>
      <c r="L375" s="3">
        <f t="shared" si="17"/>
        <v>1086</v>
      </c>
      <c r="M375" s="8" t="str">
        <f>VLOOKUP(A375,'ESO wayshrine names'!$A$3:$B$9992,2,)</f>
        <v>Star Haven Wayshrine</v>
      </c>
      <c r="N375" s="3" t="str">
        <f>VLOOKUP(F375,'ESO zone constants'!$A$3:$D$9999,4,FALSE)</f>
        <v>Northern Elsweyr</v>
      </c>
    </row>
    <row r="376" spans="1:14" x14ac:dyDescent="0.25">
      <c r="A376" s="82">
        <v>399</v>
      </c>
      <c r="F376">
        <v>1086</v>
      </c>
      <c r="J376" s="30" t="str">
        <f t="shared" si="15"/>
        <v>[399]=1086,</v>
      </c>
      <c r="K376" s="3">
        <f t="shared" si="16"/>
        <v>399</v>
      </c>
      <c r="L376" s="3">
        <f t="shared" si="17"/>
        <v>1086</v>
      </c>
      <c r="M376" s="8" t="str">
        <f>VLOOKUP(A376,'ESO wayshrine names'!$A$3:$B$9992,2,)</f>
        <v>Trial: Sunspire</v>
      </c>
      <c r="N376" s="3" t="str">
        <f>VLOOKUP(F376,'ESO zone constants'!$A$3:$D$9999,4,FALSE)</f>
        <v>Northern Elsweyr</v>
      </c>
    </row>
    <row r="377" spans="1:14" x14ac:dyDescent="0.25">
      <c r="A377" s="82">
        <v>400</v>
      </c>
      <c r="F377">
        <v>1086</v>
      </c>
      <c r="J377" s="30" t="str">
        <f t="shared" si="15"/>
        <v>[400]=1086,</v>
      </c>
      <c r="K377" s="3">
        <f t="shared" si="16"/>
        <v>400</v>
      </c>
      <c r="L377" s="3">
        <f t="shared" si="17"/>
        <v>1086</v>
      </c>
      <c r="M377" s="8" t="str">
        <f>VLOOKUP(A377,'ESO wayshrine names'!$A$3:$B$9992,2,)</f>
        <v>Hall of the Lunar Champion</v>
      </c>
      <c r="N377" s="3" t="str">
        <f>VLOOKUP(F377,'ESO zone constants'!$A$3:$D$9999,4,FALSE)</f>
        <v>Northern Elsweyr</v>
      </c>
    </row>
    <row r="378" spans="1:14" x14ac:dyDescent="0.25">
      <c r="A378" s="82">
        <v>401</v>
      </c>
      <c r="F378">
        <v>1086</v>
      </c>
      <c r="J378" s="30" t="str">
        <f t="shared" si="15"/>
        <v>[401]=1086,</v>
      </c>
      <c r="K378" s="3">
        <f t="shared" si="16"/>
        <v>401</v>
      </c>
      <c r="L378" s="3">
        <f t="shared" si="17"/>
        <v>1086</v>
      </c>
      <c r="M378" s="8" t="str">
        <f>VLOOKUP(A378,'ESO wayshrine names'!$A$3:$B$9992,2,)</f>
        <v>Jode's Embrace</v>
      </c>
      <c r="N378" s="3" t="str">
        <f>VLOOKUP(F378,'ESO zone constants'!$A$3:$D$9999,4,FALSE)</f>
        <v>Northern Elsweyr</v>
      </c>
    </row>
    <row r="379" spans="1:14" x14ac:dyDescent="0.25">
      <c r="A379" s="82">
        <v>402</v>
      </c>
      <c r="F379">
        <v>1133</v>
      </c>
      <c r="J379" s="30" t="str">
        <f t="shared" si="15"/>
        <v>[402]=1133,</v>
      </c>
      <c r="K379" s="3">
        <f t="shared" si="16"/>
        <v>402</v>
      </c>
      <c r="L379" s="3">
        <f t="shared" si="17"/>
        <v>1133</v>
      </c>
      <c r="M379" s="8" t="str">
        <f>VLOOKUP(A379,'ESO wayshrine names'!$A$3:$B$9992,2,)</f>
        <v>Senchal Wayshrine</v>
      </c>
      <c r="N379" s="3" t="str">
        <f>VLOOKUP(F379,'ESO zone constants'!$A$3:$D$9999,4,FALSE)</f>
        <v>Southern Elsweyr</v>
      </c>
    </row>
    <row r="380" spans="1:14" x14ac:dyDescent="0.25">
      <c r="A380" s="82">
        <v>403</v>
      </c>
      <c r="F380">
        <v>1133</v>
      </c>
      <c r="J380" s="30" t="str">
        <f t="shared" si="15"/>
        <v>[403]=1133,</v>
      </c>
      <c r="K380" s="3">
        <f t="shared" si="16"/>
        <v>403</v>
      </c>
      <c r="L380" s="3">
        <f t="shared" si="17"/>
        <v>1133</v>
      </c>
      <c r="M380" s="8" t="str">
        <f>VLOOKUP(A380,'ESO wayshrine names'!$A$3:$B$9992,2,)</f>
        <v>South Guard Ruins Wayshrine</v>
      </c>
      <c r="N380" s="3" t="str">
        <f>VLOOKUP(F380,'ESO zone constants'!$A$3:$D$9999,4,FALSE)</f>
        <v>Southern Elsweyr</v>
      </c>
    </row>
    <row r="381" spans="1:14" x14ac:dyDescent="0.25">
      <c r="A381" s="82">
        <v>404</v>
      </c>
      <c r="F381">
        <v>1133</v>
      </c>
      <c r="J381" s="30" t="str">
        <f t="shared" si="15"/>
        <v>[404]=1133,</v>
      </c>
      <c r="K381" s="3">
        <f t="shared" si="16"/>
        <v>404</v>
      </c>
      <c r="L381" s="3">
        <f t="shared" si="17"/>
        <v>1133</v>
      </c>
      <c r="M381" s="8" t="str">
        <f>VLOOKUP(A381,'ESO wayshrine names'!$A$3:$B$9992,2,)</f>
        <v>Western Plains Wayshrine</v>
      </c>
      <c r="N381" s="3" t="str">
        <f>VLOOKUP(F381,'ESO zone constants'!$A$3:$D$9999,4,FALSE)</f>
        <v>Southern Elsweyr</v>
      </c>
    </row>
    <row r="382" spans="1:14" x14ac:dyDescent="0.25">
      <c r="A382" s="82">
        <v>405</v>
      </c>
      <c r="F382">
        <v>1133</v>
      </c>
      <c r="J382" s="30" t="str">
        <f t="shared" si="15"/>
        <v>[405]=1133,</v>
      </c>
      <c r="K382" s="3">
        <f t="shared" si="16"/>
        <v>405</v>
      </c>
      <c r="L382" s="3">
        <f t="shared" si="17"/>
        <v>1133</v>
      </c>
      <c r="M382" s="8" t="str">
        <f>VLOOKUP(A382,'ESO wayshrine names'!$A$3:$B$9992,2,)</f>
        <v>Black Heights Wayshrine</v>
      </c>
      <c r="N382" s="3" t="str">
        <f>VLOOKUP(F382,'ESO zone constants'!$A$3:$D$9999,4,FALSE)</f>
        <v>Southern Elsweyr</v>
      </c>
    </row>
    <row r="383" spans="1:14" x14ac:dyDescent="0.25">
      <c r="A383" s="82">
        <v>406</v>
      </c>
      <c r="F383">
        <v>1133</v>
      </c>
      <c r="J383" s="30" t="str">
        <f t="shared" si="15"/>
        <v>[406]=1133,</v>
      </c>
      <c r="K383" s="3">
        <f t="shared" si="16"/>
        <v>406</v>
      </c>
      <c r="L383" s="3">
        <f t="shared" si="17"/>
        <v>1133</v>
      </c>
      <c r="M383" s="8" t="str">
        <f>VLOOKUP(A383,'ESO wayshrine names'!$A$3:$B$9992,2,)</f>
        <v>Pridehome Wayshrine</v>
      </c>
      <c r="N383" s="3" t="str">
        <f>VLOOKUP(F383,'ESO zone constants'!$A$3:$D$9999,4,FALSE)</f>
        <v>Southern Elsweyr</v>
      </c>
    </row>
    <row r="384" spans="1:14" x14ac:dyDescent="0.25">
      <c r="A384" s="82">
        <v>407</v>
      </c>
      <c r="F384">
        <v>1133</v>
      </c>
      <c r="J384" s="30" t="str">
        <f t="shared" si="15"/>
        <v>[407]=1133,</v>
      </c>
      <c r="K384" s="3">
        <f t="shared" si="16"/>
        <v>407</v>
      </c>
      <c r="L384" s="3">
        <f t="shared" si="17"/>
        <v>1133</v>
      </c>
      <c r="M384" s="8" t="str">
        <f>VLOOKUP(A384,'ESO wayshrine names'!$A$3:$B$9992,2,)</f>
        <v>Dragonguard Sanctum Wayshrine</v>
      </c>
      <c r="N384" s="3" t="str">
        <f>VLOOKUP(F384,'ESO zone constants'!$A$3:$D$9999,4,FALSE)</f>
        <v>Southern Elsweyr</v>
      </c>
    </row>
    <row r="385" spans="1:14" x14ac:dyDescent="0.25">
      <c r="A385" s="82">
        <v>408</v>
      </c>
      <c r="F385">
        <v>1133</v>
      </c>
      <c r="J385" s="30" t="str">
        <f t="shared" si="15"/>
        <v>[408]=1133,</v>
      </c>
      <c r="K385" s="3">
        <f t="shared" si="16"/>
        <v>408</v>
      </c>
      <c r="L385" s="3">
        <f t="shared" si="17"/>
        <v>1133</v>
      </c>
      <c r="M385" s="8">
        <f>VLOOKUP(A385,'ESO wayshrine names'!$A$3:$B$9992,2,)</f>
        <v>0</v>
      </c>
      <c r="N385" s="3" t="str">
        <f>VLOOKUP(F385,'ESO zone constants'!$A$3:$D$9999,4,FALSE)</f>
        <v>Southern Elsweyr</v>
      </c>
    </row>
    <row r="386" spans="1:14" x14ac:dyDescent="0.25">
      <c r="A386" s="82">
        <v>409</v>
      </c>
      <c r="F386">
        <v>1133</v>
      </c>
      <c r="J386" s="30" t="str">
        <f t="shared" si="15"/>
        <v>[409]=1133,</v>
      </c>
      <c r="K386" s="3">
        <f t="shared" si="16"/>
        <v>409</v>
      </c>
      <c r="L386" s="3">
        <f t="shared" si="17"/>
        <v>1133</v>
      </c>
      <c r="M386" s="8" t="str">
        <f>VLOOKUP(A386,'ESO wayshrine names'!$A$3:$B$9992,2,)</f>
        <v>Wraithhome</v>
      </c>
      <c r="N386" s="3" t="str">
        <f>VLOOKUP(F386,'ESO zone constants'!$A$3:$D$9999,4,FALSE)</f>
        <v>Southern Elsweyr</v>
      </c>
    </row>
    <row r="387" spans="1:14" x14ac:dyDescent="0.25">
      <c r="A387" s="82">
        <v>410</v>
      </c>
      <c r="F387">
        <v>1086</v>
      </c>
      <c r="J387" s="30" t="str">
        <f t="shared" ref="J387:J446" si="18">IF(A387&lt;&gt;"",IF(F387&lt;&gt;"",IF(OR(ISNA(A387),ISNA(F387)),"","["&amp;A387&amp;"]="&amp;F387&amp;","),""),"")</f>
        <v>[410]=1086,</v>
      </c>
      <c r="K387" s="3">
        <f t="shared" ref="K387:K446" si="19">A387</f>
        <v>410</v>
      </c>
      <c r="L387" s="3">
        <f t="shared" ref="L387:L446" si="20">F387</f>
        <v>1086</v>
      </c>
      <c r="M387" s="8" t="str">
        <f>VLOOKUP(A387,'ESO wayshrine names'!$A$3:$B$9992,2,)</f>
        <v>Moon-Sugar Meadow</v>
      </c>
      <c r="N387" s="3" t="str">
        <f>VLOOKUP(F387,'ESO zone constants'!$A$3:$D$9999,4,FALSE)</f>
        <v>Northern Elsweyr</v>
      </c>
    </row>
    <row r="388" spans="1:14" x14ac:dyDescent="0.25">
      <c r="A388" s="82">
        <v>411</v>
      </c>
      <c r="F388">
        <v>1161</v>
      </c>
      <c r="J388" s="30" t="str">
        <f t="shared" si="18"/>
        <v>[411]=1161,</v>
      </c>
      <c r="K388" s="3">
        <f t="shared" si="19"/>
        <v>411</v>
      </c>
      <c r="L388" s="3">
        <f t="shared" si="20"/>
        <v>1161</v>
      </c>
      <c r="M388" s="8" t="str">
        <f>VLOOKUP(A388,'ESO wayshrine names'!$A$3:$B$9992,2,)</f>
        <v>Dusktown Wayshrine</v>
      </c>
      <c r="N388" s="3" t="str">
        <f>VLOOKUP(F388,'ESO zone constants'!$A$3:$D$9999,4,FALSE)</f>
        <v>Blackreach: Greymoor Caverns</v>
      </c>
    </row>
    <row r="389" spans="1:14" x14ac:dyDescent="0.25">
      <c r="A389" s="82">
        <v>412</v>
      </c>
      <c r="F389">
        <v>1161</v>
      </c>
      <c r="J389" s="30" t="str">
        <f t="shared" si="18"/>
        <v>[412]=1161,</v>
      </c>
      <c r="K389" s="3">
        <f t="shared" si="19"/>
        <v>412</v>
      </c>
      <c r="L389" s="3">
        <f t="shared" si="20"/>
        <v>1161</v>
      </c>
      <c r="M389" s="8" t="str">
        <f>VLOOKUP(A389,'ESO wayshrine names'!$A$3:$B$9992,2,)</f>
        <v>Greymoor Keep Wayshrine</v>
      </c>
      <c r="N389" s="3" t="str">
        <f>VLOOKUP(F389,'ESO zone constants'!$A$3:$D$9999,4,FALSE)</f>
        <v>Blackreach: Greymoor Caverns</v>
      </c>
    </row>
    <row r="390" spans="1:14" x14ac:dyDescent="0.25">
      <c r="A390" s="82">
        <v>413</v>
      </c>
      <c r="F390">
        <v>1161</v>
      </c>
      <c r="J390" s="30" t="str">
        <f t="shared" si="18"/>
        <v>[413]=1161,</v>
      </c>
      <c r="K390" s="3">
        <f t="shared" si="19"/>
        <v>413</v>
      </c>
      <c r="L390" s="3">
        <f t="shared" si="20"/>
        <v>1161</v>
      </c>
      <c r="M390" s="8" t="str">
        <f>VLOOKUP(A390,'ESO wayshrine names'!$A$3:$B$9992,2,)</f>
        <v>Lightless Hollow Wayshrine</v>
      </c>
      <c r="N390" s="3" t="str">
        <f>VLOOKUP(F390,'ESO zone constants'!$A$3:$D$9999,4,FALSE)</f>
        <v>Blackreach: Greymoor Caverns</v>
      </c>
    </row>
    <row r="391" spans="1:14" x14ac:dyDescent="0.25">
      <c r="A391" s="82">
        <v>414</v>
      </c>
      <c r="F391">
        <v>1161</v>
      </c>
      <c r="J391" s="30" t="str">
        <f t="shared" si="18"/>
        <v>[414]=1161,</v>
      </c>
      <c r="K391" s="3">
        <f t="shared" si="19"/>
        <v>414</v>
      </c>
      <c r="L391" s="3">
        <f t="shared" si="20"/>
        <v>1161</v>
      </c>
      <c r="M391" s="8" t="str">
        <f>VLOOKUP(A391,'ESO wayshrine names'!$A$3:$B$9992,2,)</f>
        <v>Dark Moon Grotto Wayshrine</v>
      </c>
      <c r="N391" s="3" t="str">
        <f>VLOOKUP(F391,'ESO zone constants'!$A$3:$D$9999,4,FALSE)</f>
        <v>Blackreach: Greymoor Caverns</v>
      </c>
    </row>
    <row r="392" spans="1:14" x14ac:dyDescent="0.25">
      <c r="A392" s="82">
        <v>415</v>
      </c>
      <c r="F392">
        <v>1160</v>
      </c>
      <c r="J392" s="30" t="str">
        <f t="shared" si="18"/>
        <v>[415]=1160,</v>
      </c>
      <c r="K392" s="3">
        <f t="shared" si="19"/>
        <v>415</v>
      </c>
      <c r="L392" s="3">
        <f t="shared" si="20"/>
        <v>1160</v>
      </c>
      <c r="M392" s="8" t="str">
        <f>VLOOKUP(A392,'ESO wayshrine names'!$A$3:$B$9992,2,)</f>
        <v>Kilkreath Temple Wayshrine</v>
      </c>
      <c r="N392" s="3" t="str">
        <f>VLOOKUP(F392,'ESO zone constants'!$A$3:$D$9999,4,FALSE)</f>
        <v>Western Skyrim</v>
      </c>
    </row>
    <row r="393" spans="1:14" x14ac:dyDescent="0.25">
      <c r="A393" s="82">
        <v>416</v>
      </c>
      <c r="F393">
        <v>1160</v>
      </c>
      <c r="J393" s="30" t="str">
        <f t="shared" si="18"/>
        <v>[416]=1160,</v>
      </c>
      <c r="K393" s="3">
        <f t="shared" si="19"/>
        <v>416</v>
      </c>
      <c r="L393" s="3">
        <f t="shared" si="20"/>
        <v>1160</v>
      </c>
      <c r="M393" s="8" t="str">
        <f>VLOOKUP(A393,'ESO wayshrine names'!$A$3:$B$9992,2,)</f>
        <v>Morthal Wayshrine</v>
      </c>
      <c r="N393" s="3" t="str">
        <f>VLOOKUP(F393,'ESO zone constants'!$A$3:$D$9999,4,FALSE)</f>
        <v>Western Skyrim</v>
      </c>
    </row>
    <row r="394" spans="1:14" x14ac:dyDescent="0.25">
      <c r="A394" s="82">
        <v>417</v>
      </c>
      <c r="F394">
        <v>1160</v>
      </c>
      <c r="J394" s="30" t="str">
        <f t="shared" si="18"/>
        <v>[417]=1160,</v>
      </c>
      <c r="K394" s="3">
        <f t="shared" si="19"/>
        <v>417</v>
      </c>
      <c r="L394" s="3">
        <f t="shared" si="20"/>
        <v>1160</v>
      </c>
      <c r="M394" s="8" t="str">
        <f>VLOOKUP(A394,'ESO wayshrine names'!$A$3:$B$9992,2,)</f>
        <v>Mor Khazgur Wayshrine</v>
      </c>
      <c r="N394" s="3" t="str">
        <f>VLOOKUP(F394,'ESO zone constants'!$A$3:$D$9999,4,FALSE)</f>
        <v>Western Skyrim</v>
      </c>
    </row>
    <row r="395" spans="1:14" x14ac:dyDescent="0.25">
      <c r="A395" s="82">
        <v>418</v>
      </c>
      <c r="F395">
        <v>1160</v>
      </c>
      <c r="J395" s="30" t="str">
        <f t="shared" si="18"/>
        <v>[418]=1160,</v>
      </c>
      <c r="K395" s="3">
        <f t="shared" si="19"/>
        <v>418</v>
      </c>
      <c r="L395" s="3">
        <f t="shared" si="20"/>
        <v>1160</v>
      </c>
      <c r="M395" s="8" t="str">
        <f>VLOOKUP(A395,'ESO wayshrine names'!$A$3:$B$9992,2,)</f>
        <v>Dragon Bridge Wayshrine</v>
      </c>
      <c r="N395" s="3" t="str">
        <f>VLOOKUP(F395,'ESO zone constants'!$A$3:$D$9999,4,FALSE)</f>
        <v>Western Skyrim</v>
      </c>
    </row>
    <row r="396" spans="1:14" x14ac:dyDescent="0.25">
      <c r="A396" s="82">
        <v>419</v>
      </c>
      <c r="F396">
        <v>1160</v>
      </c>
      <c r="J396" s="30" t="str">
        <f t="shared" si="18"/>
        <v>[419]=1160,</v>
      </c>
      <c r="K396" s="3">
        <f t="shared" si="19"/>
        <v>419</v>
      </c>
      <c r="L396" s="3">
        <f t="shared" si="20"/>
        <v>1160</v>
      </c>
      <c r="M396" s="8" t="str">
        <f>VLOOKUP(A396,'ESO wayshrine names'!$A$3:$B$9992,2,)</f>
        <v>Southern Watch Wayshrine</v>
      </c>
      <c r="N396" s="3" t="str">
        <f>VLOOKUP(F396,'ESO zone constants'!$A$3:$D$9999,4,FALSE)</f>
        <v>Western Skyrim</v>
      </c>
    </row>
    <row r="397" spans="1:14" x14ac:dyDescent="0.25">
      <c r="A397" s="82">
        <v>420</v>
      </c>
      <c r="F397">
        <v>1160</v>
      </c>
      <c r="J397" s="30" t="str">
        <f t="shared" si="18"/>
        <v>[420]=1160,</v>
      </c>
      <c r="K397" s="3">
        <f t="shared" si="19"/>
        <v>420</v>
      </c>
      <c r="L397" s="3">
        <f t="shared" si="20"/>
        <v>1160</v>
      </c>
      <c r="M397" s="8" t="str">
        <f>VLOOKUP(A397,'ESO wayshrine names'!$A$3:$B$9992,2,)</f>
        <v>Frozen Coast Wayshrine</v>
      </c>
      <c r="N397" s="3" t="str">
        <f>VLOOKUP(F397,'ESO zone constants'!$A$3:$D$9999,4,FALSE)</f>
        <v>Western Skyrim</v>
      </c>
    </row>
    <row r="398" spans="1:14" x14ac:dyDescent="0.25">
      <c r="A398" s="82">
        <v>421</v>
      </c>
      <c r="F398">
        <v>1160</v>
      </c>
      <c r="J398" s="30" t="str">
        <f t="shared" si="18"/>
        <v>[421]=1160,</v>
      </c>
      <c r="K398" s="3">
        <f t="shared" si="19"/>
        <v>421</v>
      </c>
      <c r="L398" s="3">
        <f t="shared" si="20"/>
        <v>1160</v>
      </c>
      <c r="M398" s="8" t="str">
        <f>VLOOKUP(A398,'ESO wayshrine names'!$A$3:$B$9992,2,)</f>
        <v>Solitude Wayshrine</v>
      </c>
      <c r="N398" s="3" t="str">
        <f>VLOOKUP(F398,'ESO zone constants'!$A$3:$D$9999,4,FALSE)</f>
        <v>Western Skyrim</v>
      </c>
    </row>
    <row r="399" spans="1:14" x14ac:dyDescent="0.25">
      <c r="A399" s="82">
        <v>422</v>
      </c>
      <c r="F399">
        <v>1133</v>
      </c>
      <c r="J399" s="30" t="str">
        <f t="shared" si="18"/>
        <v>[422]=1133,</v>
      </c>
      <c r="K399" s="3">
        <f t="shared" si="19"/>
        <v>422</v>
      </c>
      <c r="L399" s="3">
        <f t="shared" si="20"/>
        <v>1133</v>
      </c>
      <c r="M399" s="8" t="str">
        <f>VLOOKUP(A399,'ESO wayshrine names'!$A$3:$B$9992,2,)</f>
        <v>Lucky Cat Landing</v>
      </c>
      <c r="N399" s="3" t="str">
        <f>VLOOKUP(F399,'ESO zone constants'!$A$3:$D$9999,4,FALSE)</f>
        <v>Southern Elsweyr</v>
      </c>
    </row>
    <row r="400" spans="1:14" x14ac:dyDescent="0.25">
      <c r="A400" s="82">
        <v>423</v>
      </c>
      <c r="F400">
        <v>1133</v>
      </c>
      <c r="J400" s="30" t="str">
        <f t="shared" si="18"/>
        <v>[423]=1133,</v>
      </c>
      <c r="K400" s="3">
        <f t="shared" si="19"/>
        <v>423</v>
      </c>
      <c r="L400" s="3">
        <f t="shared" si="20"/>
        <v>1133</v>
      </c>
      <c r="M400" s="8" t="str">
        <f>VLOOKUP(A400,'ESO wayshrine names'!$A$3:$B$9992,2,)</f>
        <v>Potentate's Retreat</v>
      </c>
      <c r="N400" s="3" t="str">
        <f>VLOOKUP(F400,'ESO zone constants'!$A$3:$D$9999,4,FALSE)</f>
        <v>Southern Elsweyr</v>
      </c>
    </row>
    <row r="401" spans="1:14" x14ac:dyDescent="0.25">
      <c r="A401" s="82">
        <v>424</v>
      </c>
      <c r="F401">
        <v>684</v>
      </c>
      <c r="J401" s="30" t="str">
        <f t="shared" si="18"/>
        <v>[424]=684,</v>
      </c>
      <c r="K401" s="3">
        <f t="shared" si="19"/>
        <v>424</v>
      </c>
      <c r="L401" s="3">
        <f t="shared" si="20"/>
        <v>684</v>
      </c>
      <c r="M401" s="8" t="str">
        <f>VLOOKUP(A401,'ESO wayshrine names'!$A$3:$B$9992,2,)</f>
        <v>Dungeon: Icereach</v>
      </c>
      <c r="N401" s="3" t="str">
        <f>VLOOKUP(F401,'ESO zone constants'!$A$3:$D$9999,4,FALSE)</f>
        <v>Wrothgar</v>
      </c>
    </row>
    <row r="402" spans="1:14" x14ac:dyDescent="0.25">
      <c r="A402" s="82">
        <v>425</v>
      </c>
      <c r="F402">
        <v>92</v>
      </c>
      <c r="J402" s="30" t="str">
        <f t="shared" si="18"/>
        <v>[425]=92,</v>
      </c>
      <c r="K402" s="3">
        <f t="shared" si="19"/>
        <v>425</v>
      </c>
      <c r="L402" s="3">
        <f t="shared" si="20"/>
        <v>92</v>
      </c>
      <c r="M402" s="8" t="str">
        <f>VLOOKUP(A402,'ESO wayshrine names'!$A$3:$B$9992,2,)</f>
        <v>Dungeon: Unhallowed Grave</v>
      </c>
      <c r="N402" s="3" t="str">
        <f>VLOOKUP(F402,'ESO zone constants'!$A$3:$D$9999,4,FALSE)</f>
        <v>Bangkorai</v>
      </c>
    </row>
    <row r="403" spans="1:14" x14ac:dyDescent="0.25">
      <c r="A403" s="82">
        <v>426</v>
      </c>
      <c r="F403">
        <v>1160</v>
      </c>
      <c r="J403" s="30" t="str">
        <f t="shared" si="18"/>
        <v>[426]=1160,</v>
      </c>
      <c r="K403" s="3">
        <f t="shared" si="19"/>
        <v>426</v>
      </c>
      <c r="L403" s="3">
        <f t="shared" si="20"/>
        <v>1160</v>
      </c>
      <c r="M403" s="8" t="str">
        <f>VLOOKUP(A403,'ESO wayshrine names'!$A$3:$B$9992,2,)</f>
        <v>Solitude Docks Wayshrine</v>
      </c>
      <c r="N403" s="3" t="str">
        <f>VLOOKUP(F403,'ESO zone constants'!$A$3:$D$9999,4,FALSE)</f>
        <v>Western Skyrim</v>
      </c>
    </row>
    <row r="404" spans="1:14" x14ac:dyDescent="0.25">
      <c r="A404" s="82">
        <v>427</v>
      </c>
      <c r="F404">
        <v>92</v>
      </c>
      <c r="J404" s="30" t="str">
        <f t="shared" si="18"/>
        <v>[427]=92,</v>
      </c>
      <c r="K404" s="3">
        <f t="shared" si="19"/>
        <v>427</v>
      </c>
      <c r="L404" s="3">
        <f t="shared" si="20"/>
        <v>92</v>
      </c>
      <c r="M404" s="8" t="str">
        <f>VLOOKUP(A404,'ESO wayshrine names'!$A$3:$B$9992,2,)</f>
        <v>Thieves' Oasis</v>
      </c>
      <c r="N404" s="3" t="str">
        <f>VLOOKUP(F404,'ESO zone constants'!$A$3:$D$9999,4,FALSE)</f>
        <v>Bangkorai</v>
      </c>
    </row>
    <row r="405" spans="1:14" x14ac:dyDescent="0.25">
      <c r="A405" s="82">
        <v>428</v>
      </c>
      <c r="F405">
        <v>684</v>
      </c>
      <c r="J405" s="30" t="str">
        <f t="shared" si="18"/>
        <v>[428]=684,</v>
      </c>
      <c r="K405" s="3">
        <f t="shared" si="19"/>
        <v>428</v>
      </c>
      <c r="L405" s="3">
        <f t="shared" si="20"/>
        <v>684</v>
      </c>
      <c r="M405" s="8" t="str">
        <f>VLOOKUP(A405,'ESO wayshrine names'!$A$3:$B$9992,2,)</f>
        <v>Forgemaster Falls</v>
      </c>
      <c r="N405" s="3" t="str">
        <f>VLOOKUP(F405,'ESO zone constants'!$A$3:$D$9999,4,FALSE)</f>
        <v>Wrothgar</v>
      </c>
    </row>
    <row r="406" spans="1:14" x14ac:dyDescent="0.25">
      <c r="A406" s="82">
        <v>429</v>
      </c>
      <c r="F406">
        <v>1160</v>
      </c>
      <c r="J406" s="30" t="str">
        <f t="shared" si="18"/>
        <v>[429]=1160,</v>
      </c>
      <c r="K406" s="3">
        <f t="shared" si="19"/>
        <v>429</v>
      </c>
      <c r="L406" s="3">
        <f t="shared" si="20"/>
        <v>1160</v>
      </c>
      <c r="M406" s="8" t="str">
        <f>VLOOKUP(A406,'ESO wayshrine names'!$A$3:$B$9992,2,)</f>
        <v>Deepwood Vale Wayshrine</v>
      </c>
      <c r="N406" s="3" t="str">
        <f>VLOOKUP(F406,'ESO zone constants'!$A$3:$D$9999,4,FALSE)</f>
        <v>Western Skyrim</v>
      </c>
    </row>
    <row r="407" spans="1:14" x14ac:dyDescent="0.25">
      <c r="A407" s="82">
        <v>430</v>
      </c>
      <c r="F407">
        <v>1161</v>
      </c>
      <c r="J407" s="30" t="str">
        <f t="shared" si="18"/>
        <v>[430]=1161,</v>
      </c>
      <c r="K407" s="3">
        <f t="shared" si="19"/>
        <v>430</v>
      </c>
      <c r="L407" s="3">
        <f t="shared" si="20"/>
        <v>1161</v>
      </c>
      <c r="M407" s="8" t="str">
        <f>VLOOKUP(A407,'ESO wayshrine names'!$A$3:$B$9992,2,)</f>
        <v>Dwarven Run Wayshrine</v>
      </c>
      <c r="N407" s="3" t="str">
        <f>VLOOKUP(F407,'ESO zone constants'!$A$3:$D$9999,4,FALSE)</f>
        <v>Blackreach: Greymoor Caverns</v>
      </c>
    </row>
    <row r="408" spans="1:14" x14ac:dyDescent="0.25">
      <c r="A408" s="82">
        <v>431</v>
      </c>
      <c r="F408">
        <v>1161</v>
      </c>
      <c r="J408" s="30" t="str">
        <f t="shared" si="18"/>
        <v>[431]=1161,</v>
      </c>
      <c r="K408" s="3">
        <f t="shared" si="19"/>
        <v>431</v>
      </c>
      <c r="L408" s="3">
        <f t="shared" si="20"/>
        <v>1161</v>
      </c>
      <c r="M408" s="8" t="str">
        <f>VLOOKUP(A408,'ESO wayshrine names'!$A$3:$B$9992,2,)</f>
        <v>Grotto Falls Wayshrine</v>
      </c>
      <c r="N408" s="3" t="str">
        <f>VLOOKUP(F408,'ESO zone constants'!$A$3:$D$9999,4,FALSE)</f>
        <v>Blackreach: Greymoor Caverns</v>
      </c>
    </row>
    <row r="409" spans="1:14" x14ac:dyDescent="0.25">
      <c r="A409" s="82">
        <v>432</v>
      </c>
      <c r="F409">
        <v>1161</v>
      </c>
      <c r="J409" s="30" t="str">
        <f t="shared" si="18"/>
        <v>[432]=1161,</v>
      </c>
      <c r="K409" s="3">
        <f t="shared" si="19"/>
        <v>432</v>
      </c>
      <c r="L409" s="3">
        <f t="shared" si="20"/>
        <v>1161</v>
      </c>
      <c r="M409" s="8" t="str">
        <f>VLOOKUP(A409,'ESO wayshrine names'!$A$3:$B$9992,2,)</f>
        <v>Deep Overlook Wayshrine</v>
      </c>
      <c r="N409" s="3" t="str">
        <f>VLOOKUP(F409,'ESO zone constants'!$A$3:$D$9999,4,FALSE)</f>
        <v>Blackreach: Greymoor Caverns</v>
      </c>
    </row>
    <row r="410" spans="1:14" x14ac:dyDescent="0.25">
      <c r="A410" s="82">
        <v>433</v>
      </c>
      <c r="F410">
        <v>1161</v>
      </c>
      <c r="J410" s="30" t="str">
        <f t="shared" si="18"/>
        <v>[433]=1161,</v>
      </c>
      <c r="K410" s="3">
        <f t="shared" si="19"/>
        <v>433</v>
      </c>
      <c r="L410" s="3">
        <f t="shared" si="20"/>
        <v>1161</v>
      </c>
      <c r="M410" s="8" t="str">
        <f>VLOOKUP(A410,'ESO wayshrine names'!$A$3:$B$9992,2,)</f>
        <v>Western Greymoor Wayshrine</v>
      </c>
      <c r="N410" s="3" t="str">
        <f>VLOOKUP(F410,'ESO zone constants'!$A$3:$D$9999,4,FALSE)</f>
        <v>Blackreach: Greymoor Caverns</v>
      </c>
    </row>
    <row r="411" spans="1:14" x14ac:dyDescent="0.25">
      <c r="A411" s="82">
        <v>434</v>
      </c>
      <c r="F411">
        <v>1160</v>
      </c>
      <c r="J411" s="30" t="str">
        <f t="shared" si="18"/>
        <v>[434]=1160,</v>
      </c>
      <c r="K411" s="3">
        <f t="shared" si="19"/>
        <v>434</v>
      </c>
      <c r="L411" s="3">
        <f t="shared" si="20"/>
        <v>1160</v>
      </c>
      <c r="M411" s="8" t="str">
        <f>VLOOKUP(A411,'ESO wayshrine names'!$A$3:$B$9992,2,)</f>
        <v>Trial: Kyne's Aegis</v>
      </c>
      <c r="N411" s="3" t="str">
        <f>VLOOKUP(F411,'ESO zone constants'!$A$3:$D$9999,4,FALSE)</f>
        <v>Western Skyrim</v>
      </c>
    </row>
    <row r="412" spans="1:14" x14ac:dyDescent="0.25">
      <c r="A412" s="82">
        <v>435</v>
      </c>
      <c r="F412">
        <v>1161</v>
      </c>
      <c r="J412" s="30" t="str">
        <f t="shared" si="18"/>
        <v>[435]=1161,</v>
      </c>
      <c r="K412" s="3">
        <f t="shared" si="19"/>
        <v>435</v>
      </c>
      <c r="L412" s="3">
        <f t="shared" si="20"/>
        <v>1161</v>
      </c>
      <c r="M412" s="8" t="str">
        <f>VLOOKUP(A412,'ESO wayshrine names'!$A$3:$B$9992,2,)</f>
        <v>Dungeon: Stone Garden</v>
      </c>
      <c r="N412" s="3" t="str">
        <f>VLOOKUP(F412,'ESO zone constants'!$A$3:$D$9999,4,FALSE)</f>
        <v>Blackreach: Greymoor Caverns</v>
      </c>
    </row>
    <row r="413" spans="1:14" x14ac:dyDescent="0.25">
      <c r="A413" s="82">
        <v>436</v>
      </c>
      <c r="F413">
        <v>1160</v>
      </c>
      <c r="J413" s="30" t="str">
        <f t="shared" si="18"/>
        <v>[436]=1160,</v>
      </c>
      <c r="K413" s="3">
        <f t="shared" si="19"/>
        <v>436</v>
      </c>
      <c r="L413" s="3">
        <f t="shared" si="20"/>
        <v>1160</v>
      </c>
      <c r="M413" s="8" t="str">
        <f>VLOOKUP(A413,'ESO wayshrine names'!$A$3:$B$9992,2,)</f>
        <v>Dungeon: Castle Thorn</v>
      </c>
      <c r="N413" s="3" t="str">
        <f>VLOOKUP(F413,'ESO zone constants'!$A$3:$D$9999,4,FALSE)</f>
        <v>Western Skyrim</v>
      </c>
    </row>
    <row r="414" spans="1:14" x14ac:dyDescent="0.25">
      <c r="A414" s="81">
        <v>437</v>
      </c>
      <c r="B414">
        <v>29</v>
      </c>
      <c r="C414">
        <v>1006</v>
      </c>
      <c r="D414" t="s">
        <v>521</v>
      </c>
      <c r="E414">
        <v>448</v>
      </c>
      <c r="F414">
        <v>823</v>
      </c>
      <c r="G414" t="s">
        <v>521</v>
      </c>
      <c r="H414">
        <v>6</v>
      </c>
      <c r="I414" t="s">
        <v>2574</v>
      </c>
      <c r="J414" s="30" t="str">
        <f t="shared" si="18"/>
        <v>[437]=823,</v>
      </c>
      <c r="K414" s="3">
        <f t="shared" si="19"/>
        <v>437</v>
      </c>
      <c r="L414" s="3">
        <f t="shared" si="20"/>
        <v>823</v>
      </c>
      <c r="M414" s="8" t="str">
        <f>VLOOKUP(A414,'ESO wayshrine names'!$A$3:$B$9992,2,)</f>
        <v>Dungeon: Black Drake Villa</v>
      </c>
      <c r="N414" s="3" t="str">
        <f>VLOOKUP(F414,'ESO zone constants'!$A$3:$D$9999,4,FALSE)</f>
        <v>Gold Coast</v>
      </c>
    </row>
    <row r="415" spans="1:14" x14ac:dyDescent="0.25">
      <c r="A415" s="82">
        <v>438</v>
      </c>
      <c r="F415">
        <v>1160</v>
      </c>
      <c r="J415" s="30" t="str">
        <f t="shared" si="18"/>
        <v>[438]=1160,</v>
      </c>
      <c r="K415" s="3">
        <f t="shared" si="19"/>
        <v>438</v>
      </c>
      <c r="L415" s="3">
        <f t="shared" si="20"/>
        <v>1160</v>
      </c>
      <c r="M415" s="8" t="str">
        <f>VLOOKUP(A415,'ESO wayshrine names'!$A$3:$B$9992,2,)</f>
        <v>Snowmelt Suite</v>
      </c>
      <c r="N415" s="3" t="str">
        <f>VLOOKUP(F415,'ESO zone constants'!$A$3:$D$9999,4,FALSE)</f>
        <v>Western Skyrim</v>
      </c>
    </row>
    <row r="416" spans="1:14" x14ac:dyDescent="0.25">
      <c r="A416" s="82">
        <v>439</v>
      </c>
      <c r="F416">
        <v>1160</v>
      </c>
      <c r="J416" s="30" t="str">
        <f t="shared" si="18"/>
        <v>[439]=1160,</v>
      </c>
      <c r="K416" s="3">
        <f t="shared" si="19"/>
        <v>439</v>
      </c>
      <c r="L416" s="3">
        <f t="shared" si="20"/>
        <v>1160</v>
      </c>
      <c r="M416" s="8" t="str">
        <f>VLOOKUP(A416,'ESO wayshrine names'!$A$3:$B$9992,2,)</f>
        <v>Proudspire Manor</v>
      </c>
      <c r="N416" s="3" t="str">
        <f>VLOOKUP(F416,'ESO zone constants'!$A$3:$D$9999,4,FALSE)</f>
        <v>Western Skyrim</v>
      </c>
    </row>
    <row r="417" spans="1:14" x14ac:dyDescent="0.25">
      <c r="A417" s="82">
        <v>440</v>
      </c>
      <c r="F417">
        <v>1161</v>
      </c>
      <c r="J417" s="30" t="str">
        <f t="shared" si="18"/>
        <v>[440]=1161,</v>
      </c>
      <c r="K417" s="3">
        <f t="shared" si="19"/>
        <v>440</v>
      </c>
      <c r="L417" s="3">
        <f t="shared" si="20"/>
        <v>1161</v>
      </c>
      <c r="M417" s="8" t="str">
        <f>VLOOKUP(A417,'ESO wayshrine names'!$A$3:$B$9992,2,)</f>
        <v>Bastion Sanguinaris</v>
      </c>
      <c r="N417" s="3" t="str">
        <f>VLOOKUP(F417,'ESO zone constants'!$A$3:$D$9999,4,FALSE)</f>
        <v>Blackreach: Greymoor Caverns</v>
      </c>
    </row>
    <row r="418" spans="1:14" x14ac:dyDescent="0.25">
      <c r="A418" s="82">
        <v>441</v>
      </c>
      <c r="F418">
        <v>1207</v>
      </c>
      <c r="J418" s="30" t="str">
        <f t="shared" si="18"/>
        <v>[441]=1207,</v>
      </c>
      <c r="K418" s="3">
        <f t="shared" si="19"/>
        <v>441</v>
      </c>
      <c r="L418" s="3">
        <f t="shared" si="20"/>
        <v>1207</v>
      </c>
      <c r="M418" s="8" t="str">
        <f>VLOOKUP(A418,'ESO wayshrine names'!$A$3:$B$9992,2,)</f>
        <v>Briar Rock Wayshrine</v>
      </c>
      <c r="N418" s="3" t="str">
        <f>VLOOKUP(F418,'ESO zone constants'!$A$3:$D$9999,4,FALSE)</f>
        <v>The Reach</v>
      </c>
    </row>
    <row r="419" spans="1:14" x14ac:dyDescent="0.25">
      <c r="A419" s="82">
        <v>442</v>
      </c>
      <c r="F419">
        <v>1207</v>
      </c>
      <c r="J419" s="30" t="str">
        <f t="shared" si="18"/>
        <v>[442]=1207,</v>
      </c>
      <c r="K419" s="3">
        <f t="shared" si="19"/>
        <v>442</v>
      </c>
      <c r="L419" s="3">
        <f t="shared" si="20"/>
        <v>1207</v>
      </c>
      <c r="M419" s="8" t="str">
        <f>VLOOKUP(A419,'ESO wayshrine names'!$A$3:$B$9992,2,)</f>
        <v>Druadach Mountains Wayshrine</v>
      </c>
      <c r="N419" s="3" t="str">
        <f>VLOOKUP(F419,'ESO zone constants'!$A$3:$D$9999,4,FALSE)</f>
        <v>The Reach</v>
      </c>
    </row>
    <row r="420" spans="1:14" x14ac:dyDescent="0.25">
      <c r="A420" s="82">
        <v>443</v>
      </c>
      <c r="F420">
        <v>1207</v>
      </c>
      <c r="J420" s="30" t="str">
        <f t="shared" si="18"/>
        <v>[443]=1207,</v>
      </c>
      <c r="K420" s="3">
        <f t="shared" si="19"/>
        <v>443</v>
      </c>
      <c r="L420" s="3">
        <f t="shared" si="20"/>
        <v>1207</v>
      </c>
      <c r="M420" s="8" t="str">
        <f>VLOOKUP(A420,'ESO wayshrine names'!$A$3:$B$9992,2,)</f>
        <v>North Markarth Wayshrine</v>
      </c>
      <c r="N420" s="3" t="str">
        <f>VLOOKUP(F420,'ESO zone constants'!$A$3:$D$9999,4,FALSE)</f>
        <v>The Reach</v>
      </c>
    </row>
    <row r="421" spans="1:14" x14ac:dyDescent="0.25">
      <c r="A421" s="82">
        <v>444</v>
      </c>
      <c r="F421">
        <v>1207</v>
      </c>
      <c r="J421" s="30" t="str">
        <f t="shared" si="18"/>
        <v>[444]=1207,</v>
      </c>
      <c r="K421" s="3">
        <f t="shared" si="19"/>
        <v>444</v>
      </c>
      <c r="L421" s="3">
        <f t="shared" si="20"/>
        <v>1207</v>
      </c>
      <c r="M421" s="8" t="str">
        <f>VLOOKUP(A421,'ESO wayshrine names'!$A$3:$B$9992,2,)</f>
        <v>Lost Valley Wayshrine</v>
      </c>
      <c r="N421" s="3" t="str">
        <f>VLOOKUP(F421,'ESO zone constants'!$A$3:$D$9999,4,FALSE)</f>
        <v>The Reach</v>
      </c>
    </row>
    <row r="422" spans="1:14" x14ac:dyDescent="0.25">
      <c r="A422" s="82">
        <v>445</v>
      </c>
      <c r="F422">
        <v>1207</v>
      </c>
      <c r="J422" s="30" t="str">
        <f t="shared" si="18"/>
        <v>[445]=1207,</v>
      </c>
      <c r="K422" s="3">
        <f t="shared" si="19"/>
        <v>445</v>
      </c>
      <c r="L422" s="3">
        <f t="shared" si="20"/>
        <v>1207</v>
      </c>
      <c r="M422" s="8" t="str">
        <f>VLOOKUP(A422,'ESO wayshrine names'!$A$3:$B$9992,2,)</f>
        <v>Karthwasten Wayshrine</v>
      </c>
      <c r="N422" s="3" t="str">
        <f>VLOOKUP(F422,'ESO zone constants'!$A$3:$D$9999,4,FALSE)</f>
        <v>The Reach</v>
      </c>
    </row>
    <row r="423" spans="1:14" x14ac:dyDescent="0.25">
      <c r="A423" s="82">
        <v>446</v>
      </c>
      <c r="F423">
        <v>1208</v>
      </c>
      <c r="J423" s="30" t="str">
        <f t="shared" si="18"/>
        <v>[446]=1208,</v>
      </c>
      <c r="K423" s="3">
        <f t="shared" si="19"/>
        <v>446</v>
      </c>
      <c r="L423" s="3">
        <f t="shared" si="20"/>
        <v>1208</v>
      </c>
      <c r="M423" s="8" t="str">
        <f>VLOOKUP(A423,'ESO wayshrine names'!$A$3:$B$9992,2,)</f>
        <v>Arkthzand Wayshrine</v>
      </c>
      <c r="N423" s="3" t="str">
        <f>VLOOKUP(F423,'ESO zone constants'!$A$3:$D$9999,4,FALSE)</f>
        <v>Blackreach: Arkthzand Cavern</v>
      </c>
    </row>
    <row r="424" spans="1:14" x14ac:dyDescent="0.25">
      <c r="A424" s="82">
        <v>447</v>
      </c>
      <c r="F424">
        <v>1207</v>
      </c>
      <c r="J424" s="30" t="str">
        <f t="shared" si="18"/>
        <v>[447]=1207,</v>
      </c>
      <c r="K424" s="3">
        <f t="shared" si="19"/>
        <v>447</v>
      </c>
      <c r="L424" s="3">
        <f t="shared" si="20"/>
        <v>1207</v>
      </c>
      <c r="M424" s="8" t="str">
        <f>VLOOKUP(A424,'ESO wayshrine names'!$A$3:$B$9992,2,)</f>
        <v>Rebel's Retreat Wayshrine</v>
      </c>
      <c r="N424" s="3" t="str">
        <f>VLOOKUP(F424,'ESO zone constants'!$A$3:$D$9999,4,FALSE)</f>
        <v>The Reach</v>
      </c>
    </row>
    <row r="425" spans="1:14" x14ac:dyDescent="0.25">
      <c r="A425" s="82">
        <v>448</v>
      </c>
      <c r="F425">
        <v>1208</v>
      </c>
      <c r="J425" s="30" t="str">
        <f t="shared" si="18"/>
        <v>[448]=1208,</v>
      </c>
      <c r="K425" s="3">
        <f t="shared" si="19"/>
        <v>448</v>
      </c>
      <c r="L425" s="3">
        <f t="shared" si="20"/>
        <v>1208</v>
      </c>
      <c r="M425" s="8" t="str">
        <f>VLOOKUP(A425,'ESO wayshrine names'!$A$3:$B$9992,2,)</f>
        <v>Nighthollow Wayshrine</v>
      </c>
      <c r="N425" s="3" t="str">
        <f>VLOOKUP(F425,'ESO zone constants'!$A$3:$D$9999,4,FALSE)</f>
        <v>Blackreach: Arkthzand Cavern</v>
      </c>
    </row>
    <row r="426" spans="1:14" x14ac:dyDescent="0.25">
      <c r="A426" s="82">
        <v>449</v>
      </c>
      <c r="F426">
        <v>1207</v>
      </c>
      <c r="J426" s="30" t="str">
        <f t="shared" si="18"/>
        <v>[449]=1207,</v>
      </c>
      <c r="K426" s="3">
        <f t="shared" si="19"/>
        <v>449</v>
      </c>
      <c r="L426" s="3">
        <f t="shared" si="20"/>
        <v>1207</v>
      </c>
      <c r="M426" s="8" t="str">
        <f>VLOOKUP(A426,'ESO wayshrine names'!$A$3:$B$9992,2,)</f>
        <v>Markarth Wayshrine</v>
      </c>
      <c r="N426" s="3" t="str">
        <f>VLOOKUP(F426,'ESO zone constants'!$A$3:$D$9999,4,FALSE)</f>
        <v>The Reach</v>
      </c>
    </row>
    <row r="427" spans="1:14" x14ac:dyDescent="0.25">
      <c r="A427" s="82">
        <v>450</v>
      </c>
      <c r="F427">
        <v>1160</v>
      </c>
      <c r="J427" s="30" t="str">
        <f t="shared" si="18"/>
        <v>[450]=1160,</v>
      </c>
      <c r="K427" s="3">
        <f t="shared" si="19"/>
        <v>450</v>
      </c>
      <c r="L427" s="3">
        <f t="shared" si="20"/>
        <v>1160</v>
      </c>
      <c r="M427" s="8" t="str">
        <f>VLOOKUP(A427,'ESO wayshrine names'!$A$3:$B$9992,2,)</f>
        <v>Giant's Coast Wayshrine</v>
      </c>
      <c r="N427" s="3" t="str">
        <f>VLOOKUP(F427,'ESO zone constants'!$A$3:$D$9999,4,FALSE)</f>
        <v>Western Skyrim</v>
      </c>
    </row>
    <row r="428" spans="1:14" x14ac:dyDescent="0.25">
      <c r="A428" s="82">
        <v>451</v>
      </c>
      <c r="F428">
        <v>1160</v>
      </c>
      <c r="J428" s="30" t="str">
        <f t="shared" si="18"/>
        <v>[451]=1160,</v>
      </c>
      <c r="K428" s="3">
        <f t="shared" si="19"/>
        <v>451</v>
      </c>
      <c r="L428" s="3">
        <f t="shared" si="20"/>
        <v>1160</v>
      </c>
      <c r="M428" s="8" t="str">
        <f>VLOOKUP(A428,'ESO wayshrine names'!$A$3:$B$9992,2,)</f>
        <v>Northern Watch Wayshrine</v>
      </c>
      <c r="N428" s="3" t="str">
        <f>VLOOKUP(F428,'ESO zone constants'!$A$3:$D$9999,4,FALSE)</f>
        <v>Western Skyrim</v>
      </c>
    </row>
    <row r="429" spans="1:14" x14ac:dyDescent="0.25">
      <c r="A429" s="82">
        <v>452</v>
      </c>
      <c r="F429">
        <v>1160</v>
      </c>
      <c r="J429" s="30" t="str">
        <f t="shared" si="18"/>
        <v>[452]=1160,</v>
      </c>
      <c r="K429" s="3">
        <f t="shared" si="19"/>
        <v>452</v>
      </c>
      <c r="L429" s="3">
        <f t="shared" si="20"/>
        <v>1160</v>
      </c>
      <c r="M429" s="8" t="str">
        <f>VLOOKUP(A429,'ESO wayshrine names'!$A$3:$B$9992,2,)</f>
        <v>Antiquarian's Alpine Gallery</v>
      </c>
      <c r="N429" s="3" t="str">
        <f>VLOOKUP(F429,'ESO zone constants'!$A$3:$D$9999,4,FALSE)</f>
        <v>Western Skyrim</v>
      </c>
    </row>
    <row r="430" spans="1:14" x14ac:dyDescent="0.25">
      <c r="A430" s="82">
        <v>453</v>
      </c>
      <c r="F430">
        <v>1160</v>
      </c>
      <c r="J430" s="30" t="str">
        <f t="shared" si="18"/>
        <v>[453]=1160,</v>
      </c>
      <c r="K430" s="3">
        <f t="shared" si="19"/>
        <v>453</v>
      </c>
      <c r="L430" s="3">
        <f t="shared" si="20"/>
        <v>1160</v>
      </c>
      <c r="M430" s="8" t="str">
        <f>VLOOKUP(A430,'ESO wayshrine names'!$A$3:$B$9992,2,)</f>
        <v>Stillwaters Retreat</v>
      </c>
      <c r="N430" s="3" t="str">
        <f>VLOOKUP(F430,'ESO zone constants'!$A$3:$D$9999,4,FALSE)</f>
        <v>Western Skyrim</v>
      </c>
    </row>
    <row r="431" spans="1:14" x14ac:dyDescent="0.25">
      <c r="A431" s="80">
        <v>454</v>
      </c>
      <c r="B431">
        <v>10</v>
      </c>
      <c r="C431">
        <v>13</v>
      </c>
      <c r="D431" t="s">
        <v>113</v>
      </c>
      <c r="E431">
        <v>10</v>
      </c>
      <c r="F431">
        <v>57</v>
      </c>
      <c r="G431" t="s">
        <v>113</v>
      </c>
      <c r="H431">
        <v>6</v>
      </c>
      <c r="I431" t="s">
        <v>2572</v>
      </c>
      <c r="J431" s="30" t="str">
        <f t="shared" si="18"/>
        <v>[454]=57,</v>
      </c>
      <c r="K431" s="3">
        <f t="shared" si="19"/>
        <v>454</v>
      </c>
      <c r="L431" s="3">
        <f t="shared" si="20"/>
        <v>57</v>
      </c>
      <c r="M431" s="8" t="str">
        <f>VLOOKUP(A431,'ESO wayshrine names'!$A$3:$B$9992,2,)</f>
        <v>Dungeon: The Cauldron</v>
      </c>
      <c r="N431" s="3" t="str">
        <f>VLOOKUP(F431,'ESO zone constants'!$A$3:$D$9999,4,FALSE)</f>
        <v>Deshaan</v>
      </c>
    </row>
    <row r="432" spans="1:14" x14ac:dyDescent="0.25">
      <c r="A432" s="82">
        <v>455</v>
      </c>
      <c r="F432">
        <v>1160</v>
      </c>
      <c r="J432" s="30" t="str">
        <f t="shared" si="18"/>
        <v>[455]=1160,</v>
      </c>
      <c r="K432" s="3">
        <f t="shared" si="19"/>
        <v>455</v>
      </c>
      <c r="L432" s="3">
        <f t="shared" si="20"/>
        <v>1160</v>
      </c>
      <c r="M432" s="8" t="str">
        <f>VLOOKUP(A432,'ESO wayshrine names'!$A$3:$B$9992,2,)</f>
        <v>Shalidor's Shrouded Realm</v>
      </c>
      <c r="N432" s="3" t="str">
        <f>VLOOKUP(F432,'ESO zone constants'!$A$3:$D$9999,4,FALSE)</f>
        <v>Western Skyrim</v>
      </c>
    </row>
    <row r="433" spans="1:14" x14ac:dyDescent="0.25">
      <c r="A433" s="82">
        <v>456</v>
      </c>
      <c r="F433">
        <v>1207</v>
      </c>
      <c r="J433" s="30" t="str">
        <f t="shared" si="18"/>
        <v>[456]=1207,</v>
      </c>
      <c r="K433" s="3">
        <f t="shared" si="19"/>
        <v>456</v>
      </c>
      <c r="L433" s="3">
        <f t="shared" si="20"/>
        <v>1207</v>
      </c>
      <c r="M433" s="8" t="str">
        <f>VLOOKUP(A433,'ESO wayshrine names'!$A$3:$B$9992,2,)</f>
        <v>Stone Eagle Aerie</v>
      </c>
      <c r="N433" s="3" t="str">
        <f>VLOOKUP(F433,'ESO zone constants'!$A$3:$D$9999,4,FALSE)</f>
        <v>The Reach</v>
      </c>
    </row>
    <row r="434" spans="1:14" x14ac:dyDescent="0.25">
      <c r="A434" s="82">
        <v>457</v>
      </c>
      <c r="F434">
        <v>1207</v>
      </c>
      <c r="J434" s="30" t="str">
        <f t="shared" si="18"/>
        <v>[457]=1207,</v>
      </c>
      <c r="K434" s="3">
        <f t="shared" si="19"/>
        <v>457</v>
      </c>
      <c r="L434" s="3">
        <f t="shared" si="20"/>
        <v>1207</v>
      </c>
      <c r="M434" s="8" t="str">
        <f>VLOOKUP(A434,'ESO wayshrine names'!$A$3:$B$9992,2,)</f>
        <v>Vateshran Hollows</v>
      </c>
      <c r="N434" s="3" t="str">
        <f>VLOOKUP(F434,'ESO zone constants'!$A$3:$D$9999,4,FALSE)</f>
        <v>The Reach</v>
      </c>
    </row>
    <row r="435" spans="1:14" x14ac:dyDescent="0.25">
      <c r="A435" s="82">
        <v>458</v>
      </c>
      <c r="B435">
        <v>43</v>
      </c>
      <c r="C435">
        <v>1887</v>
      </c>
      <c r="D435" t="s">
        <v>2551</v>
      </c>
      <c r="E435">
        <v>834</v>
      </c>
      <c r="F435">
        <v>1261</v>
      </c>
      <c r="G435" t="s">
        <v>2551</v>
      </c>
      <c r="H435">
        <v>1</v>
      </c>
      <c r="I435" t="s">
        <v>2621</v>
      </c>
      <c r="J435" s="30" t="str">
        <f t="shared" si="18"/>
        <v>[458]=1261,</v>
      </c>
      <c r="K435" s="3">
        <f t="shared" si="19"/>
        <v>458</v>
      </c>
      <c r="L435" s="3">
        <f t="shared" si="20"/>
        <v>1261</v>
      </c>
      <c r="M435" s="8" t="str">
        <f>VLOOKUP(A435,'ESO wayshrine names'!$A$3:$B$9992,2,)</f>
        <v>Leyawiin Wayshrine</v>
      </c>
      <c r="N435" s="3" t="str">
        <f>VLOOKUP(F435,'ESO zone constants'!$A$3:$D$9999,4,FALSE)</f>
        <v>Blackwood</v>
      </c>
    </row>
    <row r="436" spans="1:14" x14ac:dyDescent="0.25">
      <c r="A436" s="82">
        <v>459</v>
      </c>
      <c r="B436">
        <v>43</v>
      </c>
      <c r="C436">
        <v>1887</v>
      </c>
      <c r="D436" t="s">
        <v>2551</v>
      </c>
      <c r="E436">
        <v>834</v>
      </c>
      <c r="F436">
        <v>1261</v>
      </c>
      <c r="G436" t="s">
        <v>2551</v>
      </c>
      <c r="H436">
        <v>1</v>
      </c>
      <c r="I436" t="s">
        <v>2622</v>
      </c>
      <c r="J436" s="30" t="str">
        <f t="shared" si="18"/>
        <v>[459]=1261,</v>
      </c>
      <c r="K436" s="3">
        <f t="shared" si="19"/>
        <v>459</v>
      </c>
      <c r="L436" s="3">
        <f t="shared" si="20"/>
        <v>1261</v>
      </c>
      <c r="M436" s="8" t="str">
        <f>VLOOKUP(A436,'ESO wayshrine names'!$A$3:$B$9992,2,)</f>
        <v>Gideon Wayshrine</v>
      </c>
      <c r="N436" s="3" t="str">
        <f>VLOOKUP(F436,'ESO zone constants'!$A$3:$D$9999,4,FALSE)</f>
        <v>Blackwood</v>
      </c>
    </row>
    <row r="437" spans="1:14" x14ac:dyDescent="0.25">
      <c r="A437" s="82">
        <v>460</v>
      </c>
      <c r="B437">
        <v>43</v>
      </c>
      <c r="C437">
        <v>1887</v>
      </c>
      <c r="D437" t="s">
        <v>2551</v>
      </c>
      <c r="E437">
        <v>834</v>
      </c>
      <c r="F437">
        <v>1261</v>
      </c>
      <c r="G437" t="s">
        <v>2551</v>
      </c>
      <c r="H437">
        <v>1</v>
      </c>
      <c r="I437" t="s">
        <v>2623</v>
      </c>
      <c r="J437" s="30" t="str">
        <f t="shared" si="18"/>
        <v>[460]=1261,</v>
      </c>
      <c r="K437" s="3">
        <f t="shared" si="19"/>
        <v>460</v>
      </c>
      <c r="L437" s="3">
        <f t="shared" si="20"/>
        <v>1261</v>
      </c>
      <c r="M437" s="8" t="str">
        <f>VLOOKUP(A437,'ESO wayshrine names'!$A$3:$B$9992,2,)</f>
        <v>Borderwatch Wayshrine</v>
      </c>
      <c r="N437" s="3" t="str">
        <f>VLOOKUP(F437,'ESO zone constants'!$A$3:$D$9999,4,FALSE)</f>
        <v>Blackwood</v>
      </c>
    </row>
    <row r="438" spans="1:14" x14ac:dyDescent="0.25">
      <c r="A438" s="82">
        <v>461</v>
      </c>
      <c r="B438">
        <v>43</v>
      </c>
      <c r="C438">
        <v>1887</v>
      </c>
      <c r="D438" t="s">
        <v>2551</v>
      </c>
      <c r="E438">
        <v>834</v>
      </c>
      <c r="F438">
        <v>1261</v>
      </c>
      <c r="G438" t="s">
        <v>2551</v>
      </c>
      <c r="H438">
        <v>1</v>
      </c>
      <c r="I438" t="s">
        <v>2624</v>
      </c>
      <c r="J438" s="30" t="str">
        <f t="shared" si="18"/>
        <v>[461]=1261,</v>
      </c>
      <c r="K438" s="3">
        <f t="shared" si="19"/>
        <v>461</v>
      </c>
      <c r="L438" s="3">
        <f t="shared" si="20"/>
        <v>1261</v>
      </c>
      <c r="M438" s="8" t="str">
        <f>VLOOKUP(A438,'ESO wayshrine names'!$A$3:$B$9992,2,)</f>
        <v>Fort Redmane Wayshrine</v>
      </c>
      <c r="N438" s="3" t="str">
        <f>VLOOKUP(F438,'ESO zone constants'!$A$3:$D$9999,4,FALSE)</f>
        <v>Blackwood</v>
      </c>
    </row>
    <row r="439" spans="1:14" x14ac:dyDescent="0.25">
      <c r="A439" s="82">
        <v>462</v>
      </c>
      <c r="B439">
        <v>43</v>
      </c>
      <c r="C439">
        <v>1887</v>
      </c>
      <c r="D439" t="s">
        <v>2551</v>
      </c>
      <c r="E439">
        <v>834</v>
      </c>
      <c r="F439">
        <v>1261</v>
      </c>
      <c r="G439" t="s">
        <v>2551</v>
      </c>
      <c r="H439">
        <v>1</v>
      </c>
      <c r="I439" t="s">
        <v>2625</v>
      </c>
      <c r="J439" s="30" t="str">
        <f t="shared" si="18"/>
        <v>[462]=1261,</v>
      </c>
      <c r="K439" s="3">
        <f t="shared" si="19"/>
        <v>462</v>
      </c>
      <c r="L439" s="3">
        <f t="shared" si="20"/>
        <v>1261</v>
      </c>
      <c r="M439" s="8" t="str">
        <f>VLOOKUP(A439,'ESO wayshrine names'!$A$3:$B$9992,2,)</f>
        <v>Bloodrun Wayshrine</v>
      </c>
      <c r="N439" s="3" t="str">
        <f>VLOOKUP(F439,'ESO zone constants'!$A$3:$D$9999,4,FALSE)</f>
        <v>Blackwood</v>
      </c>
    </row>
    <row r="440" spans="1:14" x14ac:dyDescent="0.25">
      <c r="A440" s="82">
        <v>463</v>
      </c>
      <c r="B440">
        <v>43</v>
      </c>
      <c r="C440">
        <v>1887</v>
      </c>
      <c r="D440" t="s">
        <v>2551</v>
      </c>
      <c r="E440">
        <v>834</v>
      </c>
      <c r="F440">
        <v>1261</v>
      </c>
      <c r="G440" t="s">
        <v>2551</v>
      </c>
      <c r="H440">
        <v>1</v>
      </c>
      <c r="I440" t="s">
        <v>2626</v>
      </c>
      <c r="J440" s="30" t="str">
        <f t="shared" si="18"/>
        <v>[463]=1261,</v>
      </c>
      <c r="K440" s="3">
        <f t="shared" si="19"/>
        <v>463</v>
      </c>
      <c r="L440" s="3">
        <f t="shared" si="20"/>
        <v>1261</v>
      </c>
      <c r="M440" s="8" t="str">
        <f>VLOOKUP(A440,'ESO wayshrine names'!$A$3:$B$9992,2,)</f>
        <v>Blueblood Wayshrine</v>
      </c>
      <c r="N440" s="3" t="str">
        <f>VLOOKUP(F440,'ESO zone constants'!$A$3:$D$9999,4,FALSE)</f>
        <v>Blackwood</v>
      </c>
    </row>
    <row r="441" spans="1:14" x14ac:dyDescent="0.25">
      <c r="A441" s="80">
        <v>464</v>
      </c>
      <c r="B441">
        <v>43</v>
      </c>
      <c r="C441">
        <v>1887</v>
      </c>
      <c r="D441" t="s">
        <v>2551</v>
      </c>
      <c r="E441">
        <v>834</v>
      </c>
      <c r="F441">
        <v>1261</v>
      </c>
      <c r="G441" t="s">
        <v>2551</v>
      </c>
      <c r="H441">
        <v>1</v>
      </c>
      <c r="I441" t="s">
        <v>2618</v>
      </c>
      <c r="J441" s="30" t="str">
        <f t="shared" si="18"/>
        <v>[464]=1261,</v>
      </c>
      <c r="K441" s="3">
        <f t="shared" si="19"/>
        <v>464</v>
      </c>
      <c r="L441" s="3">
        <f t="shared" si="20"/>
        <v>1261</v>
      </c>
      <c r="M441" s="8" t="str">
        <f>VLOOKUP(A441,'ESO wayshrine names'!$A$3:$B$9992,2,)</f>
        <v>Stonewastes Wayshrine</v>
      </c>
      <c r="N441" s="3" t="str">
        <f>VLOOKUP(F441,'ESO zone constants'!$A$3:$D$9999,4,FALSE)</f>
        <v>Blackwood</v>
      </c>
    </row>
    <row r="442" spans="1:14" x14ac:dyDescent="0.25">
      <c r="A442" s="81">
        <v>466</v>
      </c>
      <c r="B442">
        <v>29</v>
      </c>
      <c r="C442">
        <v>1006</v>
      </c>
      <c r="D442" t="s">
        <v>521</v>
      </c>
      <c r="E442">
        <v>448</v>
      </c>
      <c r="F442">
        <v>823</v>
      </c>
      <c r="G442" t="s">
        <v>521</v>
      </c>
      <c r="H442">
        <v>7</v>
      </c>
      <c r="I442" t="s">
        <v>2565</v>
      </c>
      <c r="J442" s="30" t="str">
        <f t="shared" si="18"/>
        <v>[466]=823,</v>
      </c>
      <c r="K442" s="3">
        <f t="shared" si="19"/>
        <v>466</v>
      </c>
      <c r="L442" s="3">
        <f t="shared" si="20"/>
        <v>823</v>
      </c>
      <c r="M442" s="8" t="str">
        <f>VLOOKUP(A442,'ESO wayshrine names'!$A$3:$B$9992,2,)</f>
        <v>Varlaisvea Ayleid Ruins</v>
      </c>
      <c r="N442" s="3" t="str">
        <f>VLOOKUP(F442,'ESO zone constants'!$A$3:$D$9999,4,FALSE)</f>
        <v>Gold Coast</v>
      </c>
    </row>
    <row r="443" spans="1:14" x14ac:dyDescent="0.25">
      <c r="A443" s="80">
        <v>467</v>
      </c>
      <c r="B443">
        <v>43</v>
      </c>
      <c r="C443">
        <v>1887</v>
      </c>
      <c r="D443" t="s">
        <v>2551</v>
      </c>
      <c r="E443">
        <v>834</v>
      </c>
      <c r="F443">
        <v>1261</v>
      </c>
      <c r="G443" t="s">
        <v>2551</v>
      </c>
      <c r="H443">
        <v>1</v>
      </c>
      <c r="I443" t="s">
        <v>2619</v>
      </c>
      <c r="J443" s="30" t="str">
        <f t="shared" si="18"/>
        <v>[467]=1261,</v>
      </c>
      <c r="K443" s="3">
        <f t="shared" si="19"/>
        <v>467</v>
      </c>
      <c r="L443" s="3">
        <f t="shared" si="20"/>
        <v>1261</v>
      </c>
      <c r="M443" s="8" t="str">
        <f>VLOOKUP(A443,'ESO wayshrine names'!$A$3:$B$9992,2,)</f>
        <v>Leyawiin Outskirts Wayshrine</v>
      </c>
      <c r="N443" s="3" t="str">
        <f>VLOOKUP(F443,'ESO zone constants'!$A$3:$D$9999,4,FALSE)</f>
        <v>Blackwood</v>
      </c>
    </row>
    <row r="444" spans="1:14" x14ac:dyDescent="0.25">
      <c r="A444" s="80">
        <v>468</v>
      </c>
      <c r="B444">
        <v>43</v>
      </c>
      <c r="C444">
        <v>1887</v>
      </c>
      <c r="D444" t="s">
        <v>2551</v>
      </c>
      <c r="E444">
        <v>834</v>
      </c>
      <c r="F444">
        <v>1261</v>
      </c>
      <c r="G444" t="s">
        <v>2551</v>
      </c>
      <c r="H444">
        <v>3</v>
      </c>
      <c r="I444" t="s">
        <v>2620</v>
      </c>
      <c r="J444" s="30" t="str">
        <f t="shared" si="18"/>
        <v>[468]=1261,</v>
      </c>
      <c r="K444" s="3">
        <f t="shared" si="19"/>
        <v>468</v>
      </c>
      <c r="L444" s="3">
        <f t="shared" si="20"/>
        <v>1261</v>
      </c>
      <c r="M444" s="8" t="str">
        <f>VLOOKUP(A444,'ESO wayshrine names'!$A$3:$B$9992,2,)</f>
        <v>Trial: Rockgrove</v>
      </c>
      <c r="N444" s="3" t="str">
        <f>VLOOKUP(F444,'ESO zone constants'!$A$3:$D$9999,4,FALSE)</f>
        <v>Blackwood</v>
      </c>
    </row>
    <row r="445" spans="1:14" s="57" customFormat="1" x14ac:dyDescent="0.25">
      <c r="A445" s="80">
        <v>469</v>
      </c>
      <c r="B445">
        <v>43</v>
      </c>
      <c r="C445">
        <v>1887</v>
      </c>
      <c r="D445" t="s">
        <v>2551</v>
      </c>
      <c r="E445">
        <v>834</v>
      </c>
      <c r="F445">
        <v>1261</v>
      </c>
      <c r="G445" t="s">
        <v>2551</v>
      </c>
      <c r="H445">
        <v>6</v>
      </c>
      <c r="I445" t="s">
        <v>2685</v>
      </c>
      <c r="J445" s="30" t="str">
        <f t="shared" si="18"/>
        <v>[469]=1261,</v>
      </c>
      <c r="K445" s="3">
        <f t="shared" si="19"/>
        <v>469</v>
      </c>
      <c r="L445" s="3">
        <f t="shared" si="20"/>
        <v>1261</v>
      </c>
      <c r="M445" s="8" t="str">
        <f>VLOOKUP(A445,'ESO wayshrine names'!$A$3:$B$9992,2,)</f>
        <v>Dungeon: The Dread Cellar</v>
      </c>
      <c r="N445" s="3" t="str">
        <f>VLOOKUP(F445,'ESO zone constants'!$A$3:$D$9999,4,FALSE)</f>
        <v>Blackwood</v>
      </c>
    </row>
    <row r="446" spans="1:14" s="57" customFormat="1" x14ac:dyDescent="0.25">
      <c r="A446" s="80">
        <v>470</v>
      </c>
      <c r="B446">
        <v>43</v>
      </c>
      <c r="C446">
        <v>1887</v>
      </c>
      <c r="D446" t="s">
        <v>2551</v>
      </c>
      <c r="E446"/>
      <c r="F446">
        <v>144</v>
      </c>
      <c r="G446" t="s">
        <v>109</v>
      </c>
      <c r="H446">
        <v>6</v>
      </c>
      <c r="I446" t="s">
        <v>2686</v>
      </c>
      <c r="J446" s="30" t="str">
        <f t="shared" si="18"/>
        <v>[470]=144,</v>
      </c>
      <c r="K446" s="3">
        <f t="shared" si="19"/>
        <v>470</v>
      </c>
      <c r="L446" s="3">
        <f t="shared" si="20"/>
        <v>144</v>
      </c>
      <c r="M446" s="8" t="str">
        <f>VLOOKUP(A446,'ESO wayshrine names'!$A$3:$B$9992,2,)</f>
        <v>Dungeon: Red Petal Bastion</v>
      </c>
      <c r="N446" s="3" t="str">
        <f>VLOOKUP(F446,'ESO zone constants'!$A$3:$D$9999,4,FALSE)</f>
        <v>Spindleclutch I</v>
      </c>
    </row>
    <row r="447" spans="1:14" x14ac:dyDescent="0.25">
      <c r="A447" s="80">
        <v>471</v>
      </c>
      <c r="B447">
        <v>43</v>
      </c>
      <c r="C447">
        <v>1887</v>
      </c>
      <c r="D447" t="s">
        <v>2551</v>
      </c>
      <c r="E447">
        <v>834</v>
      </c>
      <c r="F447">
        <v>1261</v>
      </c>
      <c r="G447" t="s">
        <v>2551</v>
      </c>
      <c r="H447">
        <v>7</v>
      </c>
      <c r="I447" t="s">
        <v>2616</v>
      </c>
      <c r="J447" s="30" t="str">
        <f t="shared" ref="J447:J454" si="21">IF(A447&lt;&gt;"",IF(F447&lt;&gt;"",IF(OR(ISNA(A447),ISNA(F447)),"","["&amp;A447&amp;"]="&amp;F447&amp;","),""),"")</f>
        <v>[471]=1261,</v>
      </c>
      <c r="K447" s="3">
        <f t="shared" ref="K447:K454" si="22">A447</f>
        <v>471</v>
      </c>
      <c r="L447" s="3">
        <f t="shared" ref="L447:L454" si="23">F447</f>
        <v>1261</v>
      </c>
      <c r="M447" s="8" t="str">
        <f>VLOOKUP(A447,'ESO wayshrine names'!$A$3:$B$9992,2,)</f>
        <v>Pilgrim's Rest</v>
      </c>
      <c r="N447" s="3" t="str">
        <f>VLOOKUP(F447,'ESO zone constants'!$A$3:$D$9999,4,FALSE)</f>
        <v>Blackwood</v>
      </c>
    </row>
    <row r="448" spans="1:14" x14ac:dyDescent="0.25">
      <c r="A448" s="81">
        <v>472</v>
      </c>
      <c r="B448">
        <v>43</v>
      </c>
      <c r="C448">
        <v>1887</v>
      </c>
      <c r="D448" t="s">
        <v>2551</v>
      </c>
      <c r="E448">
        <v>834</v>
      </c>
      <c r="F448">
        <v>1261</v>
      </c>
      <c r="G448" t="s">
        <v>2551</v>
      </c>
      <c r="H448">
        <v>7</v>
      </c>
      <c r="I448" t="s">
        <v>2617</v>
      </c>
      <c r="J448" s="30" t="str">
        <f t="shared" si="21"/>
        <v>[472]=1261,</v>
      </c>
      <c r="K448" s="3">
        <f t="shared" si="22"/>
        <v>472</v>
      </c>
      <c r="L448" s="3">
        <f t="shared" si="23"/>
        <v>1261</v>
      </c>
      <c r="M448" s="8" t="str">
        <f>VLOOKUP(A448,'ESO wayshrine names'!$A$3:$B$9992,2,)</f>
        <v>Water's Edge</v>
      </c>
      <c r="N448" s="3" t="str">
        <f>VLOOKUP(F448,'ESO zone constants'!$A$3:$D$9999,4,FALSE)</f>
        <v>Blackwood</v>
      </c>
    </row>
    <row r="449" spans="1:14" x14ac:dyDescent="0.25">
      <c r="A449" s="82">
        <v>473</v>
      </c>
      <c r="B449">
        <v>43</v>
      </c>
      <c r="C449">
        <v>1887</v>
      </c>
      <c r="D449" t="s">
        <v>2551</v>
      </c>
      <c r="E449">
        <v>834</v>
      </c>
      <c r="F449">
        <v>1261</v>
      </c>
      <c r="G449" t="s">
        <v>2551</v>
      </c>
      <c r="H449">
        <v>7</v>
      </c>
      <c r="I449" t="s">
        <v>2588</v>
      </c>
      <c r="J449" s="30" t="str">
        <f t="shared" si="21"/>
        <v>[473]=1261,</v>
      </c>
      <c r="K449" s="3">
        <f t="shared" si="22"/>
        <v>473</v>
      </c>
      <c r="L449" s="3">
        <f t="shared" si="23"/>
        <v>1261</v>
      </c>
      <c r="M449" s="8" t="str">
        <f>VLOOKUP(A449,'ESO wayshrine names'!$A$3:$B$9992,2,)</f>
        <v>Pantherfang Chapel</v>
      </c>
      <c r="N449" s="3" t="str">
        <f>VLOOKUP(F449,'ESO zone constants'!$A$3:$D$9999,4,FALSE)</f>
        <v>Blackwood</v>
      </c>
    </row>
    <row r="450" spans="1:14" x14ac:dyDescent="0.25">
      <c r="A450" s="81">
        <v>481</v>
      </c>
      <c r="B450">
        <v>43</v>
      </c>
      <c r="C450">
        <v>1887</v>
      </c>
      <c r="D450" t="s">
        <v>2551</v>
      </c>
      <c r="E450">
        <v>834</v>
      </c>
      <c r="F450">
        <v>1261</v>
      </c>
      <c r="G450" t="s">
        <v>2551</v>
      </c>
      <c r="H450">
        <v>1</v>
      </c>
      <c r="I450" t="s">
        <v>2687</v>
      </c>
      <c r="J450" s="30" t="str">
        <f t="shared" si="21"/>
        <v>[481]=1261,</v>
      </c>
      <c r="K450" s="3">
        <f t="shared" si="22"/>
        <v>481</v>
      </c>
      <c r="L450" s="3">
        <f t="shared" si="23"/>
        <v>1261</v>
      </c>
      <c r="M450" s="8" t="str">
        <f>VLOOKUP(A450,'ESO wayshrine names'!$A$3:$B$9992,2,)</f>
        <v>Doomvault Vulpinaz Wayshrine</v>
      </c>
      <c r="N450" s="3" t="str">
        <f>VLOOKUP(F450,'ESO zone constants'!$A$3:$D$9999,4,FALSE)</f>
        <v>Blackwood</v>
      </c>
    </row>
    <row r="451" spans="1:14" x14ac:dyDescent="0.25">
      <c r="A451" s="80">
        <v>482</v>
      </c>
      <c r="B451">
        <v>43</v>
      </c>
      <c r="C451">
        <v>1887</v>
      </c>
      <c r="D451" t="s">
        <v>2551</v>
      </c>
      <c r="E451">
        <v>834</v>
      </c>
      <c r="F451">
        <v>1261</v>
      </c>
      <c r="G451" t="s">
        <v>2551</v>
      </c>
      <c r="H451">
        <v>1</v>
      </c>
      <c r="I451" t="s">
        <v>2688</v>
      </c>
      <c r="J451" s="30" t="str">
        <f t="shared" si="21"/>
        <v>[482]=1261,</v>
      </c>
      <c r="K451" s="3">
        <f t="shared" si="22"/>
        <v>482</v>
      </c>
      <c r="L451" s="3">
        <f t="shared" si="23"/>
        <v>1261</v>
      </c>
      <c r="M451" s="8" t="str">
        <f>VLOOKUP(A451,'ESO wayshrine names'!$A$3:$B$9992,2,)</f>
        <v>Blackwood Crossroads Wayshrine</v>
      </c>
      <c r="N451" s="3" t="str">
        <f>VLOOKUP(F451,'ESO zone constants'!$A$3:$D$9999,4,FALSE)</f>
        <v>Blackwood</v>
      </c>
    </row>
    <row r="452" spans="1:14" x14ac:dyDescent="0.25">
      <c r="A452" s="80">
        <v>483</v>
      </c>
      <c r="B452">
        <v>43</v>
      </c>
      <c r="C452">
        <v>1887</v>
      </c>
      <c r="D452" t="s">
        <v>2551</v>
      </c>
      <c r="E452">
        <v>834</v>
      </c>
      <c r="F452">
        <v>1261</v>
      </c>
      <c r="G452" t="s">
        <v>2551</v>
      </c>
      <c r="H452">
        <v>1</v>
      </c>
      <c r="I452" t="s">
        <v>2689</v>
      </c>
      <c r="J452" s="30" t="str">
        <f t="shared" si="21"/>
        <v>[483]=1261,</v>
      </c>
      <c r="K452" s="3">
        <f t="shared" si="22"/>
        <v>483</v>
      </c>
      <c r="L452" s="3">
        <f t="shared" si="23"/>
        <v>1261</v>
      </c>
      <c r="M452" s="8" t="str">
        <f>VLOOKUP(A452,'ESO wayshrine names'!$A$3:$B$9992,2,)</f>
        <v>Hutan-Tzel Wayshrine</v>
      </c>
      <c r="N452" s="3" t="str">
        <f>VLOOKUP(F452,'ESO zone constants'!$A$3:$D$9999,4,FALSE)</f>
        <v>Blackwood</v>
      </c>
    </row>
    <row r="453" spans="1:14" x14ac:dyDescent="0.25">
      <c r="A453" s="81">
        <v>484</v>
      </c>
      <c r="B453">
        <v>43</v>
      </c>
      <c r="C453">
        <v>1887</v>
      </c>
      <c r="D453" t="s">
        <v>2551</v>
      </c>
      <c r="E453">
        <v>834</v>
      </c>
      <c r="F453">
        <v>1261</v>
      </c>
      <c r="G453" t="s">
        <v>2551</v>
      </c>
      <c r="H453">
        <v>1</v>
      </c>
      <c r="I453" t="s">
        <v>2690</v>
      </c>
      <c r="J453" s="30" t="str">
        <f t="shared" si="21"/>
        <v>[484]=1261,</v>
      </c>
      <c r="K453" s="3">
        <f t="shared" si="22"/>
        <v>484</v>
      </c>
      <c r="L453" s="3">
        <f t="shared" si="23"/>
        <v>1261</v>
      </c>
      <c r="M453" s="8" t="str">
        <f>VLOOKUP(A453,'ESO wayshrine names'!$A$3:$B$9992,2,)</f>
        <v>Vunalk Wayshrine</v>
      </c>
      <c r="N453" s="3" t="str">
        <f>VLOOKUP(F453,'ESO zone constants'!$A$3:$D$9999,4,FALSE)</f>
        <v>Blackwood</v>
      </c>
    </row>
    <row r="454" spans="1:14" x14ac:dyDescent="0.25">
      <c r="A454" s="80">
        <v>486</v>
      </c>
      <c r="B454">
        <v>43</v>
      </c>
      <c r="C454">
        <v>1887</v>
      </c>
      <c r="D454" t="s">
        <v>2551</v>
      </c>
      <c r="E454">
        <v>834</v>
      </c>
      <c r="F454">
        <v>1261</v>
      </c>
      <c r="G454" t="s">
        <v>2551</v>
      </c>
      <c r="H454">
        <v>7</v>
      </c>
      <c r="I454" t="s">
        <v>2684</v>
      </c>
      <c r="J454" s="30" t="str">
        <f t="shared" si="21"/>
        <v>[486]=1261,</v>
      </c>
      <c r="K454" s="3">
        <f t="shared" si="22"/>
        <v>486</v>
      </c>
      <c r="L454" s="3">
        <f t="shared" si="23"/>
        <v>1261</v>
      </c>
      <c r="M454" s="8" t="str">
        <f>VLOOKUP(A454,'ESO wayshrine names'!$A$3:$B$9992,2,)</f>
        <v>Sweetwater Cascades</v>
      </c>
      <c r="N454" s="3" t="str">
        <f>VLOOKUP(F454,'ESO zone constants'!$A$3:$D$9999,4,FALSE)</f>
        <v>Blackwood</v>
      </c>
    </row>
    <row r="455" spans="1:14" x14ac:dyDescent="0.25">
      <c r="A455" s="82"/>
    </row>
    <row r="456" spans="1:14" x14ac:dyDescent="0.25">
      <c r="A456" s="81"/>
    </row>
    <row r="457" spans="1:14" x14ac:dyDescent="0.25">
      <c r="A457" s="81"/>
    </row>
    <row r="458" spans="1:14" x14ac:dyDescent="0.25">
      <c r="A458" s="82"/>
    </row>
    <row r="459" spans="1:14" x14ac:dyDescent="0.25">
      <c r="A459" s="82"/>
    </row>
    <row r="460" spans="1:14" x14ac:dyDescent="0.25">
      <c r="A460" s="82"/>
    </row>
    <row r="461" spans="1:14" x14ac:dyDescent="0.25">
      <c r="A461" s="81"/>
    </row>
    <row r="462" spans="1:14" x14ac:dyDescent="0.25">
      <c r="A462" s="81"/>
    </row>
    <row r="463" spans="1:14" x14ac:dyDescent="0.25">
      <c r="A463" s="81"/>
    </row>
    <row r="464" spans="1:14" x14ac:dyDescent="0.25">
      <c r="A464" s="81"/>
    </row>
    <row r="465" spans="1:1" x14ac:dyDescent="0.25">
      <c r="A465" s="81"/>
    </row>
    <row r="466" spans="1:1" x14ac:dyDescent="0.25">
      <c r="A466" s="81"/>
    </row>
    <row r="467" spans="1:1" x14ac:dyDescent="0.25">
      <c r="A467" s="81"/>
    </row>
    <row r="468" spans="1:1" x14ac:dyDescent="0.25">
      <c r="A468" s="81"/>
    </row>
    <row r="469" spans="1:1" x14ac:dyDescent="0.25">
      <c r="A469" s="81"/>
    </row>
    <row r="470" spans="1:1" x14ac:dyDescent="0.25">
      <c r="A470" s="81"/>
    </row>
    <row r="471" spans="1:1" x14ac:dyDescent="0.25">
      <c r="A471" s="81"/>
    </row>
  </sheetData>
  <autoFilter ref="A2:M454" xr:uid="{1C7E1A41-A1F6-4D19-8043-FFC43186192A}">
    <sortState xmlns:xlrd2="http://schemas.microsoft.com/office/spreadsheetml/2017/richdata2" ref="A3:M454">
      <sortCondition ref="A2:A43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488"/>
  <sheetViews>
    <sheetView workbookViewId="0">
      <pane xSplit="1" ySplit="2" topLeftCell="B463" activePane="bottomRight" state="frozen"/>
      <selection pane="topRight" activeCell="B1" sqref="B1"/>
      <selection pane="bottomLeft" activeCell="A2" sqref="A2"/>
      <selection pane="bottomRight" activeCell="A471" sqref="A471:B472"/>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2691</v>
      </c>
      <c r="C1" s="55"/>
      <c r="D1" s="55"/>
      <c r="E1" s="55"/>
      <c r="F1" s="55"/>
      <c r="G1" s="55"/>
      <c r="H1" s="55"/>
      <c r="I1" s="55"/>
      <c r="J1" s="55"/>
      <c r="K1" s="55"/>
      <c r="L1" s="55"/>
    </row>
    <row r="2" spans="1:12" s="1" customFormat="1" x14ac:dyDescent="0.25">
      <c r="A2" s="5" t="s">
        <v>1501</v>
      </c>
      <c r="B2" s="1" t="s">
        <v>82</v>
      </c>
    </row>
    <row r="3" spans="1:12" x14ac:dyDescent="0.25">
      <c r="A3" s="80">
        <v>1</v>
      </c>
      <c r="B3" s="68" t="s">
        <v>1963</v>
      </c>
    </row>
    <row r="4" spans="1:12" x14ac:dyDescent="0.25">
      <c r="A4" s="80">
        <v>2</v>
      </c>
      <c r="B4" s="68" t="s">
        <v>1964</v>
      </c>
    </row>
    <row r="5" spans="1:12" x14ac:dyDescent="0.25">
      <c r="A5" s="80">
        <v>3</v>
      </c>
      <c r="B5" s="68" t="s">
        <v>1965</v>
      </c>
    </row>
    <row r="6" spans="1:12" x14ac:dyDescent="0.25">
      <c r="A6" s="81">
        <v>4</v>
      </c>
      <c r="B6" s="68" t="s">
        <v>1966</v>
      </c>
    </row>
    <row r="7" spans="1:12" x14ac:dyDescent="0.25">
      <c r="A7" s="82">
        <v>5</v>
      </c>
      <c r="B7" s="68" t="s">
        <v>1967</v>
      </c>
    </row>
    <row r="8" spans="1:12" x14ac:dyDescent="0.25">
      <c r="A8" s="82">
        <v>6</v>
      </c>
      <c r="B8" s="68" t="s">
        <v>1968</v>
      </c>
    </row>
    <row r="9" spans="1:12" x14ac:dyDescent="0.25">
      <c r="A9" s="82">
        <v>7</v>
      </c>
      <c r="B9" s="68" t="s">
        <v>1969</v>
      </c>
    </row>
    <row r="10" spans="1:12" x14ac:dyDescent="0.25">
      <c r="A10" s="82">
        <v>8</v>
      </c>
      <c r="B10" s="68" t="s">
        <v>1970</v>
      </c>
    </row>
    <row r="11" spans="1:12" x14ac:dyDescent="0.25">
      <c r="A11" s="82">
        <v>9</v>
      </c>
      <c r="B11" s="68" t="s">
        <v>1971</v>
      </c>
    </row>
    <row r="12" spans="1:12" x14ac:dyDescent="0.25">
      <c r="A12" s="82">
        <v>10</v>
      </c>
      <c r="B12" s="68" t="s">
        <v>1972</v>
      </c>
    </row>
    <row r="13" spans="1:12" x14ac:dyDescent="0.25">
      <c r="A13" s="82">
        <v>11</v>
      </c>
      <c r="B13" s="68" t="s">
        <v>1973</v>
      </c>
    </row>
    <row r="14" spans="1:12" x14ac:dyDescent="0.25">
      <c r="A14" s="82">
        <v>12</v>
      </c>
      <c r="B14" s="68" t="s">
        <v>1974</v>
      </c>
    </row>
    <row r="15" spans="1:12" x14ac:dyDescent="0.25">
      <c r="A15" s="82">
        <v>13</v>
      </c>
      <c r="B15" s="68" t="s">
        <v>1975</v>
      </c>
    </row>
    <row r="16" spans="1:12" x14ac:dyDescent="0.25">
      <c r="A16" s="82">
        <v>14</v>
      </c>
      <c r="B16" s="68" t="s">
        <v>1976</v>
      </c>
    </row>
    <row r="17" spans="1:2" x14ac:dyDescent="0.25">
      <c r="A17" s="82">
        <v>15</v>
      </c>
      <c r="B17" s="68" t="s">
        <v>1977</v>
      </c>
    </row>
    <row r="18" spans="1:2" x14ac:dyDescent="0.25">
      <c r="A18" s="82">
        <v>16</v>
      </c>
      <c r="B18" s="68" t="s">
        <v>1978</v>
      </c>
    </row>
    <row r="19" spans="1:2" x14ac:dyDescent="0.25">
      <c r="A19" s="82">
        <v>17</v>
      </c>
      <c r="B19" s="68" t="s">
        <v>1979</v>
      </c>
    </row>
    <row r="20" spans="1:2" x14ac:dyDescent="0.25">
      <c r="A20" s="82">
        <v>18</v>
      </c>
      <c r="B20" s="68" t="s">
        <v>1980</v>
      </c>
    </row>
    <row r="21" spans="1:2" x14ac:dyDescent="0.25">
      <c r="A21" s="82">
        <v>19</v>
      </c>
      <c r="B21" s="68" t="s">
        <v>1981</v>
      </c>
    </row>
    <row r="22" spans="1:2" x14ac:dyDescent="0.25">
      <c r="A22" s="82">
        <v>20</v>
      </c>
      <c r="B22" s="68" t="s">
        <v>1982</v>
      </c>
    </row>
    <row r="23" spans="1:2" x14ac:dyDescent="0.25">
      <c r="A23" s="82">
        <v>21</v>
      </c>
      <c r="B23" s="68" t="s">
        <v>1983</v>
      </c>
    </row>
    <row r="24" spans="1:2" x14ac:dyDescent="0.25">
      <c r="A24" s="82">
        <v>22</v>
      </c>
      <c r="B24" s="68" t="s">
        <v>1984</v>
      </c>
    </row>
    <row r="25" spans="1:2" x14ac:dyDescent="0.25">
      <c r="A25" s="82">
        <v>23</v>
      </c>
      <c r="B25" s="68" t="s">
        <v>1985</v>
      </c>
    </row>
    <row r="26" spans="1:2" x14ac:dyDescent="0.25">
      <c r="A26" s="82">
        <v>24</v>
      </c>
      <c r="B26" s="68" t="s">
        <v>1986</v>
      </c>
    </row>
    <row r="27" spans="1:2" x14ac:dyDescent="0.25">
      <c r="A27" s="82">
        <v>25</v>
      </c>
      <c r="B27" s="68" t="s">
        <v>1987</v>
      </c>
    </row>
    <row r="28" spans="1:2" x14ac:dyDescent="0.25">
      <c r="A28" s="82">
        <v>26</v>
      </c>
      <c r="B28" s="68" t="s">
        <v>1988</v>
      </c>
    </row>
    <row r="29" spans="1:2" x14ac:dyDescent="0.25">
      <c r="A29" s="82">
        <v>27</v>
      </c>
      <c r="B29" s="68" t="s">
        <v>1989</v>
      </c>
    </row>
    <row r="30" spans="1:2" x14ac:dyDescent="0.25">
      <c r="A30" s="82">
        <v>28</v>
      </c>
      <c r="B30" s="68" t="s">
        <v>1990</v>
      </c>
    </row>
    <row r="31" spans="1:2" x14ac:dyDescent="0.25">
      <c r="A31" s="82">
        <v>29</v>
      </c>
      <c r="B31" s="68" t="s">
        <v>1991</v>
      </c>
    </row>
    <row r="32" spans="1:2" x14ac:dyDescent="0.25">
      <c r="A32" s="81">
        <v>30</v>
      </c>
      <c r="B32" s="68" t="s">
        <v>1992</v>
      </c>
    </row>
    <row r="33" spans="1:2" x14ac:dyDescent="0.25">
      <c r="A33" s="81">
        <v>31</v>
      </c>
      <c r="B33" s="68" t="s">
        <v>1993</v>
      </c>
    </row>
    <row r="34" spans="1:2" x14ac:dyDescent="0.25">
      <c r="A34" s="81">
        <v>32</v>
      </c>
      <c r="B34" s="68" t="s">
        <v>1994</v>
      </c>
    </row>
    <row r="35" spans="1:2" x14ac:dyDescent="0.25">
      <c r="A35" s="81">
        <v>33</v>
      </c>
      <c r="B35" s="68" t="s">
        <v>1995</v>
      </c>
    </row>
    <row r="36" spans="1:2" x14ac:dyDescent="0.25">
      <c r="A36" s="81">
        <v>34</v>
      </c>
      <c r="B36" s="68" t="s">
        <v>1996</v>
      </c>
    </row>
    <row r="37" spans="1:2" x14ac:dyDescent="0.25">
      <c r="A37" s="82">
        <v>35</v>
      </c>
      <c r="B37" s="68" t="s">
        <v>1997</v>
      </c>
    </row>
    <row r="38" spans="1:2" x14ac:dyDescent="0.25">
      <c r="A38" s="82">
        <v>36</v>
      </c>
      <c r="B38" s="68" t="s">
        <v>1998</v>
      </c>
    </row>
    <row r="39" spans="1:2" x14ac:dyDescent="0.25">
      <c r="A39" s="82">
        <v>37</v>
      </c>
      <c r="B39" s="68" t="s">
        <v>1999</v>
      </c>
    </row>
    <row r="40" spans="1:2" x14ac:dyDescent="0.25">
      <c r="A40" s="82">
        <v>38</v>
      </c>
      <c r="B40" s="68" t="s">
        <v>2000</v>
      </c>
    </row>
    <row r="41" spans="1:2" x14ac:dyDescent="0.25">
      <c r="A41" s="81">
        <v>39</v>
      </c>
      <c r="B41" s="68" t="s">
        <v>2001</v>
      </c>
    </row>
    <row r="42" spans="1:2" x14ac:dyDescent="0.25">
      <c r="A42" s="81">
        <v>40</v>
      </c>
      <c r="B42" s="68" t="s">
        <v>2002</v>
      </c>
    </row>
    <row r="43" spans="1:2" x14ac:dyDescent="0.25">
      <c r="A43" s="82">
        <v>41</v>
      </c>
      <c r="B43" s="68" t="s">
        <v>2003</v>
      </c>
    </row>
    <row r="44" spans="1:2" x14ac:dyDescent="0.25">
      <c r="A44" s="82">
        <v>42</v>
      </c>
      <c r="B44" s="68" t="s">
        <v>2004</v>
      </c>
    </row>
    <row r="45" spans="1:2" x14ac:dyDescent="0.25">
      <c r="A45" s="81">
        <v>43</v>
      </c>
      <c r="B45" s="68" t="s">
        <v>2005</v>
      </c>
    </row>
    <row r="46" spans="1:2" x14ac:dyDescent="0.25">
      <c r="A46" s="81">
        <v>44</v>
      </c>
      <c r="B46" s="68" t="s">
        <v>2006</v>
      </c>
    </row>
    <row r="47" spans="1:2" x14ac:dyDescent="0.25">
      <c r="A47" s="81">
        <v>45</v>
      </c>
      <c r="B47" s="68" t="s">
        <v>2007</v>
      </c>
    </row>
    <row r="48" spans="1:2" x14ac:dyDescent="0.25">
      <c r="A48" s="82">
        <v>46</v>
      </c>
      <c r="B48" s="68" t="s">
        <v>2008</v>
      </c>
    </row>
    <row r="49" spans="1:2" x14ac:dyDescent="0.25">
      <c r="A49" s="82">
        <v>47</v>
      </c>
      <c r="B49" s="68" t="s">
        <v>2009</v>
      </c>
    </row>
    <row r="50" spans="1:2" x14ac:dyDescent="0.25">
      <c r="A50" s="82">
        <v>48</v>
      </c>
      <c r="B50" s="68" t="s">
        <v>2010</v>
      </c>
    </row>
    <row r="51" spans="1:2" x14ac:dyDescent="0.25">
      <c r="A51" s="82">
        <v>49</v>
      </c>
      <c r="B51" s="68" t="s">
        <v>2011</v>
      </c>
    </row>
    <row r="52" spans="1:2" x14ac:dyDescent="0.25">
      <c r="A52" s="82">
        <v>50</v>
      </c>
      <c r="B52" s="68" t="s">
        <v>2012</v>
      </c>
    </row>
    <row r="53" spans="1:2" x14ac:dyDescent="0.25">
      <c r="A53" s="82">
        <v>51</v>
      </c>
      <c r="B53" s="68" t="s">
        <v>2013</v>
      </c>
    </row>
    <row r="54" spans="1:2" x14ac:dyDescent="0.25">
      <c r="A54" s="82">
        <v>52</v>
      </c>
      <c r="B54" s="68" t="s">
        <v>2014</v>
      </c>
    </row>
    <row r="55" spans="1:2" x14ac:dyDescent="0.25">
      <c r="A55" s="82">
        <v>53</v>
      </c>
      <c r="B55" s="68" t="s">
        <v>2015</v>
      </c>
    </row>
    <row r="56" spans="1:2" x14ac:dyDescent="0.25">
      <c r="A56" s="82">
        <v>54</v>
      </c>
      <c r="B56" s="68"/>
    </row>
    <row r="57" spans="1:2" x14ac:dyDescent="0.25">
      <c r="A57" s="82">
        <v>55</v>
      </c>
      <c r="B57" s="68" t="s">
        <v>2016</v>
      </c>
    </row>
    <row r="58" spans="1:2" x14ac:dyDescent="0.25">
      <c r="A58" s="82">
        <v>56</v>
      </c>
      <c r="B58" s="68" t="s">
        <v>2017</v>
      </c>
    </row>
    <row r="59" spans="1:2" x14ac:dyDescent="0.25">
      <c r="A59" s="82">
        <v>57</v>
      </c>
      <c r="B59" s="68" t="s">
        <v>2018</v>
      </c>
    </row>
    <row r="60" spans="1:2" x14ac:dyDescent="0.25">
      <c r="A60" s="81">
        <v>58</v>
      </c>
      <c r="B60" s="68" t="s">
        <v>2019</v>
      </c>
    </row>
    <row r="61" spans="1:2" x14ac:dyDescent="0.25">
      <c r="A61" s="81">
        <v>59</v>
      </c>
      <c r="B61" s="68" t="s">
        <v>2020</v>
      </c>
    </row>
    <row r="62" spans="1:2" x14ac:dyDescent="0.25">
      <c r="A62" s="81">
        <v>60</v>
      </c>
      <c r="B62" s="68" t="s">
        <v>2021</v>
      </c>
    </row>
    <row r="63" spans="1:2" x14ac:dyDescent="0.25">
      <c r="A63" s="82">
        <v>61</v>
      </c>
      <c r="B63" s="68" t="s">
        <v>2022</v>
      </c>
    </row>
    <row r="64" spans="1:2" x14ac:dyDescent="0.25">
      <c r="A64" s="81">
        <v>62</v>
      </c>
      <c r="B64" s="68" t="s">
        <v>2023</v>
      </c>
    </row>
    <row r="65" spans="1:2" x14ac:dyDescent="0.25">
      <c r="A65" s="81">
        <v>63</v>
      </c>
      <c r="B65" s="68" t="s">
        <v>2024</v>
      </c>
    </row>
    <row r="66" spans="1:2" x14ac:dyDescent="0.25">
      <c r="A66" s="81">
        <v>64</v>
      </c>
      <c r="B66" s="68" t="s">
        <v>2025</v>
      </c>
    </row>
    <row r="67" spans="1:2" x14ac:dyDescent="0.25">
      <c r="A67" s="81">
        <v>65</v>
      </c>
      <c r="B67" s="68" t="s">
        <v>2026</v>
      </c>
    </row>
    <row r="68" spans="1:2" x14ac:dyDescent="0.25">
      <c r="A68" s="82">
        <v>66</v>
      </c>
      <c r="B68" s="68" t="s">
        <v>2027</v>
      </c>
    </row>
    <row r="69" spans="1:2" x14ac:dyDescent="0.25">
      <c r="A69" s="82">
        <v>67</v>
      </c>
      <c r="B69" s="68" t="s">
        <v>2028</v>
      </c>
    </row>
    <row r="70" spans="1:2" x14ac:dyDescent="0.25">
      <c r="A70" s="82">
        <v>68</v>
      </c>
      <c r="B70" s="68" t="s">
        <v>2029</v>
      </c>
    </row>
    <row r="71" spans="1:2" x14ac:dyDescent="0.25">
      <c r="A71" s="81">
        <v>69</v>
      </c>
      <c r="B71" s="68" t="s">
        <v>2030</v>
      </c>
    </row>
    <row r="72" spans="1:2" x14ac:dyDescent="0.25">
      <c r="A72" s="81">
        <v>70</v>
      </c>
      <c r="B72" s="68"/>
    </row>
    <row r="73" spans="1:2" x14ac:dyDescent="0.25">
      <c r="A73" s="81">
        <v>71</v>
      </c>
      <c r="B73" s="68" t="s">
        <v>2031</v>
      </c>
    </row>
    <row r="74" spans="1:2" x14ac:dyDescent="0.25">
      <c r="A74" s="81">
        <v>72</v>
      </c>
      <c r="B74" s="68" t="s">
        <v>2032</v>
      </c>
    </row>
    <row r="75" spans="1:2" x14ac:dyDescent="0.25">
      <c r="A75" s="82">
        <v>73</v>
      </c>
      <c r="B75" s="68" t="s">
        <v>2033</v>
      </c>
    </row>
    <row r="76" spans="1:2" x14ac:dyDescent="0.25">
      <c r="A76" s="82">
        <v>74</v>
      </c>
      <c r="B76" s="68" t="s">
        <v>2034</v>
      </c>
    </row>
    <row r="77" spans="1:2" x14ac:dyDescent="0.25">
      <c r="A77" s="82">
        <v>75</v>
      </c>
      <c r="B77" s="68" t="s">
        <v>2035</v>
      </c>
    </row>
    <row r="78" spans="1:2" x14ac:dyDescent="0.25">
      <c r="A78" s="82">
        <v>76</v>
      </c>
      <c r="B78" s="68" t="s">
        <v>2036</v>
      </c>
    </row>
    <row r="79" spans="1:2" x14ac:dyDescent="0.25">
      <c r="A79" s="82">
        <v>77</v>
      </c>
      <c r="B79" s="68" t="s">
        <v>2037</v>
      </c>
    </row>
    <row r="80" spans="1:2" x14ac:dyDescent="0.25">
      <c r="A80" s="82">
        <v>78</v>
      </c>
      <c r="B80" s="68" t="s">
        <v>2038</v>
      </c>
    </row>
    <row r="81" spans="1:2" x14ac:dyDescent="0.25">
      <c r="A81" s="82">
        <v>79</v>
      </c>
      <c r="B81" s="68" t="s">
        <v>2039</v>
      </c>
    </row>
    <row r="82" spans="1:2" x14ac:dyDescent="0.25">
      <c r="A82" s="82">
        <v>80</v>
      </c>
      <c r="B82" s="68" t="s">
        <v>2040</v>
      </c>
    </row>
    <row r="83" spans="1:2" x14ac:dyDescent="0.25">
      <c r="A83" s="82">
        <v>81</v>
      </c>
      <c r="B83" s="68" t="s">
        <v>2041</v>
      </c>
    </row>
    <row r="84" spans="1:2" x14ac:dyDescent="0.25">
      <c r="A84" s="81">
        <v>82</v>
      </c>
      <c r="B84" s="68" t="s">
        <v>2042</v>
      </c>
    </row>
    <row r="85" spans="1:2" x14ac:dyDescent="0.25">
      <c r="A85" s="81">
        <v>83</v>
      </c>
      <c r="B85" s="68" t="s">
        <v>2043</v>
      </c>
    </row>
    <row r="86" spans="1:2" x14ac:dyDescent="0.25">
      <c r="A86" s="82">
        <v>84</v>
      </c>
      <c r="B86" s="68" t="s">
        <v>2044</v>
      </c>
    </row>
    <row r="87" spans="1:2" x14ac:dyDescent="0.25">
      <c r="A87" s="82">
        <v>85</v>
      </c>
      <c r="B87" s="68" t="s">
        <v>2045</v>
      </c>
    </row>
    <row r="88" spans="1:2" x14ac:dyDescent="0.25">
      <c r="A88" s="82">
        <v>86</v>
      </c>
      <c r="B88" s="68" t="s">
        <v>2046</v>
      </c>
    </row>
    <row r="89" spans="1:2" x14ac:dyDescent="0.25">
      <c r="A89" s="82">
        <v>87</v>
      </c>
      <c r="B89" s="68" t="s">
        <v>2047</v>
      </c>
    </row>
    <row r="90" spans="1:2" x14ac:dyDescent="0.25">
      <c r="A90" s="82">
        <v>88</v>
      </c>
      <c r="B90" s="68" t="s">
        <v>2048</v>
      </c>
    </row>
    <row r="91" spans="1:2" x14ac:dyDescent="0.25">
      <c r="A91" s="82">
        <v>89</v>
      </c>
      <c r="B91" s="68" t="s">
        <v>2049</v>
      </c>
    </row>
    <row r="92" spans="1:2" x14ac:dyDescent="0.25">
      <c r="A92" s="82">
        <v>90</v>
      </c>
      <c r="B92" s="68" t="s">
        <v>2050</v>
      </c>
    </row>
    <row r="93" spans="1:2" x14ac:dyDescent="0.25">
      <c r="A93" s="82">
        <v>91</v>
      </c>
      <c r="B93" s="68" t="s">
        <v>2051</v>
      </c>
    </row>
    <row r="94" spans="1:2" x14ac:dyDescent="0.25">
      <c r="A94" s="82">
        <v>92</v>
      </c>
      <c r="B94" s="68" t="s">
        <v>2052</v>
      </c>
    </row>
    <row r="95" spans="1:2" x14ac:dyDescent="0.25">
      <c r="A95" s="82">
        <v>93</v>
      </c>
      <c r="B95" s="68" t="s">
        <v>2053</v>
      </c>
    </row>
    <row r="96" spans="1:2" x14ac:dyDescent="0.25">
      <c r="A96" s="82">
        <v>94</v>
      </c>
      <c r="B96" s="68" t="s">
        <v>2054</v>
      </c>
    </row>
    <row r="97" spans="1:2" x14ac:dyDescent="0.25">
      <c r="A97" s="82">
        <v>95</v>
      </c>
      <c r="B97" s="68" t="s">
        <v>2055</v>
      </c>
    </row>
    <row r="98" spans="1:2" x14ac:dyDescent="0.25">
      <c r="A98" s="81">
        <v>96</v>
      </c>
      <c r="B98" s="68" t="s">
        <v>2056</v>
      </c>
    </row>
    <row r="99" spans="1:2" x14ac:dyDescent="0.25">
      <c r="A99" s="81">
        <v>97</v>
      </c>
      <c r="B99" s="68" t="s">
        <v>2057</v>
      </c>
    </row>
    <row r="100" spans="1:2" x14ac:dyDescent="0.25">
      <c r="A100" s="81">
        <v>98</v>
      </c>
      <c r="B100" s="68" t="s">
        <v>2058</v>
      </c>
    </row>
    <row r="101" spans="1:2" x14ac:dyDescent="0.25">
      <c r="A101" s="81">
        <v>99</v>
      </c>
      <c r="B101" s="68" t="s">
        <v>2059</v>
      </c>
    </row>
    <row r="102" spans="1:2" x14ac:dyDescent="0.25">
      <c r="A102" s="81">
        <v>100</v>
      </c>
      <c r="B102" s="68" t="s">
        <v>2060</v>
      </c>
    </row>
    <row r="103" spans="1:2" x14ac:dyDescent="0.25">
      <c r="A103" s="81">
        <v>101</v>
      </c>
      <c r="B103" s="68" t="s">
        <v>2061</v>
      </c>
    </row>
    <row r="104" spans="1:2" x14ac:dyDescent="0.25">
      <c r="A104" s="82">
        <v>102</v>
      </c>
      <c r="B104" s="68" t="s">
        <v>2062</v>
      </c>
    </row>
    <row r="105" spans="1:2" x14ac:dyDescent="0.25">
      <c r="A105" s="82">
        <v>103</v>
      </c>
      <c r="B105" s="68" t="s">
        <v>2063</v>
      </c>
    </row>
    <row r="106" spans="1:2" x14ac:dyDescent="0.25">
      <c r="A106" s="82">
        <v>104</v>
      </c>
      <c r="B106" s="68" t="s">
        <v>2064</v>
      </c>
    </row>
    <row r="107" spans="1:2" x14ac:dyDescent="0.25">
      <c r="A107" s="82">
        <v>105</v>
      </c>
      <c r="B107" s="68" t="s">
        <v>2065</v>
      </c>
    </row>
    <row r="108" spans="1:2" x14ac:dyDescent="0.25">
      <c r="A108" s="82">
        <v>106</v>
      </c>
      <c r="B108" s="68" t="s">
        <v>2066</v>
      </c>
    </row>
    <row r="109" spans="1:2" x14ac:dyDescent="0.25">
      <c r="A109" s="82">
        <v>107</v>
      </c>
      <c r="B109" s="68" t="s">
        <v>2067</v>
      </c>
    </row>
    <row r="110" spans="1:2" x14ac:dyDescent="0.25">
      <c r="A110" s="82">
        <v>108</v>
      </c>
      <c r="B110" s="68" t="s">
        <v>2068</v>
      </c>
    </row>
    <row r="111" spans="1:2" x14ac:dyDescent="0.25">
      <c r="A111" s="82">
        <v>109</v>
      </c>
      <c r="B111" s="68" t="s">
        <v>2069</v>
      </c>
    </row>
    <row r="112" spans="1:2" x14ac:dyDescent="0.25">
      <c r="A112" s="82">
        <v>110</v>
      </c>
      <c r="B112" s="68" t="s">
        <v>2070</v>
      </c>
    </row>
    <row r="113" spans="1:2" x14ac:dyDescent="0.25">
      <c r="A113" s="81">
        <v>111</v>
      </c>
      <c r="B113" s="68" t="s">
        <v>2071</v>
      </c>
    </row>
    <row r="114" spans="1:2" x14ac:dyDescent="0.25">
      <c r="A114" s="81">
        <v>112</v>
      </c>
      <c r="B114" s="68" t="s">
        <v>2072</v>
      </c>
    </row>
    <row r="115" spans="1:2" x14ac:dyDescent="0.25">
      <c r="A115" s="81">
        <v>113</v>
      </c>
      <c r="B115" s="68" t="s">
        <v>2073</v>
      </c>
    </row>
    <row r="116" spans="1:2" x14ac:dyDescent="0.25">
      <c r="A116" s="81">
        <v>114</v>
      </c>
      <c r="B116" s="68" t="s">
        <v>2074</v>
      </c>
    </row>
    <row r="117" spans="1:2" x14ac:dyDescent="0.25">
      <c r="A117" s="81">
        <v>115</v>
      </c>
      <c r="B117" s="68" t="s">
        <v>2075</v>
      </c>
    </row>
    <row r="118" spans="1:2" x14ac:dyDescent="0.25">
      <c r="A118" s="81">
        <v>116</v>
      </c>
      <c r="B118" s="68" t="s">
        <v>2076</v>
      </c>
    </row>
    <row r="119" spans="1:2" x14ac:dyDescent="0.25">
      <c r="A119" s="82">
        <v>117</v>
      </c>
      <c r="B119" s="68" t="s">
        <v>2077</v>
      </c>
    </row>
    <row r="120" spans="1:2" x14ac:dyDescent="0.25">
      <c r="A120" s="82">
        <v>118</v>
      </c>
      <c r="B120" s="68" t="s">
        <v>2078</v>
      </c>
    </row>
    <row r="121" spans="1:2" x14ac:dyDescent="0.25">
      <c r="A121" s="82">
        <v>119</v>
      </c>
      <c r="B121" s="68" t="s">
        <v>2079</v>
      </c>
    </row>
    <row r="122" spans="1:2" x14ac:dyDescent="0.25">
      <c r="A122" s="82">
        <v>120</v>
      </c>
      <c r="B122" s="68" t="s">
        <v>2080</v>
      </c>
    </row>
    <row r="123" spans="1:2" x14ac:dyDescent="0.25">
      <c r="A123" s="82">
        <v>121</v>
      </c>
      <c r="B123" s="68" t="s">
        <v>2081</v>
      </c>
    </row>
    <row r="124" spans="1:2" x14ac:dyDescent="0.25">
      <c r="A124" s="82">
        <v>122</v>
      </c>
      <c r="B124" s="68" t="s">
        <v>2082</v>
      </c>
    </row>
    <row r="125" spans="1:2" x14ac:dyDescent="0.25">
      <c r="A125" s="82">
        <v>123</v>
      </c>
      <c r="B125" s="68" t="s">
        <v>2083</v>
      </c>
    </row>
    <row r="126" spans="1:2" x14ac:dyDescent="0.25">
      <c r="A126" s="82">
        <v>124</v>
      </c>
      <c r="B126" s="68" t="s">
        <v>2084</v>
      </c>
    </row>
    <row r="127" spans="1:2" x14ac:dyDescent="0.25">
      <c r="A127" s="82">
        <v>125</v>
      </c>
      <c r="B127" s="68" t="s">
        <v>2085</v>
      </c>
    </row>
    <row r="128" spans="1:2" x14ac:dyDescent="0.25">
      <c r="A128" s="82">
        <v>126</v>
      </c>
      <c r="B128" s="68" t="s">
        <v>2086</v>
      </c>
    </row>
    <row r="129" spans="1:2" x14ac:dyDescent="0.25">
      <c r="A129" s="82">
        <v>127</v>
      </c>
      <c r="B129" s="68" t="s">
        <v>2087</v>
      </c>
    </row>
    <row r="130" spans="1:2" x14ac:dyDescent="0.25">
      <c r="A130" s="82">
        <v>128</v>
      </c>
      <c r="B130" s="68" t="s">
        <v>2088</v>
      </c>
    </row>
    <row r="131" spans="1:2" x14ac:dyDescent="0.25">
      <c r="A131" s="82">
        <v>129</v>
      </c>
      <c r="B131" s="68" t="s">
        <v>2089</v>
      </c>
    </row>
    <row r="132" spans="1:2" x14ac:dyDescent="0.25">
      <c r="A132" s="82">
        <v>130</v>
      </c>
      <c r="B132" s="68" t="s">
        <v>2090</v>
      </c>
    </row>
    <row r="133" spans="1:2" x14ac:dyDescent="0.25">
      <c r="A133" s="82">
        <v>131</v>
      </c>
      <c r="B133" s="68" t="s">
        <v>2091</v>
      </c>
    </row>
    <row r="134" spans="1:2" x14ac:dyDescent="0.25">
      <c r="A134" s="82">
        <v>132</v>
      </c>
      <c r="B134" s="68" t="s">
        <v>2092</v>
      </c>
    </row>
    <row r="135" spans="1:2" x14ac:dyDescent="0.25">
      <c r="A135" s="82">
        <v>133</v>
      </c>
      <c r="B135" s="68" t="s">
        <v>2093</v>
      </c>
    </row>
    <row r="136" spans="1:2" x14ac:dyDescent="0.25">
      <c r="A136" s="82">
        <v>134</v>
      </c>
      <c r="B136" s="68" t="s">
        <v>2094</v>
      </c>
    </row>
    <row r="137" spans="1:2" x14ac:dyDescent="0.25">
      <c r="A137" s="82">
        <v>135</v>
      </c>
      <c r="B137" s="68" t="s">
        <v>2095</v>
      </c>
    </row>
    <row r="138" spans="1:2" x14ac:dyDescent="0.25">
      <c r="A138" s="82">
        <v>136</v>
      </c>
      <c r="B138" s="68" t="s">
        <v>2096</v>
      </c>
    </row>
    <row r="139" spans="1:2" x14ac:dyDescent="0.25">
      <c r="A139" s="82">
        <v>137</v>
      </c>
      <c r="B139" s="68" t="s">
        <v>2097</v>
      </c>
    </row>
    <row r="140" spans="1:2" x14ac:dyDescent="0.25">
      <c r="A140" s="81">
        <v>138</v>
      </c>
      <c r="B140" s="68" t="s">
        <v>2098</v>
      </c>
    </row>
    <row r="141" spans="1:2" x14ac:dyDescent="0.25">
      <c r="A141" s="81">
        <v>139</v>
      </c>
      <c r="B141" s="68" t="s">
        <v>2099</v>
      </c>
    </row>
    <row r="142" spans="1:2" x14ac:dyDescent="0.25">
      <c r="A142" s="81">
        <v>140</v>
      </c>
      <c r="B142" s="68" t="s">
        <v>2100</v>
      </c>
    </row>
    <row r="143" spans="1:2" x14ac:dyDescent="0.25">
      <c r="A143" s="81">
        <v>141</v>
      </c>
      <c r="B143" s="68" t="s">
        <v>2101</v>
      </c>
    </row>
    <row r="144" spans="1:2" x14ac:dyDescent="0.25">
      <c r="A144" s="82">
        <v>142</v>
      </c>
      <c r="B144" s="68" t="s">
        <v>2102</v>
      </c>
    </row>
    <row r="145" spans="1:2" x14ac:dyDescent="0.25">
      <c r="A145" s="82">
        <v>143</v>
      </c>
      <c r="B145" s="68" t="s">
        <v>2103</v>
      </c>
    </row>
    <row r="146" spans="1:2" x14ac:dyDescent="0.25">
      <c r="A146" s="82">
        <v>144</v>
      </c>
      <c r="B146" s="68" t="s">
        <v>2104</v>
      </c>
    </row>
    <row r="147" spans="1:2" x14ac:dyDescent="0.25">
      <c r="A147" s="82">
        <v>145</v>
      </c>
      <c r="B147" s="68" t="s">
        <v>2105</v>
      </c>
    </row>
    <row r="148" spans="1:2" x14ac:dyDescent="0.25">
      <c r="A148" s="82">
        <v>146</v>
      </c>
      <c r="B148" s="68" t="s">
        <v>2106</v>
      </c>
    </row>
    <row r="149" spans="1:2" x14ac:dyDescent="0.25">
      <c r="A149" s="82">
        <v>147</v>
      </c>
      <c r="B149" s="68" t="s">
        <v>2107</v>
      </c>
    </row>
    <row r="150" spans="1:2" x14ac:dyDescent="0.25">
      <c r="A150" s="82">
        <v>148</v>
      </c>
      <c r="B150" s="68" t="s">
        <v>2108</v>
      </c>
    </row>
    <row r="151" spans="1:2" x14ac:dyDescent="0.25">
      <c r="A151" s="82">
        <v>149</v>
      </c>
      <c r="B151" s="68" t="s">
        <v>2109</v>
      </c>
    </row>
    <row r="152" spans="1:2" x14ac:dyDescent="0.25">
      <c r="A152" s="82">
        <v>150</v>
      </c>
      <c r="B152" s="68" t="s">
        <v>2110</v>
      </c>
    </row>
    <row r="153" spans="1:2" x14ac:dyDescent="0.25">
      <c r="A153" s="82">
        <v>151</v>
      </c>
      <c r="B153" s="68" t="s">
        <v>2111</v>
      </c>
    </row>
    <row r="154" spans="1:2" x14ac:dyDescent="0.25">
      <c r="A154" s="82">
        <v>152</v>
      </c>
      <c r="B154" s="68" t="s">
        <v>2112</v>
      </c>
    </row>
    <row r="155" spans="1:2" x14ac:dyDescent="0.25">
      <c r="A155" s="82">
        <v>153</v>
      </c>
      <c r="B155" s="68" t="s">
        <v>2113</v>
      </c>
    </row>
    <row r="156" spans="1:2" x14ac:dyDescent="0.25">
      <c r="A156" s="82">
        <v>154</v>
      </c>
      <c r="B156" s="68" t="s">
        <v>2114</v>
      </c>
    </row>
    <row r="157" spans="1:2" x14ac:dyDescent="0.25">
      <c r="A157" s="81">
        <v>155</v>
      </c>
      <c r="B157" s="68" t="s">
        <v>2115</v>
      </c>
    </row>
    <row r="158" spans="1:2" x14ac:dyDescent="0.25">
      <c r="A158" s="82">
        <v>156</v>
      </c>
      <c r="B158" s="68" t="s">
        <v>2116</v>
      </c>
    </row>
    <row r="159" spans="1:2" x14ac:dyDescent="0.25">
      <c r="A159" s="82">
        <v>157</v>
      </c>
      <c r="B159" s="68" t="s">
        <v>2117</v>
      </c>
    </row>
    <row r="160" spans="1:2" x14ac:dyDescent="0.25">
      <c r="A160" s="82">
        <v>158</v>
      </c>
      <c r="B160" s="68" t="s">
        <v>2118</v>
      </c>
    </row>
    <row r="161" spans="1:2" x14ac:dyDescent="0.25">
      <c r="A161" s="82">
        <v>159</v>
      </c>
      <c r="B161" s="68" t="s">
        <v>2119</v>
      </c>
    </row>
    <row r="162" spans="1:2" x14ac:dyDescent="0.25">
      <c r="A162" s="82">
        <v>160</v>
      </c>
      <c r="B162" s="68" t="s">
        <v>2120</v>
      </c>
    </row>
    <row r="163" spans="1:2" x14ac:dyDescent="0.25">
      <c r="A163" s="82">
        <v>161</v>
      </c>
      <c r="B163" s="68" t="s">
        <v>2121</v>
      </c>
    </row>
    <row r="164" spans="1:2" x14ac:dyDescent="0.25">
      <c r="A164" s="82">
        <v>162</v>
      </c>
      <c r="B164" s="68" t="s">
        <v>2122</v>
      </c>
    </row>
    <row r="165" spans="1:2" x14ac:dyDescent="0.25">
      <c r="A165" s="81">
        <v>163</v>
      </c>
      <c r="B165" s="68" t="s">
        <v>2123</v>
      </c>
    </row>
    <row r="166" spans="1:2" x14ac:dyDescent="0.25">
      <c r="A166" s="82">
        <v>164</v>
      </c>
      <c r="B166" s="68" t="s">
        <v>2124</v>
      </c>
    </row>
    <row r="167" spans="1:2" x14ac:dyDescent="0.25">
      <c r="A167" s="82">
        <v>165</v>
      </c>
      <c r="B167" s="68" t="s">
        <v>2125</v>
      </c>
    </row>
    <row r="168" spans="1:2" x14ac:dyDescent="0.25">
      <c r="A168" s="82">
        <v>166</v>
      </c>
      <c r="B168" s="68" t="s">
        <v>2126</v>
      </c>
    </row>
    <row r="169" spans="1:2" x14ac:dyDescent="0.25">
      <c r="A169" s="82">
        <v>167</v>
      </c>
      <c r="B169" s="68" t="s">
        <v>2127</v>
      </c>
    </row>
    <row r="170" spans="1:2" x14ac:dyDescent="0.25">
      <c r="A170" s="82">
        <v>168</v>
      </c>
      <c r="B170" s="68" t="s">
        <v>2128</v>
      </c>
    </row>
    <row r="171" spans="1:2" x14ac:dyDescent="0.25">
      <c r="A171" s="82">
        <v>169</v>
      </c>
      <c r="B171" s="68" t="s">
        <v>2129</v>
      </c>
    </row>
    <row r="172" spans="1:2" x14ac:dyDescent="0.25">
      <c r="A172" s="82">
        <v>170</v>
      </c>
      <c r="B172" s="68" t="s">
        <v>2130</v>
      </c>
    </row>
    <row r="173" spans="1:2" x14ac:dyDescent="0.25">
      <c r="A173" s="82">
        <v>171</v>
      </c>
      <c r="B173" s="68" t="s">
        <v>2131</v>
      </c>
    </row>
    <row r="174" spans="1:2" x14ac:dyDescent="0.25">
      <c r="A174" s="82">
        <v>172</v>
      </c>
      <c r="B174" s="68" t="s">
        <v>2132</v>
      </c>
    </row>
    <row r="175" spans="1:2" x14ac:dyDescent="0.25">
      <c r="A175" s="82">
        <v>173</v>
      </c>
      <c r="B175" s="68" t="s">
        <v>2133</v>
      </c>
    </row>
    <row r="176" spans="1:2" x14ac:dyDescent="0.25">
      <c r="A176" s="82">
        <v>174</v>
      </c>
      <c r="B176" s="68" t="s">
        <v>2134</v>
      </c>
    </row>
    <row r="177" spans="1:2" x14ac:dyDescent="0.25">
      <c r="A177" s="82">
        <v>175</v>
      </c>
      <c r="B177" s="68" t="s">
        <v>2135</v>
      </c>
    </row>
    <row r="178" spans="1:2" x14ac:dyDescent="0.25">
      <c r="A178" s="82">
        <v>176</v>
      </c>
      <c r="B178" s="68" t="s">
        <v>2136</v>
      </c>
    </row>
    <row r="179" spans="1:2" x14ac:dyDescent="0.25">
      <c r="A179" s="82">
        <v>177</v>
      </c>
      <c r="B179" s="68" t="s">
        <v>2137</v>
      </c>
    </row>
    <row r="180" spans="1:2" x14ac:dyDescent="0.25">
      <c r="A180" s="82">
        <v>178</v>
      </c>
      <c r="B180" s="68" t="s">
        <v>2138</v>
      </c>
    </row>
    <row r="181" spans="1:2" x14ac:dyDescent="0.25">
      <c r="A181" s="82">
        <v>179</v>
      </c>
      <c r="B181" s="68" t="s">
        <v>2139</v>
      </c>
    </row>
    <row r="182" spans="1:2" x14ac:dyDescent="0.25">
      <c r="A182" s="82">
        <v>180</v>
      </c>
      <c r="B182" s="68" t="s">
        <v>2140</v>
      </c>
    </row>
    <row r="183" spans="1:2" x14ac:dyDescent="0.25">
      <c r="A183" s="82">
        <v>181</v>
      </c>
      <c r="B183" s="68" t="s">
        <v>2141</v>
      </c>
    </row>
    <row r="184" spans="1:2" x14ac:dyDescent="0.25">
      <c r="A184" s="82">
        <v>182</v>
      </c>
      <c r="B184" s="68" t="s">
        <v>2142</v>
      </c>
    </row>
    <row r="185" spans="1:2" x14ac:dyDescent="0.25">
      <c r="A185" s="82">
        <v>183</v>
      </c>
      <c r="B185" s="68" t="s">
        <v>2143</v>
      </c>
    </row>
    <row r="186" spans="1:2" x14ac:dyDescent="0.25">
      <c r="A186" s="82">
        <v>184</v>
      </c>
      <c r="B186" s="68" t="s">
        <v>2144</v>
      </c>
    </row>
    <row r="187" spans="1:2" x14ac:dyDescent="0.25">
      <c r="A187" s="82">
        <v>185</v>
      </c>
      <c r="B187" s="68" t="s">
        <v>2145</v>
      </c>
    </row>
    <row r="188" spans="1:2" x14ac:dyDescent="0.25">
      <c r="A188" s="81">
        <v>186</v>
      </c>
      <c r="B188" s="68" t="s">
        <v>2146</v>
      </c>
    </row>
    <row r="189" spans="1:2" x14ac:dyDescent="0.25">
      <c r="A189" s="81">
        <v>187</v>
      </c>
      <c r="B189" s="68" t="s">
        <v>2147</v>
      </c>
    </row>
    <row r="190" spans="1:2" x14ac:dyDescent="0.25">
      <c r="A190" s="81">
        <v>188</v>
      </c>
      <c r="B190" s="68" t="s">
        <v>2148</v>
      </c>
    </row>
    <row r="191" spans="1:2" x14ac:dyDescent="0.25">
      <c r="A191" s="81">
        <v>189</v>
      </c>
      <c r="B191" s="68" t="s">
        <v>2149</v>
      </c>
    </row>
    <row r="192" spans="1:2" x14ac:dyDescent="0.25">
      <c r="A192" s="81">
        <v>190</v>
      </c>
      <c r="B192" s="68" t="s">
        <v>2150</v>
      </c>
    </row>
    <row r="193" spans="1:2" x14ac:dyDescent="0.25">
      <c r="A193" s="81">
        <v>191</v>
      </c>
      <c r="B193" s="68" t="s">
        <v>2151</v>
      </c>
    </row>
    <row r="194" spans="1:2" x14ac:dyDescent="0.25">
      <c r="A194" s="81">
        <v>192</v>
      </c>
      <c r="B194" s="68" t="s">
        <v>2152</v>
      </c>
    </row>
    <row r="195" spans="1:2" x14ac:dyDescent="0.25">
      <c r="A195" s="81">
        <v>193</v>
      </c>
      <c r="B195" s="68" t="s">
        <v>2153</v>
      </c>
    </row>
    <row r="196" spans="1:2" x14ac:dyDescent="0.25">
      <c r="A196" s="81">
        <v>194</v>
      </c>
      <c r="B196" s="68" t="s">
        <v>2154</v>
      </c>
    </row>
    <row r="197" spans="1:2" x14ac:dyDescent="0.25">
      <c r="A197" s="81">
        <v>195</v>
      </c>
      <c r="B197" s="68" t="s">
        <v>2155</v>
      </c>
    </row>
    <row r="198" spans="1:2" x14ac:dyDescent="0.25">
      <c r="A198" s="81">
        <v>196</v>
      </c>
      <c r="B198" s="68" t="s">
        <v>2156</v>
      </c>
    </row>
    <row r="199" spans="1:2" x14ac:dyDescent="0.25">
      <c r="A199" s="81">
        <v>197</v>
      </c>
      <c r="B199" s="68" t="s">
        <v>2157</v>
      </c>
    </row>
    <row r="200" spans="1:2" x14ac:dyDescent="0.25">
      <c r="A200" s="81">
        <v>198</v>
      </c>
      <c r="B200" s="68" t="s">
        <v>2158</v>
      </c>
    </row>
    <row r="201" spans="1:2" x14ac:dyDescent="0.25">
      <c r="A201" s="81">
        <v>199</v>
      </c>
      <c r="B201" s="68" t="s">
        <v>2159</v>
      </c>
    </row>
    <row r="202" spans="1:2" x14ac:dyDescent="0.25">
      <c r="A202" s="81">
        <v>200</v>
      </c>
      <c r="B202" s="68" t="s">
        <v>2160</v>
      </c>
    </row>
    <row r="203" spans="1:2" x14ac:dyDescent="0.25">
      <c r="A203" s="81">
        <v>201</v>
      </c>
      <c r="B203" s="68" t="s">
        <v>2161</v>
      </c>
    </row>
    <row r="204" spans="1:2" x14ac:dyDescent="0.25">
      <c r="A204" s="81">
        <v>202</v>
      </c>
      <c r="B204" s="68" t="s">
        <v>2162</v>
      </c>
    </row>
    <row r="205" spans="1:2" x14ac:dyDescent="0.25">
      <c r="A205" s="81">
        <v>203</v>
      </c>
      <c r="B205" s="68" t="s">
        <v>2163</v>
      </c>
    </row>
    <row r="206" spans="1:2" x14ac:dyDescent="0.25">
      <c r="A206" s="81">
        <v>204</v>
      </c>
      <c r="B206" s="68" t="s">
        <v>2164</v>
      </c>
    </row>
    <row r="207" spans="1:2" x14ac:dyDescent="0.25">
      <c r="A207" s="81">
        <v>205</v>
      </c>
      <c r="B207" s="68" t="s">
        <v>2165</v>
      </c>
    </row>
    <row r="208" spans="1:2" x14ac:dyDescent="0.25">
      <c r="A208" s="81">
        <v>206</v>
      </c>
      <c r="B208" s="68" t="s">
        <v>2166</v>
      </c>
    </row>
    <row r="209" spans="1:2" x14ac:dyDescent="0.25">
      <c r="A209" s="81">
        <v>207</v>
      </c>
      <c r="B209" s="68" t="s">
        <v>2167</v>
      </c>
    </row>
    <row r="210" spans="1:2" x14ac:dyDescent="0.25">
      <c r="A210" s="81">
        <v>208</v>
      </c>
      <c r="B210" s="68" t="s">
        <v>2168</v>
      </c>
    </row>
    <row r="211" spans="1:2" x14ac:dyDescent="0.25">
      <c r="A211" s="81">
        <v>209</v>
      </c>
      <c r="B211" s="68"/>
    </row>
    <row r="212" spans="1:2" x14ac:dyDescent="0.25">
      <c r="A212" s="81">
        <v>210</v>
      </c>
      <c r="B212" s="68" t="s">
        <v>139</v>
      </c>
    </row>
    <row r="213" spans="1:2" x14ac:dyDescent="0.25">
      <c r="A213" s="81">
        <v>211</v>
      </c>
      <c r="B213" s="68" t="s">
        <v>139</v>
      </c>
    </row>
    <row r="214" spans="1:2" x14ac:dyDescent="0.25">
      <c r="A214" s="81">
        <v>212</v>
      </c>
      <c r="B214" s="68" t="s">
        <v>139</v>
      </c>
    </row>
    <row r="215" spans="1:2" x14ac:dyDescent="0.25">
      <c r="A215" s="81">
        <v>213</v>
      </c>
      <c r="B215" s="68" t="s">
        <v>2169</v>
      </c>
    </row>
    <row r="216" spans="1:2" x14ac:dyDescent="0.25">
      <c r="A216" s="81">
        <v>214</v>
      </c>
      <c r="B216" s="68" t="s">
        <v>2170</v>
      </c>
    </row>
    <row r="217" spans="1:2" x14ac:dyDescent="0.25">
      <c r="A217" s="81">
        <v>215</v>
      </c>
      <c r="B217" s="68" t="s">
        <v>193</v>
      </c>
    </row>
    <row r="218" spans="1:2" x14ac:dyDescent="0.25">
      <c r="A218" s="81">
        <v>216</v>
      </c>
      <c r="B218" s="68" t="s">
        <v>2171</v>
      </c>
    </row>
    <row r="219" spans="1:2" x14ac:dyDescent="0.25">
      <c r="A219" s="81">
        <v>217</v>
      </c>
      <c r="B219" s="68" t="s">
        <v>2172</v>
      </c>
    </row>
    <row r="220" spans="1:2" x14ac:dyDescent="0.25">
      <c r="A220" s="82">
        <v>218</v>
      </c>
      <c r="B220" s="68" t="s">
        <v>2173</v>
      </c>
    </row>
    <row r="221" spans="1:2" x14ac:dyDescent="0.25">
      <c r="A221" s="81">
        <v>219</v>
      </c>
      <c r="B221" s="68" t="s">
        <v>2174</v>
      </c>
    </row>
    <row r="222" spans="1:2" x14ac:dyDescent="0.25">
      <c r="A222" s="81">
        <v>220</v>
      </c>
      <c r="B222" s="68" t="s">
        <v>2175</v>
      </c>
    </row>
    <row r="223" spans="1:2" x14ac:dyDescent="0.25">
      <c r="A223" s="81">
        <v>221</v>
      </c>
      <c r="B223" s="68" t="s">
        <v>144</v>
      </c>
    </row>
    <row r="224" spans="1:2" x14ac:dyDescent="0.25">
      <c r="A224" s="81">
        <v>222</v>
      </c>
      <c r="B224" s="68"/>
    </row>
    <row r="225" spans="1:2" x14ac:dyDescent="0.25">
      <c r="A225" s="81">
        <v>223</v>
      </c>
      <c r="B225" s="68"/>
    </row>
    <row r="226" spans="1:2" x14ac:dyDescent="0.25">
      <c r="A226" s="81">
        <v>224</v>
      </c>
      <c r="B226" s="68"/>
    </row>
    <row r="227" spans="1:2" x14ac:dyDescent="0.25">
      <c r="A227" s="81">
        <v>225</v>
      </c>
      <c r="B227" s="68" t="s">
        <v>2176</v>
      </c>
    </row>
    <row r="228" spans="1:2" x14ac:dyDescent="0.25">
      <c r="A228" s="81">
        <v>226</v>
      </c>
      <c r="B228" s="68" t="s">
        <v>2177</v>
      </c>
    </row>
    <row r="229" spans="1:2" x14ac:dyDescent="0.25">
      <c r="A229" s="81">
        <v>227</v>
      </c>
      <c r="B229" s="68" t="s">
        <v>2178</v>
      </c>
    </row>
    <row r="230" spans="1:2" x14ac:dyDescent="0.25">
      <c r="A230" s="82">
        <v>228</v>
      </c>
      <c r="B230" s="68"/>
    </row>
    <row r="231" spans="1:2" x14ac:dyDescent="0.25">
      <c r="A231" s="82">
        <v>229</v>
      </c>
      <c r="B231" s="68" t="s">
        <v>2179</v>
      </c>
    </row>
    <row r="232" spans="1:2" x14ac:dyDescent="0.25">
      <c r="A232" s="82">
        <v>230</v>
      </c>
      <c r="B232" s="68" t="s">
        <v>2180</v>
      </c>
    </row>
    <row r="233" spans="1:2" x14ac:dyDescent="0.25">
      <c r="A233" s="82">
        <v>231</v>
      </c>
      <c r="B233" s="68" t="s">
        <v>2181</v>
      </c>
    </row>
    <row r="234" spans="1:2" x14ac:dyDescent="0.25">
      <c r="A234" s="82">
        <v>232</v>
      </c>
      <c r="B234" s="68" t="s">
        <v>2182</v>
      </c>
    </row>
    <row r="235" spans="1:2" x14ac:dyDescent="0.25">
      <c r="A235" s="82">
        <v>233</v>
      </c>
      <c r="B235" s="68" t="s">
        <v>2183</v>
      </c>
    </row>
    <row r="236" spans="1:2" x14ac:dyDescent="0.25">
      <c r="A236" s="82">
        <v>234</v>
      </c>
      <c r="B236" s="68" t="s">
        <v>2184</v>
      </c>
    </row>
    <row r="237" spans="1:2" x14ac:dyDescent="0.25">
      <c r="A237" s="82">
        <v>235</v>
      </c>
      <c r="B237" s="68" t="s">
        <v>2185</v>
      </c>
    </row>
    <row r="238" spans="1:2" x14ac:dyDescent="0.25">
      <c r="A238" s="82">
        <v>236</v>
      </c>
      <c r="B238" s="68" t="s">
        <v>2186</v>
      </c>
    </row>
    <row r="239" spans="1:2" x14ac:dyDescent="0.25">
      <c r="A239" s="82">
        <v>237</v>
      </c>
      <c r="B239" s="68" t="s">
        <v>2187</v>
      </c>
    </row>
    <row r="240" spans="1:2" x14ac:dyDescent="0.25">
      <c r="A240" s="82">
        <v>238</v>
      </c>
      <c r="B240" s="68" t="s">
        <v>2188</v>
      </c>
    </row>
    <row r="241" spans="1:2" x14ac:dyDescent="0.25">
      <c r="A241" s="82">
        <v>239</v>
      </c>
      <c r="B241" s="68" t="s">
        <v>2189</v>
      </c>
    </row>
    <row r="242" spans="1:2" x14ac:dyDescent="0.25">
      <c r="A242" s="82">
        <v>240</v>
      </c>
      <c r="B242" s="68" t="s">
        <v>2190</v>
      </c>
    </row>
    <row r="243" spans="1:2" x14ac:dyDescent="0.25">
      <c r="A243" s="82">
        <v>241</v>
      </c>
      <c r="B243" s="68" t="s">
        <v>2191</v>
      </c>
    </row>
    <row r="244" spans="1:2" x14ac:dyDescent="0.25">
      <c r="A244" s="82">
        <v>242</v>
      </c>
      <c r="B244" s="68" t="s">
        <v>2192</v>
      </c>
    </row>
    <row r="245" spans="1:2" x14ac:dyDescent="0.25">
      <c r="A245" s="82">
        <v>243</v>
      </c>
      <c r="B245" s="68" t="s">
        <v>2193</v>
      </c>
    </row>
    <row r="246" spans="1:2" x14ac:dyDescent="0.25">
      <c r="A246" s="82">
        <v>244</v>
      </c>
      <c r="B246" s="68" t="s">
        <v>2194</v>
      </c>
    </row>
    <row r="247" spans="1:2" x14ac:dyDescent="0.25">
      <c r="A247" s="82">
        <v>245</v>
      </c>
      <c r="B247" s="68" t="s">
        <v>2195</v>
      </c>
    </row>
    <row r="248" spans="1:2" x14ac:dyDescent="0.25">
      <c r="A248" s="81">
        <v>246</v>
      </c>
      <c r="B248" s="68" t="s">
        <v>2196</v>
      </c>
    </row>
    <row r="249" spans="1:2" x14ac:dyDescent="0.25">
      <c r="A249" s="82">
        <v>247</v>
      </c>
      <c r="B249" s="68" t="s">
        <v>2197</v>
      </c>
    </row>
    <row r="250" spans="1:2" x14ac:dyDescent="0.25">
      <c r="A250" s="82">
        <v>248</v>
      </c>
      <c r="B250" s="68"/>
    </row>
    <row r="251" spans="1:2" x14ac:dyDescent="0.25">
      <c r="A251" s="82">
        <v>249</v>
      </c>
      <c r="B251" s="68" t="s">
        <v>457</v>
      </c>
    </row>
    <row r="252" spans="1:2" x14ac:dyDescent="0.25">
      <c r="A252" s="82">
        <v>250</v>
      </c>
      <c r="B252" s="68" t="s">
        <v>457</v>
      </c>
    </row>
    <row r="253" spans="1:2" x14ac:dyDescent="0.25">
      <c r="A253" s="82">
        <v>251</v>
      </c>
      <c r="B253" s="68" t="s">
        <v>2198</v>
      </c>
    </row>
    <row r="254" spans="1:2" x14ac:dyDescent="0.25">
      <c r="A254" s="82">
        <v>252</v>
      </c>
      <c r="B254" s="68" t="s">
        <v>2199</v>
      </c>
    </row>
    <row r="255" spans="1:2" x14ac:dyDescent="0.25">
      <c r="A255" s="82">
        <v>253</v>
      </c>
      <c r="B255" s="68" t="s">
        <v>2200</v>
      </c>
    </row>
    <row r="256" spans="1:2" x14ac:dyDescent="0.25">
      <c r="A256" s="82">
        <v>254</v>
      </c>
      <c r="B256" s="68" t="s">
        <v>2201</v>
      </c>
    </row>
    <row r="257" spans="1:2" x14ac:dyDescent="0.25">
      <c r="A257" s="82">
        <v>255</v>
      </c>
      <c r="B257" s="68" t="s">
        <v>2202</v>
      </c>
    </row>
    <row r="258" spans="1:2" x14ac:dyDescent="0.25">
      <c r="A258" s="81">
        <v>256</v>
      </c>
      <c r="B258" s="68" t="s">
        <v>2203</v>
      </c>
    </row>
    <row r="259" spans="1:2" x14ac:dyDescent="0.25">
      <c r="A259" s="82">
        <v>257</v>
      </c>
      <c r="B259" s="68" t="s">
        <v>2204</v>
      </c>
    </row>
    <row r="260" spans="1:2" x14ac:dyDescent="0.25">
      <c r="A260" s="82">
        <v>258</v>
      </c>
      <c r="B260" s="68" t="s">
        <v>2205</v>
      </c>
    </row>
    <row r="261" spans="1:2" x14ac:dyDescent="0.25">
      <c r="A261" s="82">
        <v>259</v>
      </c>
      <c r="B261" s="68"/>
    </row>
    <row r="262" spans="1:2" x14ac:dyDescent="0.25">
      <c r="A262" s="82">
        <v>260</v>
      </c>
      <c r="B262" s="68" t="s">
        <v>2206</v>
      </c>
    </row>
    <row r="263" spans="1:2" x14ac:dyDescent="0.25">
      <c r="A263" s="82">
        <v>261</v>
      </c>
      <c r="B263" s="68" t="s">
        <v>2207</v>
      </c>
    </row>
    <row r="264" spans="1:2" x14ac:dyDescent="0.25">
      <c r="A264" s="82">
        <v>262</v>
      </c>
      <c r="B264" s="68" t="s">
        <v>2208</v>
      </c>
    </row>
    <row r="265" spans="1:2" x14ac:dyDescent="0.25">
      <c r="A265" s="82">
        <v>263</v>
      </c>
      <c r="B265" s="68" t="s">
        <v>2209</v>
      </c>
    </row>
    <row r="266" spans="1:2" x14ac:dyDescent="0.25">
      <c r="A266" s="82">
        <v>264</v>
      </c>
      <c r="B266" s="68" t="s">
        <v>2210</v>
      </c>
    </row>
    <row r="267" spans="1:2" x14ac:dyDescent="0.25">
      <c r="A267" s="82">
        <v>265</v>
      </c>
      <c r="B267" s="68" t="s">
        <v>2211</v>
      </c>
    </row>
    <row r="268" spans="1:2" x14ac:dyDescent="0.25">
      <c r="A268" s="82">
        <v>266</v>
      </c>
      <c r="B268" s="68" t="s">
        <v>2212</v>
      </c>
    </row>
    <row r="269" spans="1:2" x14ac:dyDescent="0.25">
      <c r="A269" s="82">
        <v>267</v>
      </c>
      <c r="B269" s="68" t="s">
        <v>2213</v>
      </c>
    </row>
    <row r="270" spans="1:2" x14ac:dyDescent="0.25">
      <c r="A270" s="82">
        <v>268</v>
      </c>
      <c r="B270" s="68" t="s">
        <v>2214</v>
      </c>
    </row>
    <row r="271" spans="1:2" x14ac:dyDescent="0.25">
      <c r="A271" s="82">
        <v>269</v>
      </c>
      <c r="B271" s="68" t="s">
        <v>2215</v>
      </c>
    </row>
    <row r="272" spans="1:2" x14ac:dyDescent="0.25">
      <c r="A272" s="82">
        <v>270</v>
      </c>
      <c r="B272" s="68" t="s">
        <v>447</v>
      </c>
    </row>
    <row r="273" spans="1:2" x14ac:dyDescent="0.25">
      <c r="A273" s="82">
        <v>271</v>
      </c>
      <c r="B273" s="68"/>
    </row>
    <row r="274" spans="1:2" x14ac:dyDescent="0.25">
      <c r="A274" s="82">
        <v>272</v>
      </c>
      <c r="B274" s="68" t="s">
        <v>2216</v>
      </c>
    </row>
    <row r="275" spans="1:2" x14ac:dyDescent="0.25">
      <c r="A275" s="82">
        <v>273</v>
      </c>
      <c r="B275" s="68" t="s">
        <v>2217</v>
      </c>
    </row>
    <row r="276" spans="1:2" x14ac:dyDescent="0.25">
      <c r="A276" s="82">
        <v>274</v>
      </c>
      <c r="B276" s="68" t="s">
        <v>2218</v>
      </c>
    </row>
    <row r="277" spans="1:2" x14ac:dyDescent="0.25">
      <c r="A277" s="81">
        <v>275</v>
      </c>
      <c r="B277" s="68" t="s">
        <v>2219</v>
      </c>
    </row>
    <row r="278" spans="1:2" x14ac:dyDescent="0.25">
      <c r="A278" s="81">
        <v>276</v>
      </c>
      <c r="B278" s="68" t="s">
        <v>2220</v>
      </c>
    </row>
    <row r="279" spans="1:2" x14ac:dyDescent="0.25">
      <c r="A279" s="81">
        <v>277</v>
      </c>
      <c r="B279" s="68" t="s">
        <v>2221</v>
      </c>
    </row>
    <row r="280" spans="1:2" x14ac:dyDescent="0.25">
      <c r="A280" s="81">
        <v>278</v>
      </c>
      <c r="B280" s="68" t="s">
        <v>2222</v>
      </c>
    </row>
    <row r="281" spans="1:2" x14ac:dyDescent="0.25">
      <c r="A281" s="81">
        <v>279</v>
      </c>
      <c r="B281" s="68" t="s">
        <v>2223</v>
      </c>
    </row>
    <row r="282" spans="1:2" x14ac:dyDescent="0.25">
      <c r="A282" s="81">
        <v>280</v>
      </c>
      <c r="B282" s="68" t="s">
        <v>2224</v>
      </c>
    </row>
    <row r="283" spans="1:2" x14ac:dyDescent="0.25">
      <c r="A283" s="81">
        <v>281</v>
      </c>
      <c r="B283" s="68" t="s">
        <v>2225</v>
      </c>
    </row>
    <row r="284" spans="1:2" x14ac:dyDescent="0.25">
      <c r="A284" s="81">
        <v>282</v>
      </c>
      <c r="B284" s="68" t="s">
        <v>2226</v>
      </c>
    </row>
    <row r="285" spans="1:2" x14ac:dyDescent="0.25">
      <c r="A285" s="81">
        <v>283</v>
      </c>
      <c r="B285" s="68"/>
    </row>
    <row r="286" spans="1:2" x14ac:dyDescent="0.25">
      <c r="A286" s="81">
        <v>284</v>
      </c>
      <c r="B286" s="68" t="s">
        <v>2227</v>
      </c>
    </row>
    <row r="287" spans="1:2" x14ac:dyDescent="0.25">
      <c r="A287" s="81">
        <v>285</v>
      </c>
      <c r="B287" s="68" t="s">
        <v>612</v>
      </c>
    </row>
    <row r="288" spans="1:2" x14ac:dyDescent="0.25">
      <c r="A288" s="81">
        <v>286</v>
      </c>
      <c r="B288" s="68" t="s">
        <v>611</v>
      </c>
    </row>
    <row r="289" spans="1:2" x14ac:dyDescent="0.25">
      <c r="A289" s="81">
        <v>287</v>
      </c>
      <c r="B289" s="68" t="s">
        <v>610</v>
      </c>
    </row>
    <row r="290" spans="1:2" x14ac:dyDescent="0.25">
      <c r="A290" s="81">
        <v>288</v>
      </c>
      <c r="B290" s="68" t="s">
        <v>613</v>
      </c>
    </row>
    <row r="291" spans="1:2" x14ac:dyDescent="0.25">
      <c r="A291" s="82">
        <v>289</v>
      </c>
      <c r="B291" s="68" t="s">
        <v>615</v>
      </c>
    </row>
    <row r="292" spans="1:2" x14ac:dyDescent="0.25">
      <c r="A292" s="82">
        <v>290</v>
      </c>
      <c r="B292" s="68" t="s">
        <v>614</v>
      </c>
    </row>
    <row r="293" spans="1:2" x14ac:dyDescent="0.25">
      <c r="A293" s="82">
        <v>291</v>
      </c>
      <c r="B293" s="68" t="s">
        <v>617</v>
      </c>
    </row>
    <row r="294" spans="1:2" x14ac:dyDescent="0.25">
      <c r="A294" s="82">
        <v>292</v>
      </c>
      <c r="B294" s="68" t="s">
        <v>616</v>
      </c>
    </row>
    <row r="295" spans="1:2" x14ac:dyDescent="0.25">
      <c r="A295" s="82">
        <v>293</v>
      </c>
      <c r="B295" s="68" t="s">
        <v>618</v>
      </c>
    </row>
    <row r="296" spans="1:2" x14ac:dyDescent="0.25">
      <c r="A296" s="82">
        <v>294</v>
      </c>
      <c r="B296" s="68" t="s">
        <v>546</v>
      </c>
    </row>
    <row r="297" spans="1:2" x14ac:dyDescent="0.25">
      <c r="A297" s="82">
        <v>295</v>
      </c>
      <c r="B297" s="68" t="s">
        <v>555</v>
      </c>
    </row>
    <row r="298" spans="1:2" x14ac:dyDescent="0.25">
      <c r="A298" s="82">
        <v>296</v>
      </c>
      <c r="B298" s="68" t="s">
        <v>547</v>
      </c>
    </row>
    <row r="299" spans="1:2" x14ac:dyDescent="0.25">
      <c r="A299" s="82">
        <v>297</v>
      </c>
      <c r="B299" s="68" t="s">
        <v>539</v>
      </c>
    </row>
    <row r="300" spans="1:2" x14ac:dyDescent="0.25">
      <c r="A300" s="81">
        <v>298</v>
      </c>
      <c r="B300" s="68" t="s">
        <v>554</v>
      </c>
    </row>
    <row r="301" spans="1:2" x14ac:dyDescent="0.25">
      <c r="A301" s="81">
        <v>299</v>
      </c>
      <c r="B301" s="68" t="s">
        <v>558</v>
      </c>
    </row>
    <row r="302" spans="1:2" x14ac:dyDescent="0.25">
      <c r="A302" s="81">
        <v>300</v>
      </c>
      <c r="B302" s="68" t="s">
        <v>550</v>
      </c>
    </row>
    <row r="303" spans="1:2" x14ac:dyDescent="0.25">
      <c r="A303" s="81">
        <v>301</v>
      </c>
      <c r="B303" s="68" t="s">
        <v>551</v>
      </c>
    </row>
    <row r="304" spans="1:2" x14ac:dyDescent="0.25">
      <c r="A304" s="82">
        <v>302</v>
      </c>
      <c r="B304" s="68" t="s">
        <v>542</v>
      </c>
    </row>
    <row r="305" spans="1:2" x14ac:dyDescent="0.25">
      <c r="A305" s="82">
        <v>303</v>
      </c>
      <c r="B305" s="68" t="s">
        <v>543</v>
      </c>
    </row>
    <row r="306" spans="1:2" x14ac:dyDescent="0.25">
      <c r="A306" s="82">
        <v>304</v>
      </c>
      <c r="B306" s="68" t="s">
        <v>545</v>
      </c>
    </row>
    <row r="307" spans="1:2" x14ac:dyDescent="0.25">
      <c r="A307" s="82">
        <v>305</v>
      </c>
      <c r="B307" s="68" t="s">
        <v>556</v>
      </c>
    </row>
    <row r="308" spans="1:2" x14ac:dyDescent="0.25">
      <c r="A308" s="82">
        <v>306</v>
      </c>
      <c r="B308" s="68" t="s">
        <v>548</v>
      </c>
    </row>
    <row r="309" spans="1:2" x14ac:dyDescent="0.25">
      <c r="A309" s="82">
        <v>307</v>
      </c>
      <c r="B309" s="68" t="s">
        <v>540</v>
      </c>
    </row>
    <row r="310" spans="1:2" x14ac:dyDescent="0.25">
      <c r="A310" s="82">
        <v>308</v>
      </c>
      <c r="B310" s="68"/>
    </row>
    <row r="311" spans="1:2" x14ac:dyDescent="0.25">
      <c r="A311" s="82">
        <v>309</v>
      </c>
      <c r="B311" s="68" t="s">
        <v>553</v>
      </c>
    </row>
    <row r="312" spans="1:2" x14ac:dyDescent="0.25">
      <c r="A312" s="82">
        <v>310</v>
      </c>
      <c r="B312" s="68" t="s">
        <v>557</v>
      </c>
    </row>
    <row r="313" spans="1:2" x14ac:dyDescent="0.25">
      <c r="A313" s="82">
        <v>311</v>
      </c>
      <c r="B313" s="68" t="s">
        <v>549</v>
      </c>
    </row>
    <row r="314" spans="1:2" x14ac:dyDescent="0.25">
      <c r="A314" s="82">
        <v>312</v>
      </c>
      <c r="B314" s="68" t="s">
        <v>552</v>
      </c>
    </row>
    <row r="315" spans="1:2" x14ac:dyDescent="0.25">
      <c r="A315" s="81">
        <v>313</v>
      </c>
      <c r="B315" s="68" t="s">
        <v>541</v>
      </c>
    </row>
    <row r="316" spans="1:2" x14ac:dyDescent="0.25">
      <c r="A316" s="81">
        <v>314</v>
      </c>
      <c r="B316" s="68" t="s">
        <v>544</v>
      </c>
    </row>
    <row r="317" spans="1:2" x14ac:dyDescent="0.25">
      <c r="A317" s="81">
        <v>315</v>
      </c>
      <c r="B317" s="68" t="s">
        <v>565</v>
      </c>
    </row>
    <row r="318" spans="1:2" x14ac:dyDescent="0.25">
      <c r="A318" s="81">
        <v>316</v>
      </c>
      <c r="B318" s="68" t="s">
        <v>560</v>
      </c>
    </row>
    <row r="319" spans="1:2" x14ac:dyDescent="0.25">
      <c r="A319" s="81">
        <v>317</v>
      </c>
      <c r="B319" s="68" t="s">
        <v>564</v>
      </c>
    </row>
    <row r="320" spans="1:2" x14ac:dyDescent="0.25">
      <c r="A320" s="81">
        <v>318</v>
      </c>
      <c r="B320" s="68" t="s">
        <v>568</v>
      </c>
    </row>
    <row r="321" spans="1:2" x14ac:dyDescent="0.25">
      <c r="A321" s="81">
        <v>319</v>
      </c>
      <c r="B321" s="68" t="s">
        <v>561</v>
      </c>
    </row>
    <row r="322" spans="1:2" x14ac:dyDescent="0.25">
      <c r="A322" s="81">
        <v>320</v>
      </c>
      <c r="B322" s="68" t="s">
        <v>559</v>
      </c>
    </row>
    <row r="323" spans="1:2" x14ac:dyDescent="0.25">
      <c r="A323" s="81">
        <v>321</v>
      </c>
      <c r="B323" s="68" t="s">
        <v>563</v>
      </c>
    </row>
    <row r="324" spans="1:2" x14ac:dyDescent="0.25">
      <c r="A324" s="81">
        <v>322</v>
      </c>
      <c r="B324" s="68" t="s">
        <v>562</v>
      </c>
    </row>
    <row r="325" spans="1:2" x14ac:dyDescent="0.25">
      <c r="A325" s="81">
        <v>323</v>
      </c>
      <c r="B325" s="68" t="s">
        <v>567</v>
      </c>
    </row>
    <row r="326" spans="1:2" x14ac:dyDescent="0.25">
      <c r="A326" s="81">
        <v>324</v>
      </c>
      <c r="B326" s="68" t="s">
        <v>566</v>
      </c>
    </row>
    <row r="327" spans="1:2" x14ac:dyDescent="0.25">
      <c r="A327" s="82">
        <v>325</v>
      </c>
      <c r="B327" s="68" t="s">
        <v>569</v>
      </c>
    </row>
    <row r="328" spans="1:2" x14ac:dyDescent="0.25">
      <c r="A328" s="82">
        <v>326</v>
      </c>
      <c r="B328" s="68" t="s">
        <v>2228</v>
      </c>
    </row>
    <row r="329" spans="1:2" x14ac:dyDescent="0.25">
      <c r="A329" s="82">
        <v>327</v>
      </c>
      <c r="B329" s="68" t="s">
        <v>570</v>
      </c>
    </row>
    <row r="330" spans="1:2" x14ac:dyDescent="0.25">
      <c r="A330" s="82">
        <v>328</v>
      </c>
      <c r="B330" s="68" t="s">
        <v>2229</v>
      </c>
    </row>
    <row r="331" spans="1:2" x14ac:dyDescent="0.25">
      <c r="A331" s="82">
        <v>329</v>
      </c>
      <c r="B331" s="68" t="s">
        <v>2230</v>
      </c>
    </row>
    <row r="332" spans="1:2" x14ac:dyDescent="0.25">
      <c r="A332" s="82">
        <v>330</v>
      </c>
      <c r="B332" s="68" t="s">
        <v>2231</v>
      </c>
    </row>
    <row r="333" spans="1:2" x14ac:dyDescent="0.25">
      <c r="A333" s="82">
        <v>331</v>
      </c>
      <c r="B333" s="68" t="s">
        <v>2232</v>
      </c>
    </row>
    <row r="334" spans="1:2" x14ac:dyDescent="0.25">
      <c r="A334" s="82">
        <v>332</v>
      </c>
      <c r="B334" s="68" t="s">
        <v>2233</v>
      </c>
    </row>
    <row r="335" spans="1:2" x14ac:dyDescent="0.25">
      <c r="A335" s="82">
        <v>333</v>
      </c>
      <c r="B335" s="68" t="s">
        <v>660</v>
      </c>
    </row>
    <row r="336" spans="1:2" x14ac:dyDescent="0.25">
      <c r="A336" s="82">
        <v>334</v>
      </c>
      <c r="B336" s="68" t="s">
        <v>661</v>
      </c>
    </row>
    <row r="337" spans="1:2" x14ac:dyDescent="0.25">
      <c r="A337" s="82">
        <v>335</v>
      </c>
      <c r="B337" s="68" t="s">
        <v>663</v>
      </c>
    </row>
    <row r="338" spans="1:2" x14ac:dyDescent="0.25">
      <c r="A338" s="82">
        <v>336</v>
      </c>
      <c r="B338" s="68" t="s">
        <v>662</v>
      </c>
    </row>
    <row r="339" spans="1:2" x14ac:dyDescent="0.25">
      <c r="A339" s="82">
        <v>337</v>
      </c>
      <c r="B339" s="68" t="s">
        <v>2234</v>
      </c>
    </row>
    <row r="340" spans="1:2" x14ac:dyDescent="0.25">
      <c r="A340" s="82">
        <v>338</v>
      </c>
      <c r="B340" s="68" t="s">
        <v>2235</v>
      </c>
    </row>
    <row r="341" spans="1:2" x14ac:dyDescent="0.25">
      <c r="A341" s="82">
        <v>339</v>
      </c>
      <c r="B341" s="68" t="s">
        <v>2236</v>
      </c>
    </row>
    <row r="342" spans="1:2" x14ac:dyDescent="0.25">
      <c r="A342" s="82">
        <v>340</v>
      </c>
      <c r="B342" s="68" t="s">
        <v>2237</v>
      </c>
    </row>
    <row r="343" spans="1:2" x14ac:dyDescent="0.25">
      <c r="A343" s="82">
        <v>341</v>
      </c>
      <c r="B343" s="68" t="s">
        <v>2238</v>
      </c>
    </row>
    <row r="344" spans="1:2" x14ac:dyDescent="0.25">
      <c r="A344" s="82">
        <v>342</v>
      </c>
      <c r="B344" s="68" t="s">
        <v>669</v>
      </c>
    </row>
    <row r="345" spans="1:2" x14ac:dyDescent="0.25">
      <c r="A345" s="82">
        <v>343</v>
      </c>
      <c r="B345" s="68" t="s">
        <v>668</v>
      </c>
    </row>
    <row r="346" spans="1:2" x14ac:dyDescent="0.25">
      <c r="A346" s="82">
        <v>344</v>
      </c>
      <c r="B346" s="68" t="s">
        <v>671</v>
      </c>
    </row>
    <row r="347" spans="1:2" x14ac:dyDescent="0.25">
      <c r="A347" s="82">
        <v>345</v>
      </c>
      <c r="B347" s="68" t="s">
        <v>670</v>
      </c>
    </row>
    <row r="348" spans="1:2" x14ac:dyDescent="0.25">
      <c r="A348" s="81">
        <v>346</v>
      </c>
      <c r="B348" s="68" t="s">
        <v>2239</v>
      </c>
    </row>
    <row r="349" spans="1:2" x14ac:dyDescent="0.25">
      <c r="A349" s="81">
        <v>347</v>
      </c>
      <c r="B349" s="68" t="s">
        <v>700</v>
      </c>
    </row>
    <row r="350" spans="1:2" x14ac:dyDescent="0.25">
      <c r="A350" s="81">
        <v>348</v>
      </c>
      <c r="B350" s="68" t="s">
        <v>699</v>
      </c>
    </row>
    <row r="351" spans="1:2" x14ac:dyDescent="0.25">
      <c r="A351" s="82">
        <v>349</v>
      </c>
      <c r="B351" s="68" t="s">
        <v>2240</v>
      </c>
    </row>
    <row r="352" spans="1:2" x14ac:dyDescent="0.25">
      <c r="A352" s="81">
        <v>350</v>
      </c>
      <c r="B352" s="68" t="s">
        <v>2241</v>
      </c>
    </row>
    <row r="353" spans="1:2" x14ac:dyDescent="0.25">
      <c r="A353" s="81">
        <v>351</v>
      </c>
      <c r="B353" s="68" t="s">
        <v>2242</v>
      </c>
    </row>
    <row r="354" spans="1:2" x14ac:dyDescent="0.25">
      <c r="A354" s="81">
        <v>352</v>
      </c>
      <c r="B354" s="68" t="s">
        <v>2243</v>
      </c>
    </row>
    <row r="355" spans="1:2" x14ac:dyDescent="0.25">
      <c r="A355" s="81">
        <v>353</v>
      </c>
      <c r="B355" s="68" t="s">
        <v>2244</v>
      </c>
    </row>
    <row r="356" spans="1:2" x14ac:dyDescent="0.25">
      <c r="A356" s="81">
        <v>354</v>
      </c>
      <c r="B356" s="68" t="s">
        <v>2245</v>
      </c>
    </row>
    <row r="357" spans="1:2" x14ac:dyDescent="0.25">
      <c r="A357" s="81">
        <v>355</v>
      </c>
      <c r="B357" s="68" t="s">
        <v>2246</v>
      </c>
    </row>
    <row r="358" spans="1:2" x14ac:dyDescent="0.25">
      <c r="A358" s="81">
        <v>356</v>
      </c>
      <c r="B358" s="68" t="s">
        <v>2247</v>
      </c>
    </row>
    <row r="359" spans="1:2" x14ac:dyDescent="0.25">
      <c r="A359" s="81">
        <v>357</v>
      </c>
      <c r="B359" s="68" t="s">
        <v>2248</v>
      </c>
    </row>
    <row r="360" spans="1:2" x14ac:dyDescent="0.25">
      <c r="A360" s="81">
        <v>358</v>
      </c>
      <c r="B360" s="68" t="s">
        <v>2249</v>
      </c>
    </row>
    <row r="361" spans="1:2" x14ac:dyDescent="0.25">
      <c r="A361" s="81">
        <v>359</v>
      </c>
      <c r="B361" s="68" t="s">
        <v>2250</v>
      </c>
    </row>
    <row r="362" spans="1:2" x14ac:dyDescent="0.25">
      <c r="A362" s="81">
        <v>360</v>
      </c>
      <c r="B362" s="68" t="s">
        <v>2251</v>
      </c>
    </row>
    <row r="363" spans="1:2" x14ac:dyDescent="0.25">
      <c r="A363" s="81">
        <v>361</v>
      </c>
      <c r="B363" s="68" t="s">
        <v>702</v>
      </c>
    </row>
    <row r="364" spans="1:2" x14ac:dyDescent="0.25">
      <c r="A364" s="81">
        <v>362</v>
      </c>
      <c r="B364" s="68" t="s">
        <v>701</v>
      </c>
    </row>
    <row r="365" spans="1:2" x14ac:dyDescent="0.25">
      <c r="A365" s="81">
        <v>363</v>
      </c>
      <c r="B365" s="68" t="s">
        <v>2252</v>
      </c>
    </row>
    <row r="366" spans="1:2" x14ac:dyDescent="0.25">
      <c r="A366" s="81">
        <v>364</v>
      </c>
      <c r="B366" s="68" t="s">
        <v>2253</v>
      </c>
    </row>
    <row r="367" spans="1:2" x14ac:dyDescent="0.25">
      <c r="A367" s="81">
        <v>365</v>
      </c>
      <c r="B367" s="68" t="s">
        <v>2254</v>
      </c>
    </row>
    <row r="368" spans="1:2" x14ac:dyDescent="0.25">
      <c r="A368" s="81">
        <v>366</v>
      </c>
      <c r="B368" s="68" t="s">
        <v>708</v>
      </c>
    </row>
    <row r="369" spans="1:2" x14ac:dyDescent="0.25">
      <c r="A369" s="81">
        <v>367</v>
      </c>
      <c r="B369" s="68" t="s">
        <v>709</v>
      </c>
    </row>
    <row r="370" spans="1:2" x14ac:dyDescent="0.25">
      <c r="A370" s="81">
        <v>368</v>
      </c>
      <c r="B370" s="68" t="s">
        <v>710</v>
      </c>
    </row>
    <row r="371" spans="1:2" x14ac:dyDescent="0.25">
      <c r="A371" s="81">
        <v>369</v>
      </c>
      <c r="B371" s="68" t="s">
        <v>2255</v>
      </c>
    </row>
    <row r="372" spans="1:2" x14ac:dyDescent="0.25">
      <c r="A372" s="81">
        <v>370</v>
      </c>
      <c r="B372" s="68" t="s">
        <v>2256</v>
      </c>
    </row>
    <row r="373" spans="1:2" x14ac:dyDescent="0.25">
      <c r="A373" s="81">
        <v>371</v>
      </c>
      <c r="B373" s="68" t="s">
        <v>2257</v>
      </c>
    </row>
    <row r="374" spans="1:2" x14ac:dyDescent="0.25">
      <c r="A374" s="81">
        <v>372</v>
      </c>
      <c r="B374" s="68" t="s">
        <v>713</v>
      </c>
    </row>
    <row r="375" spans="1:2" x14ac:dyDescent="0.25">
      <c r="A375" s="82">
        <v>373</v>
      </c>
      <c r="B375" s="68" t="s">
        <v>712</v>
      </c>
    </row>
    <row r="376" spans="1:2" x14ac:dyDescent="0.25">
      <c r="A376" s="82">
        <v>374</v>
      </c>
      <c r="B376" s="68" t="s">
        <v>2258</v>
      </c>
    </row>
    <row r="377" spans="1:2" x14ac:dyDescent="0.25">
      <c r="A377" s="82">
        <v>375</v>
      </c>
      <c r="B377" s="68" t="s">
        <v>2259</v>
      </c>
    </row>
    <row r="378" spans="1:2" x14ac:dyDescent="0.25">
      <c r="A378" s="82">
        <v>376</v>
      </c>
      <c r="B378" s="68" t="s">
        <v>2260</v>
      </c>
    </row>
    <row r="379" spans="1:2" x14ac:dyDescent="0.25">
      <c r="A379" s="82">
        <v>377</v>
      </c>
      <c r="B379" s="68" t="s">
        <v>2261</v>
      </c>
    </row>
    <row r="380" spans="1:2" x14ac:dyDescent="0.25">
      <c r="A380" s="82">
        <v>378</v>
      </c>
      <c r="B380" s="68" t="s">
        <v>727</v>
      </c>
    </row>
    <row r="381" spans="1:2" x14ac:dyDescent="0.25">
      <c r="A381" s="82">
        <v>379</v>
      </c>
      <c r="B381" s="68" t="s">
        <v>2262</v>
      </c>
    </row>
    <row r="382" spans="1:2" x14ac:dyDescent="0.25">
      <c r="A382" s="82">
        <v>380</v>
      </c>
      <c r="B382" s="68" t="s">
        <v>729</v>
      </c>
    </row>
    <row r="383" spans="1:2" x14ac:dyDescent="0.25">
      <c r="A383" s="82">
        <v>381</v>
      </c>
      <c r="B383" s="68" t="s">
        <v>2263</v>
      </c>
    </row>
    <row r="384" spans="1:2" x14ac:dyDescent="0.25">
      <c r="A384" s="82">
        <v>382</v>
      </c>
      <c r="B384" s="68" t="s">
        <v>2264</v>
      </c>
    </row>
    <row r="385" spans="1:2" x14ac:dyDescent="0.25">
      <c r="A385" s="82">
        <v>383</v>
      </c>
      <c r="B385" s="68" t="s">
        <v>2265</v>
      </c>
    </row>
    <row r="386" spans="1:2" x14ac:dyDescent="0.25">
      <c r="A386" s="82">
        <v>384</v>
      </c>
      <c r="B386" s="68" t="s">
        <v>2266</v>
      </c>
    </row>
    <row r="387" spans="1:2" x14ac:dyDescent="0.25">
      <c r="A387" s="82">
        <v>385</v>
      </c>
      <c r="B387" s="68"/>
    </row>
    <row r="388" spans="1:2" x14ac:dyDescent="0.25">
      <c r="A388" s="82">
        <v>386</v>
      </c>
      <c r="B388" s="68" t="s">
        <v>2267</v>
      </c>
    </row>
    <row r="389" spans="1:2" x14ac:dyDescent="0.25">
      <c r="A389" s="81">
        <v>387</v>
      </c>
      <c r="B389" s="68" t="s">
        <v>2268</v>
      </c>
    </row>
    <row r="390" spans="1:2" x14ac:dyDescent="0.25">
      <c r="A390" s="81">
        <v>388</v>
      </c>
      <c r="B390" s="68" t="s">
        <v>731</v>
      </c>
    </row>
    <row r="391" spans="1:2" x14ac:dyDescent="0.25">
      <c r="A391" s="81">
        <v>389</v>
      </c>
      <c r="B391" s="68" t="s">
        <v>2269</v>
      </c>
    </row>
    <row r="392" spans="1:2" x14ac:dyDescent="0.25">
      <c r="A392" s="81">
        <v>390</v>
      </c>
      <c r="B392" s="68" t="s">
        <v>2270</v>
      </c>
    </row>
    <row r="393" spans="1:2" x14ac:dyDescent="0.25">
      <c r="A393" s="81">
        <v>391</v>
      </c>
      <c r="B393" s="68" t="s">
        <v>2271</v>
      </c>
    </row>
    <row r="394" spans="1:2" x14ac:dyDescent="0.25">
      <c r="A394" s="81">
        <v>392</v>
      </c>
      <c r="B394" s="68" t="s">
        <v>707</v>
      </c>
    </row>
    <row r="395" spans="1:2" x14ac:dyDescent="0.25">
      <c r="A395" s="81">
        <v>393</v>
      </c>
      <c r="B395" s="68"/>
    </row>
    <row r="396" spans="1:2" x14ac:dyDescent="0.25">
      <c r="A396" s="81">
        <v>394</v>
      </c>
      <c r="B396" s="68"/>
    </row>
    <row r="397" spans="1:2" x14ac:dyDescent="0.25">
      <c r="A397" s="81">
        <v>395</v>
      </c>
      <c r="B397" s="68" t="s">
        <v>711</v>
      </c>
    </row>
    <row r="398" spans="1:2" x14ac:dyDescent="0.25">
      <c r="A398" s="81">
        <v>396</v>
      </c>
      <c r="B398" s="68" t="s">
        <v>1498</v>
      </c>
    </row>
    <row r="399" spans="1:2" x14ac:dyDescent="0.25">
      <c r="A399" s="81">
        <v>397</v>
      </c>
      <c r="B399" s="68" t="s">
        <v>2272</v>
      </c>
    </row>
    <row r="400" spans="1:2" x14ac:dyDescent="0.25">
      <c r="A400" s="81">
        <v>398</v>
      </c>
      <c r="B400" s="68" t="s">
        <v>2273</v>
      </c>
    </row>
    <row r="401" spans="1:2" x14ac:dyDescent="0.25">
      <c r="A401" s="81">
        <v>399</v>
      </c>
      <c r="B401" s="68" t="s">
        <v>2274</v>
      </c>
    </row>
    <row r="402" spans="1:2" x14ac:dyDescent="0.25">
      <c r="A402" s="81">
        <v>400</v>
      </c>
      <c r="B402" s="68" t="s">
        <v>1499</v>
      </c>
    </row>
    <row r="403" spans="1:2" x14ac:dyDescent="0.25">
      <c r="A403" s="81">
        <v>401</v>
      </c>
      <c r="B403" s="68" t="s">
        <v>1500</v>
      </c>
    </row>
    <row r="404" spans="1:2" x14ac:dyDescent="0.25">
      <c r="A404" s="82">
        <v>402</v>
      </c>
      <c r="B404" s="68" t="s">
        <v>2275</v>
      </c>
    </row>
    <row r="405" spans="1:2" x14ac:dyDescent="0.25">
      <c r="A405" s="82">
        <v>403</v>
      </c>
      <c r="B405" s="68" t="s">
        <v>2276</v>
      </c>
    </row>
    <row r="406" spans="1:2" x14ac:dyDescent="0.25">
      <c r="A406" s="82">
        <v>404</v>
      </c>
      <c r="B406" s="68" t="s">
        <v>2277</v>
      </c>
    </row>
    <row r="407" spans="1:2" x14ac:dyDescent="0.25">
      <c r="A407" s="82">
        <v>405</v>
      </c>
      <c r="B407" s="68" t="s">
        <v>2278</v>
      </c>
    </row>
    <row r="408" spans="1:2" x14ac:dyDescent="0.25">
      <c r="A408" s="82">
        <v>406</v>
      </c>
      <c r="B408" s="68" t="s">
        <v>2279</v>
      </c>
    </row>
    <row r="409" spans="1:2" x14ac:dyDescent="0.25">
      <c r="A409" s="82">
        <v>407</v>
      </c>
      <c r="B409" s="68" t="s">
        <v>2280</v>
      </c>
    </row>
    <row r="410" spans="1:2" x14ac:dyDescent="0.25">
      <c r="A410" s="82">
        <v>408</v>
      </c>
      <c r="B410" s="68"/>
    </row>
    <row r="411" spans="1:2" x14ac:dyDescent="0.25">
      <c r="A411" s="82">
        <v>409</v>
      </c>
      <c r="B411" s="68" t="s">
        <v>1617</v>
      </c>
    </row>
    <row r="412" spans="1:2" x14ac:dyDescent="0.25">
      <c r="A412" s="82">
        <v>410</v>
      </c>
      <c r="B412" s="68" t="s">
        <v>1616</v>
      </c>
    </row>
    <row r="413" spans="1:2" x14ac:dyDescent="0.25">
      <c r="A413" s="82">
        <v>411</v>
      </c>
      <c r="B413" s="68" t="s">
        <v>2281</v>
      </c>
    </row>
    <row r="414" spans="1:2" x14ac:dyDescent="0.25">
      <c r="A414" s="82">
        <v>412</v>
      </c>
      <c r="B414" s="68" t="s">
        <v>2282</v>
      </c>
    </row>
    <row r="415" spans="1:2" x14ac:dyDescent="0.25">
      <c r="A415" s="82">
        <v>413</v>
      </c>
      <c r="B415" s="68" t="s">
        <v>2283</v>
      </c>
    </row>
    <row r="416" spans="1:2" x14ac:dyDescent="0.25">
      <c r="A416" s="82">
        <v>414</v>
      </c>
      <c r="B416" s="68" t="s">
        <v>2284</v>
      </c>
    </row>
    <row r="417" spans="1:2" x14ac:dyDescent="0.25">
      <c r="A417" s="82">
        <v>415</v>
      </c>
      <c r="B417" s="68" t="s">
        <v>2285</v>
      </c>
    </row>
    <row r="418" spans="1:2" x14ac:dyDescent="0.25">
      <c r="A418" s="82">
        <v>416</v>
      </c>
      <c r="B418" s="68" t="s">
        <v>2286</v>
      </c>
    </row>
    <row r="419" spans="1:2" x14ac:dyDescent="0.25">
      <c r="A419" s="82">
        <v>417</v>
      </c>
      <c r="B419" s="68" t="s">
        <v>2287</v>
      </c>
    </row>
    <row r="420" spans="1:2" x14ac:dyDescent="0.25">
      <c r="A420" s="82">
        <v>418</v>
      </c>
      <c r="B420" s="68" t="s">
        <v>2288</v>
      </c>
    </row>
    <row r="421" spans="1:2" x14ac:dyDescent="0.25">
      <c r="A421" s="82">
        <v>419</v>
      </c>
      <c r="B421" s="68" t="s">
        <v>2289</v>
      </c>
    </row>
    <row r="422" spans="1:2" x14ac:dyDescent="0.25">
      <c r="A422" s="82">
        <v>420</v>
      </c>
      <c r="B422" s="68" t="s">
        <v>2290</v>
      </c>
    </row>
    <row r="423" spans="1:2" x14ac:dyDescent="0.25">
      <c r="A423" s="82">
        <v>421</v>
      </c>
      <c r="B423" s="68" t="s">
        <v>2291</v>
      </c>
    </row>
    <row r="424" spans="1:2" x14ac:dyDescent="0.25">
      <c r="A424" s="82">
        <v>422</v>
      </c>
      <c r="B424" s="68" t="s">
        <v>1724</v>
      </c>
    </row>
    <row r="425" spans="1:2" x14ac:dyDescent="0.25">
      <c r="A425" s="82">
        <v>423</v>
      </c>
      <c r="B425" s="68" t="s">
        <v>1725</v>
      </c>
    </row>
    <row r="426" spans="1:2" x14ac:dyDescent="0.25">
      <c r="A426" s="81">
        <v>424</v>
      </c>
      <c r="B426" s="68" t="s">
        <v>2292</v>
      </c>
    </row>
    <row r="427" spans="1:2" x14ac:dyDescent="0.25">
      <c r="A427" s="81">
        <v>425</v>
      </c>
      <c r="B427" s="68" t="s">
        <v>2293</v>
      </c>
    </row>
    <row r="428" spans="1:2" x14ac:dyDescent="0.25">
      <c r="A428" s="81">
        <v>426</v>
      </c>
      <c r="B428" s="68" t="s">
        <v>2294</v>
      </c>
    </row>
    <row r="429" spans="1:2" x14ac:dyDescent="0.25">
      <c r="A429" s="81">
        <v>427</v>
      </c>
      <c r="B429" s="68" t="s">
        <v>1791</v>
      </c>
    </row>
    <row r="430" spans="1:2" x14ac:dyDescent="0.25">
      <c r="A430" s="82">
        <v>428</v>
      </c>
      <c r="B430" s="68" t="s">
        <v>1792</v>
      </c>
    </row>
    <row r="431" spans="1:2" x14ac:dyDescent="0.25">
      <c r="A431" s="82">
        <v>429</v>
      </c>
      <c r="B431" s="68" t="s">
        <v>2295</v>
      </c>
    </row>
    <row r="432" spans="1:2" x14ac:dyDescent="0.25">
      <c r="A432" s="82">
        <v>430</v>
      </c>
      <c r="B432" s="68" t="s">
        <v>2296</v>
      </c>
    </row>
    <row r="433" spans="1:2" x14ac:dyDescent="0.25">
      <c r="A433" s="82">
        <v>431</v>
      </c>
      <c r="B433" s="68" t="s">
        <v>2297</v>
      </c>
    </row>
    <row r="434" spans="1:2" x14ac:dyDescent="0.25">
      <c r="A434" s="82">
        <v>432</v>
      </c>
      <c r="B434" s="68" t="s">
        <v>2298</v>
      </c>
    </row>
    <row r="435" spans="1:2" x14ac:dyDescent="0.25">
      <c r="A435" s="82">
        <v>433</v>
      </c>
      <c r="B435" s="68" t="s">
        <v>2299</v>
      </c>
    </row>
    <row r="436" spans="1:2" x14ac:dyDescent="0.25">
      <c r="A436" s="82">
        <v>434</v>
      </c>
      <c r="B436" s="68" t="s">
        <v>2300</v>
      </c>
    </row>
    <row r="437" spans="1:2" x14ac:dyDescent="0.25">
      <c r="A437" s="81">
        <v>435</v>
      </c>
      <c r="B437" s="68" t="s">
        <v>2301</v>
      </c>
    </row>
    <row r="438" spans="1:2" x14ac:dyDescent="0.25">
      <c r="A438" s="81">
        <v>436</v>
      </c>
      <c r="B438" s="68" t="s">
        <v>2302</v>
      </c>
    </row>
    <row r="439" spans="1:2" x14ac:dyDescent="0.25">
      <c r="A439" s="81">
        <v>437</v>
      </c>
      <c r="B439" s="68" t="s">
        <v>2574</v>
      </c>
    </row>
    <row r="440" spans="1:2" x14ac:dyDescent="0.25">
      <c r="A440" s="81">
        <v>438</v>
      </c>
      <c r="B440" t="s">
        <v>1843</v>
      </c>
    </row>
    <row r="441" spans="1:2" x14ac:dyDescent="0.25">
      <c r="A441" s="81">
        <v>439</v>
      </c>
      <c r="B441" t="s">
        <v>1844</v>
      </c>
    </row>
    <row r="442" spans="1:2" x14ac:dyDescent="0.25">
      <c r="A442" s="81">
        <v>440</v>
      </c>
      <c r="B442" t="s">
        <v>1845</v>
      </c>
    </row>
    <row r="443" spans="1:2" x14ac:dyDescent="0.25">
      <c r="A443" s="81">
        <v>441</v>
      </c>
      <c r="B443" t="s">
        <v>2356</v>
      </c>
    </row>
    <row r="444" spans="1:2" x14ac:dyDescent="0.25">
      <c r="A444" s="81">
        <v>442</v>
      </c>
      <c r="B444" t="s">
        <v>2357</v>
      </c>
    </row>
    <row r="445" spans="1:2" x14ac:dyDescent="0.25">
      <c r="A445" s="81">
        <v>443</v>
      </c>
      <c r="B445" t="s">
        <v>2358</v>
      </c>
    </row>
    <row r="446" spans="1:2" x14ac:dyDescent="0.25">
      <c r="A446" s="81">
        <v>444</v>
      </c>
      <c r="B446" t="s">
        <v>2359</v>
      </c>
    </row>
    <row r="447" spans="1:2" x14ac:dyDescent="0.25">
      <c r="A447" s="81">
        <v>445</v>
      </c>
      <c r="B447" t="s">
        <v>2360</v>
      </c>
    </row>
    <row r="448" spans="1:2" x14ac:dyDescent="0.25">
      <c r="A448" s="81">
        <v>446</v>
      </c>
      <c r="B448" t="s">
        <v>2361</v>
      </c>
    </row>
    <row r="449" spans="1:2" x14ac:dyDescent="0.25">
      <c r="A449" s="81">
        <v>447</v>
      </c>
      <c r="B449" t="s">
        <v>2362</v>
      </c>
    </row>
    <row r="450" spans="1:2" x14ac:dyDescent="0.25">
      <c r="A450" s="82">
        <v>448</v>
      </c>
      <c r="B450" t="s">
        <v>2363</v>
      </c>
    </row>
    <row r="451" spans="1:2" x14ac:dyDescent="0.25">
      <c r="A451" s="82">
        <v>449</v>
      </c>
      <c r="B451" t="s">
        <v>2364</v>
      </c>
    </row>
    <row r="452" spans="1:2" x14ac:dyDescent="0.25">
      <c r="A452" s="82">
        <v>450</v>
      </c>
      <c r="B452" t="s">
        <v>2303</v>
      </c>
    </row>
    <row r="453" spans="1:2" x14ac:dyDescent="0.25">
      <c r="A453" s="81">
        <v>451</v>
      </c>
      <c r="B453" t="s">
        <v>2304</v>
      </c>
    </row>
    <row r="454" spans="1:2" x14ac:dyDescent="0.25">
      <c r="A454" s="81">
        <v>452</v>
      </c>
      <c r="B454" t="s">
        <v>2305</v>
      </c>
    </row>
    <row r="455" spans="1:2" x14ac:dyDescent="0.25">
      <c r="A455" s="82">
        <v>453</v>
      </c>
      <c r="B455" t="s">
        <v>2306</v>
      </c>
    </row>
    <row r="456" spans="1:2" x14ac:dyDescent="0.25">
      <c r="A456" s="82">
        <v>454</v>
      </c>
      <c r="B456" t="s">
        <v>2572</v>
      </c>
    </row>
    <row r="457" spans="1:2" x14ac:dyDescent="0.25">
      <c r="A457" s="82">
        <v>455</v>
      </c>
      <c r="B457" t="s">
        <v>2365</v>
      </c>
    </row>
    <row r="458" spans="1:2" x14ac:dyDescent="0.25">
      <c r="A458" s="81">
        <v>456</v>
      </c>
      <c r="B458" t="s">
        <v>2366</v>
      </c>
    </row>
    <row r="459" spans="1:2" x14ac:dyDescent="0.25">
      <c r="A459" s="81">
        <v>457</v>
      </c>
      <c r="B459" t="s">
        <v>2367</v>
      </c>
    </row>
    <row r="460" spans="1:2" x14ac:dyDescent="0.25">
      <c r="A460" s="81">
        <v>458</v>
      </c>
      <c r="B460" t="s">
        <v>2621</v>
      </c>
    </row>
    <row r="461" spans="1:2" x14ac:dyDescent="0.25">
      <c r="A461" s="81">
        <v>459</v>
      </c>
      <c r="B461" t="s">
        <v>2622</v>
      </c>
    </row>
    <row r="462" spans="1:2" x14ac:dyDescent="0.25">
      <c r="A462" s="81">
        <v>460</v>
      </c>
      <c r="B462" t="s">
        <v>2623</v>
      </c>
    </row>
    <row r="463" spans="1:2" x14ac:dyDescent="0.25">
      <c r="A463" s="81">
        <v>461</v>
      </c>
      <c r="B463" t="s">
        <v>2624</v>
      </c>
    </row>
    <row r="464" spans="1:2" x14ac:dyDescent="0.25">
      <c r="A464" s="81">
        <v>462</v>
      </c>
      <c r="B464" t="s">
        <v>2625</v>
      </c>
    </row>
    <row r="465" spans="1:3" x14ac:dyDescent="0.25">
      <c r="A465" s="81">
        <v>463</v>
      </c>
      <c r="B465" t="s">
        <v>2626</v>
      </c>
    </row>
    <row r="466" spans="1:3" x14ac:dyDescent="0.25">
      <c r="A466" s="81">
        <v>464</v>
      </c>
      <c r="B466" t="s">
        <v>2618</v>
      </c>
    </row>
    <row r="467" spans="1:3" x14ac:dyDescent="0.25">
      <c r="A467" s="81">
        <v>465</v>
      </c>
      <c r="B467" t="s">
        <v>2566</v>
      </c>
    </row>
    <row r="468" spans="1:3" x14ac:dyDescent="0.25">
      <c r="A468" s="81">
        <v>466</v>
      </c>
      <c r="B468" t="s">
        <v>2565</v>
      </c>
    </row>
    <row r="469" spans="1:3" x14ac:dyDescent="0.25">
      <c r="A469" s="81">
        <v>467</v>
      </c>
      <c r="B469" t="s">
        <v>2619</v>
      </c>
    </row>
    <row r="470" spans="1:3" x14ac:dyDescent="0.25">
      <c r="A470" s="81">
        <v>468</v>
      </c>
      <c r="B470" t="s">
        <v>2620</v>
      </c>
    </row>
    <row r="471" spans="1:3" x14ac:dyDescent="0.25">
      <c r="A471" s="81">
        <v>469</v>
      </c>
      <c r="B471" t="s">
        <v>2685</v>
      </c>
    </row>
    <row r="472" spans="1:3" x14ac:dyDescent="0.25">
      <c r="A472" s="81">
        <v>470</v>
      </c>
      <c r="B472" t="s">
        <v>2686</v>
      </c>
    </row>
    <row r="473" spans="1:3" x14ac:dyDescent="0.25">
      <c r="A473" s="81">
        <v>471</v>
      </c>
      <c r="B473" t="s">
        <v>2616</v>
      </c>
    </row>
    <row r="474" spans="1:3" x14ac:dyDescent="0.25">
      <c r="A474" s="82">
        <v>472</v>
      </c>
      <c r="B474" t="s">
        <v>2617</v>
      </c>
      <c r="C474" s="80"/>
    </row>
    <row r="475" spans="1:3" x14ac:dyDescent="0.25">
      <c r="A475" s="81">
        <v>473</v>
      </c>
      <c r="B475" t="s">
        <v>2588</v>
      </c>
      <c r="C475" s="80"/>
    </row>
    <row r="476" spans="1:3" x14ac:dyDescent="0.25">
      <c r="A476" s="81">
        <v>474</v>
      </c>
      <c r="C476" s="80"/>
    </row>
    <row r="477" spans="1:3" x14ac:dyDescent="0.25">
      <c r="A477" s="81">
        <v>475</v>
      </c>
      <c r="C477" s="80"/>
    </row>
    <row r="478" spans="1:3" x14ac:dyDescent="0.25">
      <c r="A478" s="81">
        <v>476</v>
      </c>
      <c r="C478" s="81"/>
    </row>
    <row r="479" spans="1:3" x14ac:dyDescent="0.25">
      <c r="A479" s="81">
        <v>477</v>
      </c>
      <c r="C479" s="82"/>
    </row>
    <row r="480" spans="1:3" x14ac:dyDescent="0.25">
      <c r="A480" s="81">
        <v>478</v>
      </c>
      <c r="C480" s="82"/>
    </row>
    <row r="481" spans="1:3" x14ac:dyDescent="0.25">
      <c r="A481" s="81">
        <v>479</v>
      </c>
      <c r="C481" s="82"/>
    </row>
    <row r="482" spans="1:3" x14ac:dyDescent="0.25">
      <c r="A482" s="81">
        <v>480</v>
      </c>
      <c r="C482" s="82"/>
    </row>
    <row r="483" spans="1:3" x14ac:dyDescent="0.25">
      <c r="A483" s="81">
        <v>481</v>
      </c>
      <c r="B483" t="s">
        <v>2687</v>
      </c>
      <c r="C483" s="82"/>
    </row>
    <row r="484" spans="1:3" x14ac:dyDescent="0.25">
      <c r="A484" s="81">
        <v>482</v>
      </c>
      <c r="B484" t="s">
        <v>2688</v>
      </c>
      <c r="C484" s="82"/>
    </row>
    <row r="485" spans="1:3" x14ac:dyDescent="0.25">
      <c r="A485" s="81">
        <v>483</v>
      </c>
      <c r="B485" t="s">
        <v>2689</v>
      </c>
      <c r="C485" s="82"/>
    </row>
    <row r="486" spans="1:3" x14ac:dyDescent="0.25">
      <c r="A486" s="81">
        <v>484</v>
      </c>
      <c r="B486" t="s">
        <v>2690</v>
      </c>
    </row>
    <row r="487" spans="1:3" x14ac:dyDescent="0.25">
      <c r="A487" s="81">
        <v>485</v>
      </c>
      <c r="B487" t="s">
        <v>2679</v>
      </c>
    </row>
    <row r="488" spans="1:3" x14ac:dyDescent="0.25">
      <c r="A488" s="81">
        <v>486</v>
      </c>
      <c r="B488" t="s">
        <v>2684</v>
      </c>
    </row>
  </sheetData>
  <autoFilter ref="A2:B488"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D854"/>
  <sheetViews>
    <sheetView workbookViewId="0">
      <selection sqref="A1:D854"/>
    </sheetView>
  </sheetViews>
  <sheetFormatPr baseColWidth="10" defaultRowHeight="15" x14ac:dyDescent="0.25"/>
  <sheetData>
    <row r="1" spans="1:4" x14ac:dyDescent="0.25">
      <c r="A1" s="80">
        <v>1024</v>
      </c>
      <c r="B1">
        <v>629</v>
      </c>
      <c r="C1">
        <v>1011</v>
      </c>
      <c r="D1" t="s">
        <v>684</v>
      </c>
    </row>
    <row r="2" spans="1:4" x14ac:dyDescent="0.25">
      <c r="A2" s="80">
        <v>1025</v>
      </c>
      <c r="B2">
        <v>630</v>
      </c>
      <c r="C2">
        <v>1011</v>
      </c>
      <c r="D2" t="s">
        <v>685</v>
      </c>
    </row>
    <row r="3" spans="1:4" x14ac:dyDescent="0.25">
      <c r="A3" s="80">
        <v>2</v>
      </c>
      <c r="B3">
        <v>1</v>
      </c>
      <c r="C3">
        <v>2</v>
      </c>
      <c r="D3" t="s">
        <v>108</v>
      </c>
    </row>
    <row r="4" spans="1:4" x14ac:dyDescent="0.25">
      <c r="A4" s="80">
        <v>3</v>
      </c>
      <c r="B4">
        <v>2</v>
      </c>
      <c r="C4">
        <v>3</v>
      </c>
      <c r="D4" t="s">
        <v>109</v>
      </c>
    </row>
    <row r="5" spans="1:4" x14ac:dyDescent="0.25">
      <c r="A5" s="80">
        <v>1028</v>
      </c>
      <c r="B5">
        <v>633</v>
      </c>
      <c r="C5">
        <v>1011</v>
      </c>
      <c r="D5" t="s">
        <v>688</v>
      </c>
    </row>
    <row r="6" spans="1:4" x14ac:dyDescent="0.25">
      <c r="A6" s="80">
        <v>1029</v>
      </c>
      <c r="B6">
        <v>634</v>
      </c>
      <c r="C6">
        <v>1011</v>
      </c>
      <c r="D6" t="s">
        <v>689</v>
      </c>
    </row>
    <row r="7" spans="1:4" x14ac:dyDescent="0.25">
      <c r="A7" s="80">
        <v>1030</v>
      </c>
      <c r="B7">
        <v>635</v>
      </c>
      <c r="C7">
        <v>1011</v>
      </c>
      <c r="D7" t="s">
        <v>690</v>
      </c>
    </row>
    <row r="8" spans="1:4" x14ac:dyDescent="0.25">
      <c r="A8" s="80">
        <v>1031</v>
      </c>
      <c r="B8">
        <v>636</v>
      </c>
      <c r="C8">
        <v>1011</v>
      </c>
      <c r="D8" t="s">
        <v>691</v>
      </c>
    </row>
    <row r="9" spans="1:4" x14ac:dyDescent="0.25">
      <c r="A9" s="80">
        <v>1032</v>
      </c>
      <c r="B9">
        <v>637</v>
      </c>
      <c r="C9">
        <v>1011</v>
      </c>
      <c r="D9" t="s">
        <v>692</v>
      </c>
    </row>
    <row r="10" spans="1:4" x14ac:dyDescent="0.25">
      <c r="A10" s="80">
        <v>1033</v>
      </c>
      <c r="B10">
        <v>638</v>
      </c>
      <c r="C10">
        <v>1011</v>
      </c>
      <c r="D10" t="s">
        <v>693</v>
      </c>
    </row>
    <row r="11" spans="1:4" x14ac:dyDescent="0.25">
      <c r="A11" s="80">
        <v>1034</v>
      </c>
      <c r="B11">
        <v>639</v>
      </c>
      <c r="C11">
        <v>1011</v>
      </c>
      <c r="D11" t="s">
        <v>694</v>
      </c>
    </row>
    <row r="12" spans="1:4" x14ac:dyDescent="0.25">
      <c r="A12" s="80">
        <v>11</v>
      </c>
      <c r="B12">
        <v>3</v>
      </c>
      <c r="C12">
        <v>347</v>
      </c>
      <c r="D12" t="s">
        <v>47</v>
      </c>
    </row>
    <row r="13" spans="1:4" x14ac:dyDescent="0.25">
      <c r="A13" s="80">
        <v>1036</v>
      </c>
      <c r="B13">
        <v>641</v>
      </c>
      <c r="C13">
        <v>1011</v>
      </c>
      <c r="D13" t="s">
        <v>695</v>
      </c>
    </row>
    <row r="14" spans="1:4" x14ac:dyDescent="0.25">
      <c r="A14" s="80">
        <v>1037</v>
      </c>
      <c r="B14">
        <v>642</v>
      </c>
      <c r="C14">
        <v>1011</v>
      </c>
      <c r="D14" t="s">
        <v>696</v>
      </c>
    </row>
    <row r="15" spans="1:4" x14ac:dyDescent="0.25">
      <c r="A15" s="80">
        <v>1038</v>
      </c>
      <c r="B15">
        <v>643</v>
      </c>
      <c r="C15">
        <v>1011</v>
      </c>
      <c r="D15" t="s">
        <v>697</v>
      </c>
    </row>
    <row r="16" spans="1:4" x14ac:dyDescent="0.25">
      <c r="A16" s="80">
        <v>1039</v>
      </c>
      <c r="B16">
        <v>644</v>
      </c>
      <c r="C16">
        <v>1011</v>
      </c>
      <c r="D16" t="s">
        <v>698</v>
      </c>
    </row>
    <row r="17" spans="1:4" x14ac:dyDescent="0.25">
      <c r="A17" s="80">
        <v>1040</v>
      </c>
      <c r="B17">
        <v>645</v>
      </c>
      <c r="C17">
        <v>1011</v>
      </c>
      <c r="D17" t="s">
        <v>665</v>
      </c>
    </row>
    <row r="18" spans="1:4" x14ac:dyDescent="0.25">
      <c r="A18" s="80">
        <v>1042</v>
      </c>
      <c r="B18">
        <v>646</v>
      </c>
      <c r="C18">
        <v>684</v>
      </c>
      <c r="D18" t="s">
        <v>699</v>
      </c>
    </row>
    <row r="19" spans="1:4" x14ac:dyDescent="0.25">
      <c r="A19" s="81">
        <v>19</v>
      </c>
      <c r="B19">
        <v>4</v>
      </c>
      <c r="C19">
        <v>19</v>
      </c>
      <c r="D19" t="s">
        <v>110</v>
      </c>
    </row>
    <row r="20" spans="1:4" x14ac:dyDescent="0.25">
      <c r="A20" s="81">
        <v>20</v>
      </c>
      <c r="B20">
        <v>5</v>
      </c>
      <c r="C20">
        <v>20</v>
      </c>
      <c r="D20" t="s">
        <v>111</v>
      </c>
    </row>
    <row r="21" spans="1:4" x14ac:dyDescent="0.25">
      <c r="A21" s="81">
        <v>1045</v>
      </c>
      <c r="B21">
        <v>649</v>
      </c>
      <c r="C21">
        <v>816</v>
      </c>
      <c r="D21" t="s">
        <v>702</v>
      </c>
    </row>
    <row r="22" spans="1:4" x14ac:dyDescent="0.25">
      <c r="A22" s="81">
        <v>22</v>
      </c>
      <c r="B22">
        <v>6</v>
      </c>
      <c r="C22">
        <v>104</v>
      </c>
      <c r="D22" t="s">
        <v>68</v>
      </c>
    </row>
    <row r="23" spans="1:4" x14ac:dyDescent="0.25">
      <c r="A23" s="81">
        <v>1047</v>
      </c>
      <c r="B23">
        <v>651</v>
      </c>
      <c r="C23">
        <v>1011</v>
      </c>
      <c r="D23" t="s">
        <v>704</v>
      </c>
    </row>
    <row r="24" spans="1:4" x14ac:dyDescent="0.25">
      <c r="A24" s="81">
        <v>1048</v>
      </c>
      <c r="B24">
        <v>652</v>
      </c>
      <c r="C24">
        <v>1011</v>
      </c>
      <c r="D24" t="s">
        <v>705</v>
      </c>
    </row>
    <row r="25" spans="1:4" x14ac:dyDescent="0.25">
      <c r="A25" s="81">
        <v>1051</v>
      </c>
      <c r="B25">
        <v>653</v>
      </c>
      <c r="C25">
        <v>1011</v>
      </c>
      <c r="D25" t="s">
        <v>706</v>
      </c>
    </row>
    <row r="26" spans="1:4" x14ac:dyDescent="0.25">
      <c r="A26" s="81">
        <v>1052</v>
      </c>
      <c r="B26">
        <v>654</v>
      </c>
      <c r="C26">
        <v>382</v>
      </c>
      <c r="D26" t="s">
        <v>73</v>
      </c>
    </row>
    <row r="27" spans="1:4" x14ac:dyDescent="0.25">
      <c r="A27" s="81">
        <v>31</v>
      </c>
      <c r="B27">
        <v>7</v>
      </c>
      <c r="C27">
        <v>382</v>
      </c>
      <c r="D27" t="s">
        <v>59</v>
      </c>
    </row>
    <row r="28" spans="1:4" x14ac:dyDescent="0.25">
      <c r="A28" s="82">
        <v>1059</v>
      </c>
      <c r="B28">
        <v>656</v>
      </c>
      <c r="C28">
        <v>1011</v>
      </c>
      <c r="D28" t="s">
        <v>708</v>
      </c>
    </row>
    <row r="29" spans="1:4" x14ac:dyDescent="0.25">
      <c r="A29" s="82">
        <v>1060</v>
      </c>
      <c r="B29">
        <v>657</v>
      </c>
      <c r="C29">
        <v>1011</v>
      </c>
      <c r="D29" t="s">
        <v>709</v>
      </c>
    </row>
    <row r="30" spans="1:4" x14ac:dyDescent="0.25">
      <c r="A30" s="82">
        <v>1061</v>
      </c>
      <c r="B30">
        <v>658</v>
      </c>
      <c r="C30">
        <v>1011</v>
      </c>
      <c r="D30" t="s">
        <v>710</v>
      </c>
    </row>
    <row r="31" spans="1:4" x14ac:dyDescent="0.25">
      <c r="A31" s="82">
        <v>38</v>
      </c>
      <c r="B31">
        <v>8</v>
      </c>
      <c r="C31">
        <v>92</v>
      </c>
      <c r="D31" t="s">
        <v>57</v>
      </c>
    </row>
    <row r="32" spans="1:4" x14ac:dyDescent="0.25">
      <c r="A32" s="82">
        <v>1063</v>
      </c>
      <c r="B32">
        <v>659</v>
      </c>
      <c r="C32">
        <v>1027</v>
      </c>
      <c r="D32" t="s">
        <v>712</v>
      </c>
    </row>
    <row r="33" spans="1:4" x14ac:dyDescent="0.25">
      <c r="A33" s="82">
        <v>1064</v>
      </c>
      <c r="B33">
        <v>660</v>
      </c>
      <c r="C33">
        <v>103</v>
      </c>
      <c r="D33" t="s">
        <v>713</v>
      </c>
    </row>
    <row r="34" spans="1:4" x14ac:dyDescent="0.25">
      <c r="A34" s="81">
        <v>41</v>
      </c>
      <c r="B34">
        <v>9</v>
      </c>
      <c r="C34">
        <v>41</v>
      </c>
      <c r="D34" t="s">
        <v>112</v>
      </c>
    </row>
    <row r="35" spans="1:4" x14ac:dyDescent="0.25">
      <c r="A35" s="81">
        <v>1066</v>
      </c>
      <c r="B35">
        <v>662</v>
      </c>
      <c r="C35">
        <v>726</v>
      </c>
      <c r="D35" t="s">
        <v>715</v>
      </c>
    </row>
    <row r="36" spans="1:4" x14ac:dyDescent="0.25">
      <c r="A36" s="81">
        <v>1067</v>
      </c>
      <c r="B36">
        <v>663</v>
      </c>
      <c r="C36">
        <v>726</v>
      </c>
      <c r="D36" t="s">
        <v>716</v>
      </c>
    </row>
    <row r="37" spans="1:4" x14ac:dyDescent="0.25">
      <c r="A37" s="81">
        <v>1068</v>
      </c>
      <c r="B37">
        <v>664</v>
      </c>
      <c r="C37">
        <v>726</v>
      </c>
      <c r="D37" t="s">
        <v>717</v>
      </c>
    </row>
    <row r="38" spans="1:4" x14ac:dyDescent="0.25">
      <c r="A38" s="81">
        <v>1069</v>
      </c>
      <c r="B38">
        <v>665</v>
      </c>
      <c r="C38">
        <v>726</v>
      </c>
      <c r="D38" t="s">
        <v>718</v>
      </c>
    </row>
    <row r="39" spans="1:4" x14ac:dyDescent="0.25">
      <c r="A39" s="81">
        <v>1070</v>
      </c>
      <c r="B39">
        <v>666</v>
      </c>
      <c r="C39">
        <v>726</v>
      </c>
      <c r="D39" t="s">
        <v>719</v>
      </c>
    </row>
    <row r="40" spans="1:4" x14ac:dyDescent="0.25">
      <c r="A40" s="81">
        <v>1071</v>
      </c>
      <c r="B40">
        <v>667</v>
      </c>
      <c r="C40">
        <v>726</v>
      </c>
      <c r="D40" t="s">
        <v>720</v>
      </c>
    </row>
    <row r="41" spans="1:4" x14ac:dyDescent="0.25">
      <c r="A41" s="81">
        <v>1072</v>
      </c>
      <c r="B41">
        <v>668</v>
      </c>
      <c r="C41">
        <v>117</v>
      </c>
      <c r="D41" t="s">
        <v>721</v>
      </c>
    </row>
    <row r="42" spans="1:4" x14ac:dyDescent="0.25">
      <c r="A42" s="81">
        <v>1073</v>
      </c>
      <c r="B42">
        <v>669</v>
      </c>
      <c r="C42">
        <v>726</v>
      </c>
      <c r="D42" t="s">
        <v>722</v>
      </c>
    </row>
    <row r="43" spans="1:4" x14ac:dyDescent="0.25">
      <c r="A43" s="81">
        <v>1074</v>
      </c>
      <c r="B43">
        <v>670</v>
      </c>
      <c r="C43">
        <v>41</v>
      </c>
      <c r="D43" t="s">
        <v>723</v>
      </c>
    </row>
    <row r="44" spans="1:4" x14ac:dyDescent="0.25">
      <c r="A44" s="81">
        <v>1075</v>
      </c>
      <c r="B44">
        <v>671</v>
      </c>
      <c r="C44">
        <v>381</v>
      </c>
      <c r="D44" t="s">
        <v>723</v>
      </c>
    </row>
    <row r="45" spans="1:4" x14ac:dyDescent="0.25">
      <c r="A45" s="81">
        <v>1076</v>
      </c>
      <c r="B45">
        <v>672</v>
      </c>
      <c r="C45">
        <v>3</v>
      </c>
      <c r="D45" t="s">
        <v>723</v>
      </c>
    </row>
    <row r="46" spans="1:4" x14ac:dyDescent="0.25">
      <c r="A46" s="81">
        <v>1077</v>
      </c>
      <c r="B46">
        <v>673</v>
      </c>
      <c r="C46">
        <v>726</v>
      </c>
      <c r="D46" t="s">
        <v>724</v>
      </c>
    </row>
    <row r="47" spans="1:4" x14ac:dyDescent="0.25">
      <c r="A47" s="81">
        <v>1078</v>
      </c>
      <c r="B47">
        <v>674</v>
      </c>
      <c r="C47">
        <v>726</v>
      </c>
      <c r="D47" t="s">
        <v>725</v>
      </c>
    </row>
    <row r="48" spans="1:4" x14ac:dyDescent="0.25">
      <c r="A48" s="81">
        <v>1079</v>
      </c>
      <c r="B48">
        <v>675</v>
      </c>
      <c r="C48">
        <v>726</v>
      </c>
      <c r="D48" t="s">
        <v>726</v>
      </c>
    </row>
    <row r="49" spans="1:4" x14ac:dyDescent="0.25">
      <c r="A49" s="81">
        <v>1080</v>
      </c>
      <c r="B49">
        <v>676</v>
      </c>
      <c r="C49">
        <v>101</v>
      </c>
      <c r="D49" t="s">
        <v>64</v>
      </c>
    </row>
    <row r="50" spans="1:4" x14ac:dyDescent="0.25">
      <c r="A50" s="81">
        <v>57</v>
      </c>
      <c r="B50">
        <v>10</v>
      </c>
      <c r="C50">
        <v>57</v>
      </c>
      <c r="D50" t="s">
        <v>113</v>
      </c>
    </row>
    <row r="51" spans="1:4" x14ac:dyDescent="0.25">
      <c r="A51" s="81">
        <v>58</v>
      </c>
      <c r="B51">
        <v>11</v>
      </c>
      <c r="C51">
        <v>58</v>
      </c>
      <c r="D51" t="s">
        <v>114</v>
      </c>
    </row>
    <row r="52" spans="1:4" x14ac:dyDescent="0.25">
      <c r="A52" s="81">
        <v>1083</v>
      </c>
      <c r="B52">
        <v>679</v>
      </c>
      <c r="C52">
        <v>726</v>
      </c>
      <c r="D52" t="s">
        <v>728</v>
      </c>
    </row>
    <row r="53" spans="1:4" x14ac:dyDescent="0.25">
      <c r="A53" s="81">
        <v>1085</v>
      </c>
      <c r="B53">
        <v>680</v>
      </c>
      <c r="C53">
        <v>1086</v>
      </c>
      <c r="D53" t="s">
        <v>730</v>
      </c>
    </row>
    <row r="54" spans="1:4" x14ac:dyDescent="0.25">
      <c r="A54" s="81">
        <v>1086</v>
      </c>
      <c r="B54">
        <v>681</v>
      </c>
      <c r="C54">
        <v>1086</v>
      </c>
      <c r="D54" t="s">
        <v>1502</v>
      </c>
    </row>
    <row r="55" spans="1:4" x14ac:dyDescent="0.25">
      <c r="A55" s="81">
        <v>63</v>
      </c>
      <c r="B55">
        <v>12</v>
      </c>
      <c r="C55">
        <v>57</v>
      </c>
      <c r="D55" t="s">
        <v>61</v>
      </c>
    </row>
    <row r="56" spans="1:4" x14ac:dyDescent="0.25">
      <c r="A56" s="81">
        <v>64</v>
      </c>
      <c r="B56">
        <v>13</v>
      </c>
      <c r="C56">
        <v>103</v>
      </c>
      <c r="D56" t="s">
        <v>70</v>
      </c>
    </row>
    <row r="57" spans="1:4" x14ac:dyDescent="0.25">
      <c r="A57" s="81">
        <v>1089</v>
      </c>
      <c r="B57">
        <v>683</v>
      </c>
      <c r="C57">
        <v>1086</v>
      </c>
      <c r="D57" t="s">
        <v>1503</v>
      </c>
    </row>
    <row r="58" spans="1:4" x14ac:dyDescent="0.25">
      <c r="A58" s="81">
        <v>1090</v>
      </c>
      <c r="B58">
        <v>684</v>
      </c>
      <c r="C58">
        <v>1086</v>
      </c>
      <c r="D58" t="s">
        <v>1504</v>
      </c>
    </row>
    <row r="59" spans="1:4" x14ac:dyDescent="0.25">
      <c r="A59" s="81">
        <v>1091</v>
      </c>
      <c r="B59">
        <v>685</v>
      </c>
      <c r="C59">
        <v>1086</v>
      </c>
      <c r="D59" t="s">
        <v>1505</v>
      </c>
    </row>
    <row r="60" spans="1:4" x14ac:dyDescent="0.25">
      <c r="A60" s="81">
        <v>1092</v>
      </c>
      <c r="B60">
        <v>686</v>
      </c>
      <c r="C60">
        <v>1086</v>
      </c>
      <c r="D60" t="s">
        <v>1506</v>
      </c>
    </row>
    <row r="61" spans="1:4" x14ac:dyDescent="0.25">
      <c r="A61" s="81">
        <v>1094</v>
      </c>
      <c r="B61">
        <v>687</v>
      </c>
      <c r="C61">
        <v>1086</v>
      </c>
      <c r="D61" t="s">
        <v>1507</v>
      </c>
    </row>
    <row r="62" spans="1:4" x14ac:dyDescent="0.25">
      <c r="A62" s="81">
        <v>1095</v>
      </c>
      <c r="B62">
        <v>688</v>
      </c>
      <c r="C62">
        <v>1086</v>
      </c>
      <c r="D62" t="s">
        <v>1508</v>
      </c>
    </row>
    <row r="63" spans="1:4" x14ac:dyDescent="0.25">
      <c r="A63" s="81">
        <v>1096</v>
      </c>
      <c r="B63">
        <v>689</v>
      </c>
      <c r="C63">
        <v>1086</v>
      </c>
      <c r="D63" t="s">
        <v>1509</v>
      </c>
    </row>
    <row r="64" spans="1:4" x14ac:dyDescent="0.25">
      <c r="A64" s="81">
        <v>1097</v>
      </c>
      <c r="B64">
        <v>690</v>
      </c>
      <c r="C64">
        <v>1086</v>
      </c>
      <c r="D64" t="s">
        <v>1510</v>
      </c>
    </row>
    <row r="65" spans="1:4" x14ac:dyDescent="0.25">
      <c r="A65" s="81">
        <v>1098</v>
      </c>
      <c r="B65">
        <v>691</v>
      </c>
      <c r="C65">
        <v>1086</v>
      </c>
      <c r="D65" t="s">
        <v>1511</v>
      </c>
    </row>
    <row r="66" spans="1:4" x14ac:dyDescent="0.25">
      <c r="A66" s="81">
        <v>1099</v>
      </c>
      <c r="B66">
        <v>692</v>
      </c>
      <c r="C66">
        <v>1086</v>
      </c>
      <c r="D66" t="s">
        <v>1512</v>
      </c>
    </row>
    <row r="67" spans="1:4" x14ac:dyDescent="0.25">
      <c r="A67" s="81">
        <v>1101</v>
      </c>
      <c r="B67">
        <v>693</v>
      </c>
      <c r="C67">
        <v>1086</v>
      </c>
      <c r="D67" t="s">
        <v>1513</v>
      </c>
    </row>
    <row r="68" spans="1:4" x14ac:dyDescent="0.25">
      <c r="A68" s="81">
        <v>1102</v>
      </c>
      <c r="B68">
        <v>694</v>
      </c>
      <c r="C68">
        <v>1086</v>
      </c>
      <c r="D68" t="s">
        <v>1514</v>
      </c>
    </row>
    <row r="69" spans="1:4" x14ac:dyDescent="0.25">
      <c r="A69" s="81">
        <v>1103</v>
      </c>
      <c r="B69">
        <v>695</v>
      </c>
      <c r="C69">
        <v>1086</v>
      </c>
      <c r="D69" t="s">
        <v>1515</v>
      </c>
    </row>
    <row r="70" spans="1:4" x14ac:dyDescent="0.25">
      <c r="A70" s="81">
        <v>1105</v>
      </c>
      <c r="B70">
        <v>696</v>
      </c>
      <c r="C70">
        <v>1086</v>
      </c>
      <c r="D70" t="s">
        <v>1516</v>
      </c>
    </row>
    <row r="71" spans="1:4" x14ac:dyDescent="0.25">
      <c r="A71" s="82">
        <v>1106</v>
      </c>
      <c r="B71">
        <v>697</v>
      </c>
      <c r="C71">
        <v>1086</v>
      </c>
      <c r="D71" t="s">
        <v>1517</v>
      </c>
    </row>
    <row r="72" spans="1:4" x14ac:dyDescent="0.25">
      <c r="A72" s="82">
        <v>1107</v>
      </c>
      <c r="B72">
        <v>698</v>
      </c>
      <c r="C72">
        <v>1107</v>
      </c>
      <c r="D72" t="s">
        <v>732</v>
      </c>
    </row>
    <row r="73" spans="1:4" x14ac:dyDescent="0.25">
      <c r="A73" s="82">
        <v>1108</v>
      </c>
      <c r="B73">
        <v>699</v>
      </c>
      <c r="C73">
        <v>1108</v>
      </c>
      <c r="D73" t="s">
        <v>731</v>
      </c>
    </row>
    <row r="74" spans="1:4" x14ac:dyDescent="0.25">
      <c r="A74" s="82">
        <v>1109</v>
      </c>
      <c r="B74">
        <v>700</v>
      </c>
      <c r="C74">
        <v>1109</v>
      </c>
      <c r="D74" t="s">
        <v>729</v>
      </c>
    </row>
    <row r="75" spans="1:4" x14ac:dyDescent="0.25">
      <c r="A75" s="82">
        <v>1110</v>
      </c>
      <c r="B75">
        <v>701</v>
      </c>
      <c r="C75">
        <v>1086</v>
      </c>
      <c r="D75" t="s">
        <v>1518</v>
      </c>
    </row>
    <row r="76" spans="1:4" x14ac:dyDescent="0.25">
      <c r="A76" s="82">
        <v>1111</v>
      </c>
      <c r="B76">
        <v>702</v>
      </c>
      <c r="C76">
        <v>1086</v>
      </c>
      <c r="D76" t="s">
        <v>1519</v>
      </c>
    </row>
    <row r="77" spans="1:4" x14ac:dyDescent="0.25">
      <c r="A77" s="82">
        <v>1112</v>
      </c>
      <c r="B77">
        <v>703</v>
      </c>
      <c r="C77">
        <v>1086</v>
      </c>
      <c r="D77" t="s">
        <v>1520</v>
      </c>
    </row>
    <row r="78" spans="1:4" x14ac:dyDescent="0.25">
      <c r="A78" s="82">
        <v>1113</v>
      </c>
      <c r="B78">
        <v>704</v>
      </c>
      <c r="C78">
        <v>1086</v>
      </c>
      <c r="D78" t="s">
        <v>1521</v>
      </c>
    </row>
    <row r="79" spans="1:4" x14ac:dyDescent="0.25">
      <c r="A79" s="82">
        <v>1114</v>
      </c>
      <c r="B79">
        <v>705</v>
      </c>
      <c r="C79">
        <v>1086</v>
      </c>
      <c r="D79" t="s">
        <v>1522</v>
      </c>
    </row>
    <row r="80" spans="1:4" x14ac:dyDescent="0.25">
      <c r="A80" s="82">
        <v>1115</v>
      </c>
      <c r="B80">
        <v>706</v>
      </c>
      <c r="C80">
        <v>1086</v>
      </c>
      <c r="D80" t="s">
        <v>1523</v>
      </c>
    </row>
    <row r="81" spans="1:4" x14ac:dyDescent="0.25">
      <c r="A81" s="82">
        <v>92</v>
      </c>
      <c r="B81">
        <v>14</v>
      </c>
      <c r="C81">
        <v>92</v>
      </c>
      <c r="D81" t="s">
        <v>115</v>
      </c>
    </row>
    <row r="82" spans="1:4" x14ac:dyDescent="0.25">
      <c r="A82" s="82">
        <v>1117</v>
      </c>
      <c r="B82">
        <v>708</v>
      </c>
      <c r="C82">
        <v>1086</v>
      </c>
      <c r="D82" t="s">
        <v>1524</v>
      </c>
    </row>
    <row r="83" spans="1:4" x14ac:dyDescent="0.25">
      <c r="A83" s="82">
        <v>1118</v>
      </c>
      <c r="B83">
        <v>709</v>
      </c>
      <c r="C83">
        <v>1086</v>
      </c>
      <c r="D83" t="s">
        <v>1525</v>
      </c>
    </row>
    <row r="84" spans="1:4" x14ac:dyDescent="0.25">
      <c r="A84" s="82">
        <v>1119</v>
      </c>
      <c r="B84">
        <v>710</v>
      </c>
      <c r="C84">
        <v>1086</v>
      </c>
      <c r="D84" t="s">
        <v>1526</v>
      </c>
    </row>
    <row r="85" spans="1:4" x14ac:dyDescent="0.25">
      <c r="A85" s="82">
        <v>1120</v>
      </c>
      <c r="B85">
        <v>711</v>
      </c>
      <c r="C85">
        <v>1086</v>
      </c>
      <c r="D85" t="s">
        <v>1527</v>
      </c>
    </row>
    <row r="86" spans="1:4" x14ac:dyDescent="0.25">
      <c r="A86" s="82">
        <v>1121</v>
      </c>
      <c r="B86">
        <v>712</v>
      </c>
      <c r="C86">
        <v>1086</v>
      </c>
      <c r="D86" t="s">
        <v>1452</v>
      </c>
    </row>
    <row r="87" spans="1:4" x14ac:dyDescent="0.25">
      <c r="A87" s="82">
        <v>1122</v>
      </c>
      <c r="B87">
        <v>713</v>
      </c>
      <c r="C87">
        <v>1086</v>
      </c>
      <c r="D87" t="s">
        <v>1604</v>
      </c>
    </row>
    <row r="88" spans="1:4" x14ac:dyDescent="0.25">
      <c r="A88" s="82">
        <v>1123</v>
      </c>
      <c r="B88">
        <v>714</v>
      </c>
      <c r="C88">
        <v>383</v>
      </c>
      <c r="D88" t="s">
        <v>1605</v>
      </c>
    </row>
    <row r="89" spans="1:4" x14ac:dyDescent="0.25">
      <c r="A89" s="82">
        <v>101</v>
      </c>
      <c r="B89">
        <v>15</v>
      </c>
      <c r="C89">
        <v>101</v>
      </c>
      <c r="D89" t="s">
        <v>116</v>
      </c>
    </row>
    <row r="90" spans="1:4" x14ac:dyDescent="0.25">
      <c r="A90" s="82">
        <v>1126</v>
      </c>
      <c r="B90">
        <v>716</v>
      </c>
      <c r="C90">
        <v>888</v>
      </c>
      <c r="D90" t="s">
        <v>711</v>
      </c>
    </row>
    <row r="91" spans="1:4" x14ac:dyDescent="0.25">
      <c r="A91" s="82">
        <v>103</v>
      </c>
      <c r="B91">
        <v>16</v>
      </c>
      <c r="C91">
        <v>103</v>
      </c>
      <c r="D91" t="s">
        <v>117</v>
      </c>
    </row>
    <row r="92" spans="1:4" x14ac:dyDescent="0.25">
      <c r="A92" s="82">
        <v>104</v>
      </c>
      <c r="B92">
        <v>17</v>
      </c>
      <c r="C92">
        <v>104</v>
      </c>
      <c r="D92" t="s">
        <v>118</v>
      </c>
    </row>
    <row r="93" spans="1:4" x14ac:dyDescent="0.25">
      <c r="A93" s="81">
        <v>1129</v>
      </c>
      <c r="B93">
        <v>718</v>
      </c>
      <c r="C93">
        <v>1086</v>
      </c>
      <c r="D93" t="s">
        <v>1499</v>
      </c>
    </row>
    <row r="94" spans="1:4" x14ac:dyDescent="0.25">
      <c r="A94" s="81">
        <v>1130</v>
      </c>
      <c r="B94">
        <v>719</v>
      </c>
      <c r="C94">
        <v>1086</v>
      </c>
      <c r="D94" t="s">
        <v>1500</v>
      </c>
    </row>
    <row r="95" spans="1:4" x14ac:dyDescent="0.25">
      <c r="A95" s="82">
        <v>108</v>
      </c>
      <c r="B95">
        <v>18</v>
      </c>
      <c r="C95">
        <v>108</v>
      </c>
      <c r="D95" t="s">
        <v>119</v>
      </c>
    </row>
    <row r="96" spans="1:4" x14ac:dyDescent="0.25">
      <c r="A96" s="82">
        <v>1133</v>
      </c>
      <c r="B96">
        <v>720</v>
      </c>
      <c r="C96">
        <v>1133</v>
      </c>
      <c r="D96" t="s">
        <v>1711</v>
      </c>
    </row>
    <row r="97" spans="1:4" x14ac:dyDescent="0.25">
      <c r="A97" s="82">
        <v>1134</v>
      </c>
      <c r="B97">
        <v>721</v>
      </c>
      <c r="C97">
        <v>1133</v>
      </c>
      <c r="D97" t="s">
        <v>1712</v>
      </c>
    </row>
    <row r="98" spans="1:4" x14ac:dyDescent="0.25">
      <c r="A98" s="82">
        <v>1135</v>
      </c>
      <c r="B98">
        <v>722</v>
      </c>
      <c r="C98">
        <v>1133</v>
      </c>
      <c r="D98" t="s">
        <v>1713</v>
      </c>
    </row>
    <row r="99" spans="1:4" x14ac:dyDescent="0.25">
      <c r="A99" s="82">
        <v>1136</v>
      </c>
      <c r="B99">
        <v>723</v>
      </c>
      <c r="C99">
        <v>1133</v>
      </c>
      <c r="D99" t="s">
        <v>1714</v>
      </c>
    </row>
    <row r="100" spans="1:4" x14ac:dyDescent="0.25">
      <c r="A100" s="81">
        <v>1137</v>
      </c>
      <c r="B100">
        <v>724</v>
      </c>
      <c r="C100">
        <v>1133</v>
      </c>
      <c r="D100" t="s">
        <v>1715</v>
      </c>
    </row>
    <row r="101" spans="1:4" x14ac:dyDescent="0.25">
      <c r="A101" s="81">
        <v>1138</v>
      </c>
      <c r="B101">
        <v>725</v>
      </c>
      <c r="C101">
        <v>1133</v>
      </c>
      <c r="D101" t="s">
        <v>1608</v>
      </c>
    </row>
    <row r="102" spans="1:4" x14ac:dyDescent="0.25">
      <c r="A102" s="81">
        <v>1139</v>
      </c>
      <c r="B102">
        <v>726</v>
      </c>
      <c r="C102">
        <v>1133</v>
      </c>
      <c r="D102" t="s">
        <v>1716</v>
      </c>
    </row>
    <row r="103" spans="1:4" x14ac:dyDescent="0.25">
      <c r="A103" s="81">
        <v>1140</v>
      </c>
      <c r="B103">
        <v>727</v>
      </c>
      <c r="C103">
        <v>104</v>
      </c>
      <c r="D103" t="s">
        <v>1612</v>
      </c>
    </row>
    <row r="104" spans="1:4" x14ac:dyDescent="0.25">
      <c r="A104" s="81">
        <v>117</v>
      </c>
      <c r="B104">
        <v>19</v>
      </c>
      <c r="C104">
        <v>117</v>
      </c>
      <c r="D104" t="s">
        <v>120</v>
      </c>
    </row>
    <row r="105" spans="1:4" x14ac:dyDescent="0.25">
      <c r="A105" s="81">
        <v>1142</v>
      </c>
      <c r="B105">
        <v>729</v>
      </c>
      <c r="C105">
        <v>1142</v>
      </c>
      <c r="D105" t="s">
        <v>422</v>
      </c>
    </row>
    <row r="106" spans="1:4" x14ac:dyDescent="0.25">
      <c r="A106" s="81">
        <v>1143</v>
      </c>
      <c r="B106">
        <v>730</v>
      </c>
      <c r="C106">
        <v>19</v>
      </c>
      <c r="D106" t="s">
        <v>1613</v>
      </c>
    </row>
    <row r="107" spans="1:4" x14ac:dyDescent="0.25">
      <c r="A107" s="81">
        <v>1144</v>
      </c>
      <c r="B107">
        <v>731</v>
      </c>
      <c r="C107">
        <v>1144</v>
      </c>
      <c r="D107" t="s">
        <v>1614</v>
      </c>
    </row>
    <row r="108" spans="1:4" x14ac:dyDescent="0.25">
      <c r="A108" s="82">
        <v>1145</v>
      </c>
      <c r="B108">
        <v>732</v>
      </c>
      <c r="C108">
        <v>1133</v>
      </c>
      <c r="D108" t="s">
        <v>1717</v>
      </c>
    </row>
    <row r="109" spans="1:4" x14ac:dyDescent="0.25">
      <c r="A109" s="81">
        <v>1146</v>
      </c>
      <c r="B109">
        <v>733</v>
      </c>
      <c r="C109">
        <v>1133</v>
      </c>
      <c r="D109" t="s">
        <v>1718</v>
      </c>
    </row>
    <row r="110" spans="1:4" x14ac:dyDescent="0.25">
      <c r="A110" s="81">
        <v>1147</v>
      </c>
      <c r="B110">
        <v>734</v>
      </c>
      <c r="C110">
        <v>1133</v>
      </c>
      <c r="D110" t="s">
        <v>1719</v>
      </c>
    </row>
    <row r="111" spans="1:4" x14ac:dyDescent="0.25">
      <c r="A111" s="81">
        <v>124</v>
      </c>
      <c r="B111">
        <v>20</v>
      </c>
      <c r="C111">
        <v>383</v>
      </c>
      <c r="D111" t="s">
        <v>121</v>
      </c>
    </row>
    <row r="112" spans="1:4" x14ac:dyDescent="0.25">
      <c r="A112" s="81">
        <v>1149</v>
      </c>
      <c r="B112">
        <v>736</v>
      </c>
      <c r="C112">
        <v>1133</v>
      </c>
      <c r="D112" t="s">
        <v>1720</v>
      </c>
    </row>
    <row r="113" spans="1:4" x14ac:dyDescent="0.25">
      <c r="A113" s="81">
        <v>126</v>
      </c>
      <c r="B113">
        <v>21</v>
      </c>
      <c r="C113">
        <v>383</v>
      </c>
      <c r="D113" t="s">
        <v>43</v>
      </c>
    </row>
    <row r="114" spans="1:4" x14ac:dyDescent="0.25">
      <c r="A114" s="81">
        <v>1151</v>
      </c>
      <c r="B114">
        <v>738</v>
      </c>
      <c r="C114">
        <v>1133</v>
      </c>
      <c r="D114" t="s">
        <v>1721</v>
      </c>
    </row>
    <row r="115" spans="1:4" x14ac:dyDescent="0.25">
      <c r="A115" s="81">
        <v>1152</v>
      </c>
      <c r="B115">
        <v>739</v>
      </c>
      <c r="C115">
        <v>684</v>
      </c>
      <c r="D115" t="s">
        <v>1778</v>
      </c>
    </row>
    <row r="116" spans="1:4" x14ac:dyDescent="0.25">
      <c r="A116" s="81">
        <v>1153</v>
      </c>
      <c r="B116">
        <v>740</v>
      </c>
      <c r="C116">
        <v>92</v>
      </c>
      <c r="D116" t="s">
        <v>1777</v>
      </c>
    </row>
    <row r="117" spans="1:4" x14ac:dyDescent="0.25">
      <c r="A117" s="81">
        <v>130</v>
      </c>
      <c r="B117">
        <v>22</v>
      </c>
      <c r="C117">
        <v>20</v>
      </c>
      <c r="D117" t="s">
        <v>49</v>
      </c>
    </row>
    <row r="118" spans="1:4" x14ac:dyDescent="0.25">
      <c r="A118" s="81">
        <v>131</v>
      </c>
      <c r="B118">
        <v>23</v>
      </c>
      <c r="C118">
        <v>58</v>
      </c>
      <c r="D118" t="s">
        <v>65</v>
      </c>
    </row>
    <row r="119" spans="1:4" x14ac:dyDescent="0.25">
      <c r="A119" s="81">
        <v>134</v>
      </c>
      <c r="B119">
        <v>24</v>
      </c>
      <c r="C119">
        <v>117</v>
      </c>
      <c r="D119" t="s">
        <v>122</v>
      </c>
    </row>
    <row r="120" spans="1:4" x14ac:dyDescent="0.25">
      <c r="A120" s="82">
        <v>1160</v>
      </c>
      <c r="B120">
        <v>743</v>
      </c>
      <c r="C120">
        <v>1160</v>
      </c>
      <c r="D120" t="s">
        <v>1823</v>
      </c>
    </row>
    <row r="121" spans="1:4" x14ac:dyDescent="0.25">
      <c r="A121" s="82">
        <v>137</v>
      </c>
      <c r="B121">
        <v>25</v>
      </c>
      <c r="C121">
        <v>108</v>
      </c>
      <c r="D121" t="s">
        <v>123</v>
      </c>
    </row>
    <row r="122" spans="1:4" x14ac:dyDescent="0.25">
      <c r="A122" s="81">
        <v>138</v>
      </c>
      <c r="B122">
        <v>26</v>
      </c>
      <c r="C122">
        <v>58</v>
      </c>
      <c r="D122" t="s">
        <v>124</v>
      </c>
    </row>
    <row r="123" spans="1:4" x14ac:dyDescent="0.25">
      <c r="A123" s="81">
        <v>1165</v>
      </c>
      <c r="B123">
        <v>745</v>
      </c>
      <c r="C123">
        <v>1161</v>
      </c>
      <c r="D123" t="s">
        <v>1824</v>
      </c>
    </row>
    <row r="124" spans="1:4" x14ac:dyDescent="0.25">
      <c r="A124" s="81">
        <v>142</v>
      </c>
      <c r="B124">
        <v>27</v>
      </c>
      <c r="C124">
        <v>19</v>
      </c>
      <c r="D124" t="s">
        <v>125</v>
      </c>
    </row>
    <row r="125" spans="1:4" x14ac:dyDescent="0.25">
      <c r="A125" s="81">
        <v>1167</v>
      </c>
      <c r="B125">
        <v>747</v>
      </c>
      <c r="C125">
        <v>1160</v>
      </c>
      <c r="D125" t="s">
        <v>1825</v>
      </c>
    </row>
    <row r="126" spans="1:4" x14ac:dyDescent="0.25">
      <c r="A126" s="81">
        <v>144</v>
      </c>
      <c r="B126">
        <v>28</v>
      </c>
      <c r="C126">
        <v>3</v>
      </c>
      <c r="D126" t="s">
        <v>66</v>
      </c>
    </row>
    <row r="127" spans="1:4" x14ac:dyDescent="0.25">
      <c r="A127" s="81">
        <v>1169</v>
      </c>
      <c r="B127">
        <v>749</v>
      </c>
      <c r="C127">
        <v>1160</v>
      </c>
      <c r="D127" t="s">
        <v>1826</v>
      </c>
    </row>
    <row r="128" spans="1:4" x14ac:dyDescent="0.25">
      <c r="A128" s="81">
        <v>146</v>
      </c>
      <c r="B128">
        <v>29</v>
      </c>
      <c r="C128">
        <v>19</v>
      </c>
      <c r="D128" t="s">
        <v>62</v>
      </c>
    </row>
    <row r="129" spans="1:4" x14ac:dyDescent="0.25">
      <c r="A129" s="81">
        <v>1171</v>
      </c>
      <c r="B129">
        <v>751</v>
      </c>
      <c r="C129">
        <v>1161</v>
      </c>
      <c r="D129" t="s">
        <v>1827</v>
      </c>
    </row>
    <row r="130" spans="1:4" x14ac:dyDescent="0.25">
      <c r="A130" s="81">
        <v>148</v>
      </c>
      <c r="B130">
        <v>30</v>
      </c>
      <c r="C130">
        <v>117</v>
      </c>
      <c r="D130" t="s">
        <v>60</v>
      </c>
    </row>
    <row r="131" spans="1:4" x14ac:dyDescent="0.25">
      <c r="A131" s="81">
        <v>1173</v>
      </c>
      <c r="B131">
        <v>753</v>
      </c>
      <c r="C131">
        <v>1161</v>
      </c>
      <c r="D131" t="s">
        <v>1828</v>
      </c>
    </row>
    <row r="132" spans="1:4" x14ac:dyDescent="0.25">
      <c r="A132" s="81">
        <v>1174</v>
      </c>
      <c r="B132">
        <v>754</v>
      </c>
      <c r="C132">
        <v>1160</v>
      </c>
      <c r="D132" t="s">
        <v>1829</v>
      </c>
    </row>
    <row r="133" spans="1:4" x14ac:dyDescent="0.25">
      <c r="A133" s="81">
        <v>1175</v>
      </c>
      <c r="B133">
        <v>755</v>
      </c>
      <c r="C133">
        <v>1175</v>
      </c>
      <c r="D133" t="s">
        <v>1830</v>
      </c>
    </row>
    <row r="134" spans="1:4" x14ac:dyDescent="0.25">
      <c r="A134" s="81">
        <v>1176</v>
      </c>
      <c r="B134">
        <v>756</v>
      </c>
      <c r="C134">
        <v>1160</v>
      </c>
      <c r="D134" t="s">
        <v>1831</v>
      </c>
    </row>
    <row r="135" spans="1:4" x14ac:dyDescent="0.25">
      <c r="A135" s="81">
        <v>1177</v>
      </c>
      <c r="B135">
        <v>757</v>
      </c>
      <c r="C135">
        <v>1160</v>
      </c>
      <c r="D135" t="s">
        <v>1832</v>
      </c>
    </row>
    <row r="136" spans="1:4" x14ac:dyDescent="0.25">
      <c r="A136" s="81">
        <v>1178</v>
      </c>
      <c r="B136">
        <v>758</v>
      </c>
      <c r="C136">
        <v>1160</v>
      </c>
      <c r="D136" t="s">
        <v>1833</v>
      </c>
    </row>
    <row r="137" spans="1:4" x14ac:dyDescent="0.25">
      <c r="A137" s="81">
        <v>1179</v>
      </c>
      <c r="B137">
        <v>759</v>
      </c>
      <c r="C137">
        <v>1160</v>
      </c>
      <c r="D137" t="s">
        <v>1834</v>
      </c>
    </row>
    <row r="138" spans="1:4" x14ac:dyDescent="0.25">
      <c r="A138" s="81">
        <v>1180</v>
      </c>
      <c r="B138">
        <v>760</v>
      </c>
      <c r="C138">
        <v>383</v>
      </c>
      <c r="D138" t="s">
        <v>2563</v>
      </c>
    </row>
    <row r="139" spans="1:4" x14ac:dyDescent="0.25">
      <c r="A139" s="81">
        <v>1181</v>
      </c>
      <c r="B139">
        <v>761</v>
      </c>
      <c r="C139">
        <v>1161</v>
      </c>
      <c r="D139" t="s">
        <v>1835</v>
      </c>
    </row>
    <row r="140" spans="1:4" x14ac:dyDescent="0.25">
      <c r="A140" s="81">
        <v>1182</v>
      </c>
      <c r="B140">
        <v>762</v>
      </c>
      <c r="C140">
        <v>1160</v>
      </c>
      <c r="D140" t="s">
        <v>1836</v>
      </c>
    </row>
    <row r="141" spans="1:4" x14ac:dyDescent="0.25">
      <c r="A141" s="81">
        <v>159</v>
      </c>
      <c r="B141">
        <v>31</v>
      </c>
      <c r="C141">
        <v>19</v>
      </c>
      <c r="D141" t="s">
        <v>126</v>
      </c>
    </row>
    <row r="142" spans="1:4" x14ac:dyDescent="0.25">
      <c r="A142" s="82">
        <v>1184</v>
      </c>
      <c r="B142">
        <v>764</v>
      </c>
      <c r="C142">
        <v>1161</v>
      </c>
      <c r="D142" t="s">
        <v>1837</v>
      </c>
    </row>
    <row r="143" spans="1:4" x14ac:dyDescent="0.25">
      <c r="A143" s="82">
        <v>1185</v>
      </c>
      <c r="B143">
        <v>765</v>
      </c>
      <c r="C143">
        <v>1160</v>
      </c>
      <c r="D143" t="s">
        <v>1838</v>
      </c>
    </row>
    <row r="144" spans="1:4" x14ac:dyDescent="0.25">
      <c r="A144" s="82">
        <v>162</v>
      </c>
      <c r="B144">
        <v>32</v>
      </c>
      <c r="C144">
        <v>20</v>
      </c>
      <c r="D144" t="s">
        <v>127</v>
      </c>
    </row>
    <row r="145" spans="1:4" x14ac:dyDescent="0.25">
      <c r="A145" s="82">
        <v>1187</v>
      </c>
      <c r="B145">
        <v>767</v>
      </c>
      <c r="C145">
        <v>1161</v>
      </c>
      <c r="D145" t="s">
        <v>1839</v>
      </c>
    </row>
    <row r="146" spans="1:4" x14ac:dyDescent="0.25">
      <c r="A146" s="82">
        <v>1188</v>
      </c>
      <c r="B146">
        <v>768</v>
      </c>
      <c r="C146">
        <v>101</v>
      </c>
      <c r="D146" t="s">
        <v>1840</v>
      </c>
    </row>
    <row r="147" spans="1:4" x14ac:dyDescent="0.25">
      <c r="A147" s="82">
        <v>1189</v>
      </c>
      <c r="B147">
        <v>769</v>
      </c>
      <c r="C147">
        <v>101</v>
      </c>
      <c r="D147" t="s">
        <v>1840</v>
      </c>
    </row>
    <row r="148" spans="1:4" x14ac:dyDescent="0.25">
      <c r="A148" s="82">
        <v>166</v>
      </c>
      <c r="B148">
        <v>33</v>
      </c>
      <c r="C148">
        <v>3</v>
      </c>
      <c r="D148" t="s">
        <v>128</v>
      </c>
    </row>
    <row r="149" spans="1:4" x14ac:dyDescent="0.25">
      <c r="A149" s="82">
        <v>1191</v>
      </c>
      <c r="B149">
        <v>771</v>
      </c>
      <c r="C149">
        <v>101</v>
      </c>
      <c r="D149" t="s">
        <v>1793</v>
      </c>
    </row>
    <row r="150" spans="1:4" x14ac:dyDescent="0.25">
      <c r="A150" s="82">
        <v>168</v>
      </c>
      <c r="B150">
        <v>34</v>
      </c>
      <c r="C150">
        <v>92</v>
      </c>
      <c r="D150" t="s">
        <v>129</v>
      </c>
    </row>
    <row r="151" spans="1:4" x14ac:dyDescent="0.25">
      <c r="A151" s="82">
        <v>169</v>
      </c>
      <c r="B151">
        <v>35</v>
      </c>
      <c r="C151">
        <v>92</v>
      </c>
      <c r="D151" t="s">
        <v>130</v>
      </c>
    </row>
    <row r="152" spans="1:4" x14ac:dyDescent="0.25">
      <c r="A152" s="81">
        <v>1195</v>
      </c>
      <c r="B152">
        <v>774</v>
      </c>
      <c r="C152">
        <v>1195</v>
      </c>
      <c r="D152" t="s">
        <v>1841</v>
      </c>
    </row>
    <row r="153" spans="1:4" x14ac:dyDescent="0.25">
      <c r="A153" s="81">
        <v>1196</v>
      </c>
      <c r="B153">
        <v>775</v>
      </c>
      <c r="C153">
        <v>1160</v>
      </c>
      <c r="D153" t="s">
        <v>1842</v>
      </c>
    </row>
    <row r="154" spans="1:4" x14ac:dyDescent="0.25">
      <c r="A154" s="82">
        <v>1197</v>
      </c>
      <c r="B154">
        <v>776</v>
      </c>
      <c r="C154">
        <v>1161</v>
      </c>
      <c r="D154" t="s">
        <v>1961</v>
      </c>
    </row>
    <row r="155" spans="1:4" x14ac:dyDescent="0.25">
      <c r="A155" s="82">
        <v>1199</v>
      </c>
      <c r="B155">
        <v>777</v>
      </c>
      <c r="C155">
        <v>684</v>
      </c>
      <c r="D155" t="s">
        <v>1792</v>
      </c>
    </row>
    <row r="156" spans="1:4" x14ac:dyDescent="0.25">
      <c r="A156" s="82">
        <v>176</v>
      </c>
      <c r="B156">
        <v>36</v>
      </c>
      <c r="C156">
        <v>108</v>
      </c>
      <c r="D156" t="s">
        <v>50</v>
      </c>
    </row>
    <row r="157" spans="1:4" x14ac:dyDescent="0.25">
      <c r="A157" s="82">
        <v>1201</v>
      </c>
      <c r="B157">
        <v>779</v>
      </c>
      <c r="C157">
        <v>1160</v>
      </c>
      <c r="D157" t="s">
        <v>1953</v>
      </c>
    </row>
    <row r="158" spans="1:4" x14ac:dyDescent="0.25">
      <c r="A158" s="82">
        <v>1204</v>
      </c>
      <c r="B158">
        <v>780</v>
      </c>
      <c r="C158">
        <v>1204</v>
      </c>
      <c r="D158" t="s">
        <v>2307</v>
      </c>
    </row>
    <row r="159" spans="1:4" x14ac:dyDescent="0.25">
      <c r="A159" s="82">
        <v>181</v>
      </c>
      <c r="B159">
        <v>37</v>
      </c>
      <c r="C159">
        <v>181</v>
      </c>
      <c r="D159" t="s">
        <v>131</v>
      </c>
    </row>
    <row r="160" spans="1:4" x14ac:dyDescent="0.25">
      <c r="A160" s="82">
        <v>1206</v>
      </c>
      <c r="B160">
        <v>782</v>
      </c>
      <c r="C160">
        <v>20</v>
      </c>
      <c r="D160" t="s">
        <v>2308</v>
      </c>
    </row>
    <row r="161" spans="1:4" x14ac:dyDescent="0.25">
      <c r="A161" s="82">
        <v>1207</v>
      </c>
      <c r="B161">
        <v>783</v>
      </c>
      <c r="C161">
        <v>1207</v>
      </c>
      <c r="D161" t="s">
        <v>2368</v>
      </c>
    </row>
    <row r="162" spans="1:4" x14ac:dyDescent="0.25">
      <c r="A162" s="82">
        <v>1208</v>
      </c>
      <c r="B162">
        <v>784</v>
      </c>
      <c r="C162">
        <v>1208</v>
      </c>
      <c r="D162" t="s">
        <v>2369</v>
      </c>
    </row>
    <row r="163" spans="1:4" x14ac:dyDescent="0.25">
      <c r="A163" s="82">
        <v>1209</v>
      </c>
      <c r="B163">
        <v>785</v>
      </c>
      <c r="C163">
        <v>1207</v>
      </c>
      <c r="D163" t="s">
        <v>2370</v>
      </c>
    </row>
    <row r="164" spans="1:4" x14ac:dyDescent="0.25">
      <c r="A164" s="82">
        <v>1210</v>
      </c>
      <c r="B164">
        <v>786</v>
      </c>
      <c r="C164">
        <v>1207</v>
      </c>
      <c r="D164" t="s">
        <v>2371</v>
      </c>
    </row>
    <row r="165" spans="1:4" x14ac:dyDescent="0.25">
      <c r="A165" s="82">
        <v>187</v>
      </c>
      <c r="B165">
        <v>38</v>
      </c>
      <c r="C165">
        <v>117</v>
      </c>
      <c r="D165" t="s">
        <v>132</v>
      </c>
    </row>
    <row r="166" spans="1:4" x14ac:dyDescent="0.25">
      <c r="A166" s="82">
        <v>188</v>
      </c>
      <c r="B166">
        <v>39</v>
      </c>
      <c r="C166">
        <v>57</v>
      </c>
      <c r="D166" t="s">
        <v>133</v>
      </c>
    </row>
    <row r="167" spans="1:4" x14ac:dyDescent="0.25">
      <c r="A167" s="82">
        <v>189</v>
      </c>
      <c r="B167">
        <v>40</v>
      </c>
      <c r="C167">
        <v>57</v>
      </c>
      <c r="D167" t="s">
        <v>134</v>
      </c>
    </row>
    <row r="168" spans="1:4" x14ac:dyDescent="0.25">
      <c r="A168" s="82">
        <v>190</v>
      </c>
      <c r="B168">
        <v>41</v>
      </c>
      <c r="C168">
        <v>57</v>
      </c>
      <c r="D168" t="s">
        <v>135</v>
      </c>
    </row>
    <row r="169" spans="1:4" x14ac:dyDescent="0.25">
      <c r="A169" s="82">
        <v>191</v>
      </c>
      <c r="B169">
        <v>42</v>
      </c>
      <c r="C169">
        <v>41</v>
      </c>
      <c r="D169" t="s">
        <v>136</v>
      </c>
    </row>
    <row r="170" spans="1:4" x14ac:dyDescent="0.25">
      <c r="A170" s="82">
        <v>192</v>
      </c>
      <c r="B170">
        <v>43</v>
      </c>
      <c r="C170">
        <v>41</v>
      </c>
      <c r="D170" t="s">
        <v>137</v>
      </c>
    </row>
    <row r="171" spans="1:4" x14ac:dyDescent="0.25">
      <c r="A171" s="82">
        <v>193</v>
      </c>
      <c r="B171">
        <v>44</v>
      </c>
      <c r="C171">
        <v>41</v>
      </c>
      <c r="D171" t="s">
        <v>138</v>
      </c>
    </row>
    <row r="172" spans="1:4" x14ac:dyDescent="0.25">
      <c r="A172" s="82">
        <v>1218</v>
      </c>
      <c r="B172">
        <v>794</v>
      </c>
      <c r="C172">
        <v>1160</v>
      </c>
      <c r="D172" t="s">
        <v>1843</v>
      </c>
    </row>
    <row r="173" spans="1:4" x14ac:dyDescent="0.25">
      <c r="A173" s="82">
        <v>1219</v>
      </c>
      <c r="B173">
        <v>795</v>
      </c>
      <c r="C173">
        <v>1160</v>
      </c>
      <c r="D173" t="s">
        <v>1844</v>
      </c>
    </row>
    <row r="174" spans="1:4" x14ac:dyDescent="0.25">
      <c r="A174" s="82">
        <v>1220</v>
      </c>
      <c r="B174">
        <v>796</v>
      </c>
      <c r="C174">
        <v>1161</v>
      </c>
      <c r="D174" t="s">
        <v>1845</v>
      </c>
    </row>
    <row r="175" spans="1:4" x14ac:dyDescent="0.25">
      <c r="A175" s="82">
        <v>1221</v>
      </c>
      <c r="B175">
        <v>797</v>
      </c>
      <c r="C175">
        <v>1207</v>
      </c>
      <c r="D175" t="s">
        <v>2372</v>
      </c>
    </row>
    <row r="176" spans="1:4" x14ac:dyDescent="0.25">
      <c r="A176" s="82">
        <v>1222</v>
      </c>
      <c r="B176">
        <v>798</v>
      </c>
      <c r="C176">
        <v>1160</v>
      </c>
      <c r="D176" t="s">
        <v>2373</v>
      </c>
    </row>
    <row r="177" spans="1:4" x14ac:dyDescent="0.25">
      <c r="A177" s="82">
        <v>199</v>
      </c>
      <c r="B177">
        <v>45</v>
      </c>
      <c r="C177">
        <v>199</v>
      </c>
      <c r="D177" t="s">
        <v>139</v>
      </c>
    </row>
    <row r="178" spans="1:4" x14ac:dyDescent="0.25">
      <c r="A178" s="82">
        <v>200</v>
      </c>
      <c r="B178">
        <v>46</v>
      </c>
      <c r="C178">
        <v>199</v>
      </c>
      <c r="D178" t="s">
        <v>140</v>
      </c>
    </row>
    <row r="179" spans="1:4" x14ac:dyDescent="0.25">
      <c r="A179" s="82">
        <v>201</v>
      </c>
      <c r="B179">
        <v>47</v>
      </c>
      <c r="C179">
        <v>199</v>
      </c>
      <c r="D179" t="s">
        <v>141</v>
      </c>
    </row>
    <row r="180" spans="1:4" x14ac:dyDescent="0.25">
      <c r="A180" s="82">
        <v>1226</v>
      </c>
      <c r="B180">
        <v>802</v>
      </c>
      <c r="C180">
        <v>1207</v>
      </c>
      <c r="D180" t="s">
        <v>2374</v>
      </c>
    </row>
    <row r="181" spans="1:4" x14ac:dyDescent="0.25">
      <c r="A181" s="82">
        <v>203</v>
      </c>
      <c r="B181">
        <v>48</v>
      </c>
      <c r="C181">
        <v>267</v>
      </c>
      <c r="D181" t="s">
        <v>142</v>
      </c>
    </row>
    <row r="182" spans="1:4" x14ac:dyDescent="0.25">
      <c r="A182" s="81">
        <v>1228</v>
      </c>
      <c r="B182">
        <v>804</v>
      </c>
      <c r="C182">
        <v>823</v>
      </c>
      <c r="D182" t="s">
        <v>2561</v>
      </c>
    </row>
    <row r="183" spans="1:4" x14ac:dyDescent="0.25">
      <c r="A183" s="81">
        <v>1229</v>
      </c>
      <c r="B183">
        <v>805</v>
      </c>
      <c r="C183">
        <v>57</v>
      </c>
      <c r="D183" t="s">
        <v>2562</v>
      </c>
    </row>
    <row r="184" spans="1:4" x14ac:dyDescent="0.25">
      <c r="A184" s="81">
        <v>207</v>
      </c>
      <c r="B184">
        <v>49</v>
      </c>
      <c r="C184">
        <v>208</v>
      </c>
      <c r="D184" t="s">
        <v>143</v>
      </c>
    </row>
    <row r="185" spans="1:4" x14ac:dyDescent="0.25">
      <c r="A185" s="81">
        <v>208</v>
      </c>
      <c r="B185">
        <v>50</v>
      </c>
      <c r="C185">
        <v>208</v>
      </c>
      <c r="D185" t="s">
        <v>144</v>
      </c>
    </row>
    <row r="186" spans="1:4" x14ac:dyDescent="0.25">
      <c r="A186" s="81">
        <v>209</v>
      </c>
      <c r="B186">
        <v>51</v>
      </c>
      <c r="C186">
        <v>208</v>
      </c>
      <c r="D186" t="s">
        <v>145</v>
      </c>
    </row>
    <row r="187" spans="1:4" x14ac:dyDescent="0.25">
      <c r="A187" s="81">
        <v>1234</v>
      </c>
      <c r="B187">
        <v>807</v>
      </c>
      <c r="C187">
        <v>1160</v>
      </c>
      <c r="D187" t="s">
        <v>2306</v>
      </c>
    </row>
    <row r="188" spans="1:4" x14ac:dyDescent="0.25">
      <c r="A188" s="81">
        <v>1235</v>
      </c>
      <c r="B188">
        <v>808</v>
      </c>
      <c r="C188">
        <v>383</v>
      </c>
      <c r="D188" t="s">
        <v>2564</v>
      </c>
    </row>
    <row r="189" spans="1:4" x14ac:dyDescent="0.25">
      <c r="A189" s="81">
        <v>212</v>
      </c>
      <c r="B189">
        <v>52</v>
      </c>
      <c r="C189">
        <v>57</v>
      </c>
      <c r="D189" t="s">
        <v>146</v>
      </c>
    </row>
    <row r="190" spans="1:4" x14ac:dyDescent="0.25">
      <c r="A190" s="81">
        <v>213</v>
      </c>
      <c r="B190">
        <v>53</v>
      </c>
      <c r="C190">
        <v>117</v>
      </c>
      <c r="D190" t="s">
        <v>147</v>
      </c>
    </row>
    <row r="191" spans="1:4" x14ac:dyDescent="0.25">
      <c r="A191" s="81">
        <v>214</v>
      </c>
      <c r="B191">
        <v>54</v>
      </c>
      <c r="C191">
        <v>117</v>
      </c>
      <c r="D191" t="s">
        <v>148</v>
      </c>
    </row>
    <row r="192" spans="1:4" x14ac:dyDescent="0.25">
      <c r="A192" s="81">
        <v>215</v>
      </c>
      <c r="B192">
        <v>55</v>
      </c>
      <c r="C192">
        <v>117</v>
      </c>
      <c r="D192" t="s">
        <v>149</v>
      </c>
    </row>
    <row r="193" spans="1:4" x14ac:dyDescent="0.25">
      <c r="A193" s="81">
        <v>216</v>
      </c>
      <c r="B193">
        <v>56</v>
      </c>
      <c r="C193">
        <v>41</v>
      </c>
      <c r="D193" t="s">
        <v>150</v>
      </c>
    </row>
    <row r="194" spans="1:4" x14ac:dyDescent="0.25">
      <c r="A194" s="82">
        <v>217</v>
      </c>
      <c r="B194">
        <v>57</v>
      </c>
      <c r="C194">
        <v>199</v>
      </c>
      <c r="D194" t="s">
        <v>151</v>
      </c>
    </row>
    <row r="195" spans="1:4" x14ac:dyDescent="0.25">
      <c r="A195" s="82">
        <v>218</v>
      </c>
      <c r="B195">
        <v>58</v>
      </c>
      <c r="C195">
        <v>267</v>
      </c>
      <c r="D195" t="s">
        <v>152</v>
      </c>
    </row>
    <row r="196" spans="1:4" x14ac:dyDescent="0.25">
      <c r="A196" s="82">
        <v>219</v>
      </c>
      <c r="B196">
        <v>59</v>
      </c>
      <c r="C196">
        <v>267</v>
      </c>
      <c r="D196" t="s">
        <v>153</v>
      </c>
    </row>
    <row r="197" spans="1:4" x14ac:dyDescent="0.25">
      <c r="A197" s="82">
        <v>1244</v>
      </c>
      <c r="B197">
        <v>817</v>
      </c>
      <c r="C197">
        <v>1261</v>
      </c>
      <c r="D197" t="s">
        <v>2601</v>
      </c>
    </row>
    <row r="198" spans="1:4" x14ac:dyDescent="0.25">
      <c r="A198" s="82">
        <v>1245</v>
      </c>
      <c r="B198">
        <v>818</v>
      </c>
      <c r="C198">
        <v>1261</v>
      </c>
      <c r="D198" t="s">
        <v>2602</v>
      </c>
    </row>
    <row r="199" spans="1:4" x14ac:dyDescent="0.25">
      <c r="A199" s="82">
        <v>222</v>
      </c>
      <c r="B199">
        <v>60</v>
      </c>
      <c r="C199">
        <v>3</v>
      </c>
      <c r="D199" t="s">
        <v>154</v>
      </c>
    </row>
    <row r="200" spans="1:4" x14ac:dyDescent="0.25">
      <c r="A200" s="82">
        <v>223</v>
      </c>
      <c r="B200">
        <v>61</v>
      </c>
      <c r="C200">
        <v>3</v>
      </c>
      <c r="D200" t="s">
        <v>155</v>
      </c>
    </row>
    <row r="201" spans="1:4" x14ac:dyDescent="0.25">
      <c r="A201" s="82">
        <v>224</v>
      </c>
      <c r="B201">
        <v>62</v>
      </c>
      <c r="C201">
        <v>20</v>
      </c>
      <c r="D201" t="s">
        <v>156</v>
      </c>
    </row>
    <row r="202" spans="1:4" x14ac:dyDescent="0.25">
      <c r="A202" s="82">
        <v>1249</v>
      </c>
      <c r="B202">
        <v>822</v>
      </c>
      <c r="C202">
        <v>1261</v>
      </c>
      <c r="D202" t="s">
        <v>2605</v>
      </c>
    </row>
    <row r="203" spans="1:4" x14ac:dyDescent="0.25">
      <c r="A203" s="82">
        <v>1250</v>
      </c>
      <c r="B203">
        <v>823</v>
      </c>
      <c r="C203">
        <v>1261</v>
      </c>
      <c r="D203" t="s">
        <v>2606</v>
      </c>
    </row>
    <row r="204" spans="1:4" x14ac:dyDescent="0.25">
      <c r="A204" s="82">
        <v>227</v>
      </c>
      <c r="B204">
        <v>63</v>
      </c>
      <c r="C204">
        <v>92</v>
      </c>
      <c r="D204" t="s">
        <v>157</v>
      </c>
    </row>
    <row r="205" spans="1:4" x14ac:dyDescent="0.25">
      <c r="A205" s="82">
        <v>228</v>
      </c>
      <c r="B205">
        <v>64</v>
      </c>
      <c r="C205">
        <v>92</v>
      </c>
      <c r="D205" t="s">
        <v>158</v>
      </c>
    </row>
    <row r="206" spans="1:4" x14ac:dyDescent="0.25">
      <c r="A206" s="82">
        <v>229</v>
      </c>
      <c r="B206">
        <v>65</v>
      </c>
      <c r="C206">
        <v>92</v>
      </c>
      <c r="D206" t="s">
        <v>159</v>
      </c>
    </row>
    <row r="207" spans="1:4" x14ac:dyDescent="0.25">
      <c r="A207" s="82">
        <v>1254</v>
      </c>
      <c r="B207">
        <v>827</v>
      </c>
      <c r="C207">
        <v>1261</v>
      </c>
      <c r="D207" t="s">
        <v>2589</v>
      </c>
    </row>
    <row r="208" spans="1:4" x14ac:dyDescent="0.25">
      <c r="A208" s="82">
        <v>231</v>
      </c>
      <c r="B208">
        <v>66</v>
      </c>
      <c r="C208">
        <v>92</v>
      </c>
      <c r="D208" t="s">
        <v>160</v>
      </c>
    </row>
    <row r="209" spans="1:4" x14ac:dyDescent="0.25">
      <c r="A209" s="82">
        <v>232</v>
      </c>
      <c r="B209">
        <v>67</v>
      </c>
      <c r="C209">
        <v>117</v>
      </c>
      <c r="D209" t="s">
        <v>161</v>
      </c>
    </row>
    <row r="210" spans="1:4" x14ac:dyDescent="0.25">
      <c r="A210" s="82">
        <v>233</v>
      </c>
      <c r="B210">
        <v>68</v>
      </c>
      <c r="C210">
        <v>117</v>
      </c>
      <c r="D210" t="s">
        <v>162</v>
      </c>
    </row>
    <row r="211" spans="1:4" x14ac:dyDescent="0.25">
      <c r="A211" s="82">
        <v>234</v>
      </c>
      <c r="B211">
        <v>69</v>
      </c>
      <c r="C211">
        <v>117</v>
      </c>
      <c r="D211" t="s">
        <v>163</v>
      </c>
    </row>
    <row r="212" spans="1:4" x14ac:dyDescent="0.25">
      <c r="A212" s="82">
        <v>235</v>
      </c>
      <c r="B212">
        <v>70</v>
      </c>
      <c r="C212">
        <v>117</v>
      </c>
      <c r="D212" t="s">
        <v>164</v>
      </c>
    </row>
    <row r="213" spans="1:4" x14ac:dyDescent="0.25">
      <c r="A213" s="82">
        <v>236</v>
      </c>
      <c r="B213">
        <v>71</v>
      </c>
      <c r="C213">
        <v>117</v>
      </c>
      <c r="D213" t="s">
        <v>165</v>
      </c>
    </row>
    <row r="214" spans="1:4" x14ac:dyDescent="0.25">
      <c r="A214" s="82">
        <v>237</v>
      </c>
      <c r="B214">
        <v>72</v>
      </c>
      <c r="C214">
        <v>104</v>
      </c>
      <c r="D214" t="s">
        <v>166</v>
      </c>
    </row>
    <row r="215" spans="1:4" x14ac:dyDescent="0.25">
      <c r="A215" s="82">
        <v>238</v>
      </c>
      <c r="B215">
        <v>73</v>
      </c>
      <c r="C215">
        <v>104</v>
      </c>
      <c r="D215" t="s">
        <v>167</v>
      </c>
    </row>
    <row r="216" spans="1:4" x14ac:dyDescent="0.25">
      <c r="A216" s="82">
        <v>239</v>
      </c>
      <c r="B216">
        <v>74</v>
      </c>
      <c r="C216">
        <v>104</v>
      </c>
      <c r="D216" t="s">
        <v>168</v>
      </c>
    </row>
    <row r="217" spans="1:4" x14ac:dyDescent="0.25">
      <c r="A217" s="82">
        <v>1264</v>
      </c>
      <c r="B217">
        <v>837</v>
      </c>
      <c r="C217">
        <v>1264</v>
      </c>
      <c r="D217" t="s">
        <v>2366</v>
      </c>
    </row>
    <row r="218" spans="1:4" x14ac:dyDescent="0.25">
      <c r="A218" s="82">
        <v>241</v>
      </c>
      <c r="B218">
        <v>75</v>
      </c>
      <c r="C218">
        <v>41</v>
      </c>
      <c r="D218" t="s">
        <v>169</v>
      </c>
    </row>
    <row r="219" spans="1:4" x14ac:dyDescent="0.25">
      <c r="A219" s="82">
        <v>242</v>
      </c>
      <c r="B219">
        <v>76</v>
      </c>
      <c r="C219">
        <v>41</v>
      </c>
      <c r="D219" t="s">
        <v>170</v>
      </c>
    </row>
    <row r="220" spans="1:4" x14ac:dyDescent="0.25">
      <c r="A220" s="82">
        <v>243</v>
      </c>
      <c r="B220">
        <v>77</v>
      </c>
      <c r="C220">
        <v>41</v>
      </c>
      <c r="D220" t="s">
        <v>171</v>
      </c>
    </row>
    <row r="221" spans="1:4" x14ac:dyDescent="0.25">
      <c r="A221" s="82">
        <v>1268</v>
      </c>
      <c r="B221">
        <v>841</v>
      </c>
      <c r="C221">
        <v>1261</v>
      </c>
      <c r="D221" t="s">
        <v>2678</v>
      </c>
    </row>
    <row r="222" spans="1:4" x14ac:dyDescent="0.25">
      <c r="A222" s="82">
        <v>245</v>
      </c>
      <c r="B222">
        <v>78</v>
      </c>
      <c r="C222">
        <v>41</v>
      </c>
      <c r="D222" t="s">
        <v>172</v>
      </c>
    </row>
    <row r="223" spans="1:4" x14ac:dyDescent="0.25">
      <c r="A223" s="82">
        <v>246</v>
      </c>
      <c r="B223">
        <v>79</v>
      </c>
      <c r="C223">
        <v>41</v>
      </c>
      <c r="D223" t="s">
        <v>173</v>
      </c>
    </row>
    <row r="224" spans="1:4" x14ac:dyDescent="0.25">
      <c r="A224" s="82">
        <v>247</v>
      </c>
      <c r="B224">
        <v>80</v>
      </c>
      <c r="C224">
        <v>41</v>
      </c>
      <c r="D224" t="s">
        <v>174</v>
      </c>
    </row>
    <row r="225" spans="1:4" x14ac:dyDescent="0.25">
      <c r="A225" s="82">
        <v>248</v>
      </c>
      <c r="B225">
        <v>81</v>
      </c>
      <c r="C225">
        <v>57</v>
      </c>
      <c r="D225" t="s">
        <v>175</v>
      </c>
    </row>
    <row r="226" spans="1:4" x14ac:dyDescent="0.25">
      <c r="A226" s="82">
        <v>249</v>
      </c>
      <c r="B226">
        <v>82</v>
      </c>
      <c r="C226">
        <v>57</v>
      </c>
      <c r="D226" t="s">
        <v>176</v>
      </c>
    </row>
    <row r="227" spans="1:4" x14ac:dyDescent="0.25">
      <c r="A227" s="81">
        <v>250</v>
      </c>
      <c r="B227">
        <v>83</v>
      </c>
      <c r="C227">
        <v>57</v>
      </c>
      <c r="D227" t="s">
        <v>177</v>
      </c>
    </row>
    <row r="228" spans="1:4" x14ac:dyDescent="0.25">
      <c r="A228" s="81">
        <v>1275</v>
      </c>
      <c r="B228">
        <v>846</v>
      </c>
      <c r="C228">
        <v>1261</v>
      </c>
      <c r="D228" t="s">
        <v>2616</v>
      </c>
    </row>
    <row r="229" spans="1:4" x14ac:dyDescent="0.25">
      <c r="A229" s="82">
        <v>252</v>
      </c>
      <c r="B229">
        <v>84</v>
      </c>
      <c r="C229">
        <v>57</v>
      </c>
      <c r="D229" t="s">
        <v>178</v>
      </c>
    </row>
    <row r="230" spans="1:4" x14ac:dyDescent="0.25">
      <c r="A230" s="82">
        <v>253</v>
      </c>
      <c r="B230">
        <v>85</v>
      </c>
      <c r="C230">
        <v>57</v>
      </c>
      <c r="D230" t="s">
        <v>179</v>
      </c>
    </row>
    <row r="231" spans="1:4" x14ac:dyDescent="0.25">
      <c r="A231" s="82">
        <v>254</v>
      </c>
      <c r="B231">
        <v>86</v>
      </c>
      <c r="C231">
        <v>57</v>
      </c>
      <c r="D231" t="s">
        <v>180</v>
      </c>
    </row>
    <row r="232" spans="1:4" x14ac:dyDescent="0.25">
      <c r="A232" s="82">
        <v>255</v>
      </c>
      <c r="B232">
        <v>87</v>
      </c>
      <c r="C232">
        <v>57</v>
      </c>
      <c r="D232" t="s">
        <v>181</v>
      </c>
    </row>
    <row r="233" spans="1:4" x14ac:dyDescent="0.25">
      <c r="A233" s="82">
        <v>256</v>
      </c>
      <c r="B233">
        <v>88</v>
      </c>
      <c r="C233">
        <v>3</v>
      </c>
      <c r="D233" t="s">
        <v>182</v>
      </c>
    </row>
    <row r="234" spans="1:4" x14ac:dyDescent="0.25">
      <c r="A234" s="82">
        <v>257</v>
      </c>
      <c r="B234">
        <v>89</v>
      </c>
      <c r="C234">
        <v>103</v>
      </c>
      <c r="D234" t="s">
        <v>183</v>
      </c>
    </row>
    <row r="235" spans="1:4" x14ac:dyDescent="0.25">
      <c r="A235" s="82">
        <v>258</v>
      </c>
      <c r="B235">
        <v>90</v>
      </c>
      <c r="C235">
        <v>103</v>
      </c>
      <c r="D235" t="s">
        <v>184</v>
      </c>
    </row>
    <row r="236" spans="1:4" x14ac:dyDescent="0.25">
      <c r="A236" s="82">
        <v>259</v>
      </c>
      <c r="B236">
        <v>91</v>
      </c>
      <c r="C236">
        <v>103</v>
      </c>
      <c r="D236" t="s">
        <v>185</v>
      </c>
    </row>
    <row r="237" spans="1:4" x14ac:dyDescent="0.25">
      <c r="A237" s="82">
        <v>260</v>
      </c>
      <c r="B237">
        <v>92</v>
      </c>
      <c r="C237">
        <v>101</v>
      </c>
      <c r="D237" t="s">
        <v>186</v>
      </c>
    </row>
    <row r="238" spans="1:4" x14ac:dyDescent="0.25">
      <c r="A238" s="82">
        <v>261</v>
      </c>
      <c r="B238">
        <v>93</v>
      </c>
      <c r="C238">
        <v>101</v>
      </c>
      <c r="D238" t="s">
        <v>187</v>
      </c>
    </row>
    <row r="239" spans="1:4" x14ac:dyDescent="0.25">
      <c r="A239" s="82">
        <v>262</v>
      </c>
      <c r="B239">
        <v>94</v>
      </c>
      <c r="C239">
        <v>101</v>
      </c>
      <c r="D239" t="s">
        <v>188</v>
      </c>
    </row>
    <row r="240" spans="1:4" x14ac:dyDescent="0.25">
      <c r="A240" s="82">
        <v>263</v>
      </c>
      <c r="B240">
        <v>95</v>
      </c>
      <c r="C240">
        <v>101</v>
      </c>
      <c r="D240" t="s">
        <v>189</v>
      </c>
    </row>
    <row r="241" spans="1:4" x14ac:dyDescent="0.25">
      <c r="A241" s="82">
        <v>264</v>
      </c>
      <c r="B241">
        <v>96</v>
      </c>
      <c r="C241">
        <v>101</v>
      </c>
      <c r="D241" t="s">
        <v>190</v>
      </c>
    </row>
    <row r="242" spans="1:4" x14ac:dyDescent="0.25">
      <c r="A242" s="82">
        <v>265</v>
      </c>
      <c r="B242">
        <v>97</v>
      </c>
      <c r="C242">
        <v>101</v>
      </c>
      <c r="D242" t="s">
        <v>191</v>
      </c>
    </row>
    <row r="243" spans="1:4" x14ac:dyDescent="0.25">
      <c r="A243" s="82">
        <v>266</v>
      </c>
      <c r="B243">
        <v>98</v>
      </c>
      <c r="C243">
        <v>101</v>
      </c>
      <c r="D243" t="s">
        <v>192</v>
      </c>
    </row>
    <row r="244" spans="1:4" x14ac:dyDescent="0.25">
      <c r="A244" s="82">
        <v>267</v>
      </c>
      <c r="B244">
        <v>99</v>
      </c>
      <c r="C244">
        <v>267</v>
      </c>
      <c r="D244" t="s">
        <v>193</v>
      </c>
    </row>
    <row r="245" spans="1:4" x14ac:dyDescent="0.25">
      <c r="A245" s="82">
        <v>268</v>
      </c>
      <c r="B245">
        <v>100</v>
      </c>
      <c r="C245">
        <v>58</v>
      </c>
      <c r="D245" t="s">
        <v>194</v>
      </c>
    </row>
    <row r="246" spans="1:4" x14ac:dyDescent="0.25">
      <c r="A246" s="82">
        <v>269</v>
      </c>
      <c r="B246">
        <v>101</v>
      </c>
      <c r="C246">
        <v>58</v>
      </c>
      <c r="D246" t="s">
        <v>195</v>
      </c>
    </row>
    <row r="247" spans="1:4" x14ac:dyDescent="0.25">
      <c r="A247" s="82">
        <v>270</v>
      </c>
      <c r="B247">
        <v>102</v>
      </c>
      <c r="C247">
        <v>117</v>
      </c>
      <c r="D247" t="s">
        <v>196</v>
      </c>
    </row>
    <row r="248" spans="1:4" x14ac:dyDescent="0.25">
      <c r="A248" s="82">
        <v>271</v>
      </c>
      <c r="B248">
        <v>103</v>
      </c>
      <c r="C248">
        <v>117</v>
      </c>
      <c r="D248" t="s">
        <v>197</v>
      </c>
    </row>
    <row r="249" spans="1:4" x14ac:dyDescent="0.25">
      <c r="A249" s="82">
        <v>272</v>
      </c>
      <c r="B249">
        <v>104</v>
      </c>
      <c r="C249">
        <v>117</v>
      </c>
      <c r="D249" t="s">
        <v>198</v>
      </c>
    </row>
    <row r="250" spans="1:4" x14ac:dyDescent="0.25">
      <c r="A250" s="82">
        <v>273</v>
      </c>
      <c r="B250">
        <v>105</v>
      </c>
      <c r="C250">
        <v>117</v>
      </c>
      <c r="D250" t="s">
        <v>199</v>
      </c>
    </row>
    <row r="251" spans="1:4" x14ac:dyDescent="0.25">
      <c r="A251" s="82">
        <v>274</v>
      </c>
      <c r="B251">
        <v>106</v>
      </c>
      <c r="C251">
        <v>117</v>
      </c>
      <c r="D251" t="s">
        <v>200</v>
      </c>
    </row>
    <row r="252" spans="1:4" x14ac:dyDescent="0.25">
      <c r="A252" s="82">
        <v>275</v>
      </c>
      <c r="B252">
        <v>107</v>
      </c>
      <c r="C252">
        <v>117</v>
      </c>
      <c r="D252" t="s">
        <v>201</v>
      </c>
    </row>
    <row r="253" spans="1:4" x14ac:dyDescent="0.25">
      <c r="A253" s="82">
        <v>279</v>
      </c>
      <c r="B253">
        <v>108</v>
      </c>
      <c r="C253">
        <v>279</v>
      </c>
      <c r="D253" t="s">
        <v>202</v>
      </c>
    </row>
    <row r="254" spans="1:4" x14ac:dyDescent="0.25">
      <c r="A254" s="82">
        <v>280</v>
      </c>
      <c r="B254">
        <v>109</v>
      </c>
      <c r="C254">
        <v>280</v>
      </c>
      <c r="D254" t="s">
        <v>203</v>
      </c>
    </row>
    <row r="255" spans="1:4" x14ac:dyDescent="0.25">
      <c r="A255" s="82">
        <v>281</v>
      </c>
      <c r="B255">
        <v>110</v>
      </c>
      <c r="C255">
        <v>281</v>
      </c>
      <c r="D255" t="s">
        <v>204</v>
      </c>
    </row>
    <row r="256" spans="1:4" x14ac:dyDescent="0.25">
      <c r="A256" s="82">
        <v>1306</v>
      </c>
      <c r="B256">
        <v>853</v>
      </c>
      <c r="C256">
        <v>58</v>
      </c>
      <c r="D256" t="s">
        <v>2679</v>
      </c>
    </row>
    <row r="257" spans="1:4" x14ac:dyDescent="0.25">
      <c r="A257" s="82">
        <v>283</v>
      </c>
      <c r="B257">
        <v>111</v>
      </c>
      <c r="C257">
        <v>41</v>
      </c>
      <c r="D257" t="s">
        <v>51</v>
      </c>
    </row>
    <row r="258" spans="1:4" x14ac:dyDescent="0.25">
      <c r="A258" s="82">
        <v>284</v>
      </c>
      <c r="B258">
        <v>112</v>
      </c>
      <c r="C258">
        <v>3</v>
      </c>
      <c r="D258" t="s">
        <v>205</v>
      </c>
    </row>
    <row r="259" spans="1:4" x14ac:dyDescent="0.25">
      <c r="A259" s="81">
        <v>287</v>
      </c>
      <c r="B259">
        <v>113</v>
      </c>
      <c r="C259">
        <v>41</v>
      </c>
      <c r="D259" t="s">
        <v>206</v>
      </c>
    </row>
    <row r="260" spans="1:4" x14ac:dyDescent="0.25">
      <c r="A260" s="81">
        <v>288</v>
      </c>
      <c r="B260">
        <v>114</v>
      </c>
      <c r="C260">
        <v>41</v>
      </c>
      <c r="D260" t="s">
        <v>207</v>
      </c>
    </row>
    <row r="261" spans="1:4" x14ac:dyDescent="0.25">
      <c r="A261" s="82">
        <v>289</v>
      </c>
      <c r="B261">
        <v>115</v>
      </c>
      <c r="C261">
        <v>41</v>
      </c>
      <c r="D261" t="s">
        <v>208</v>
      </c>
    </row>
    <row r="262" spans="1:4" x14ac:dyDescent="0.25">
      <c r="A262" s="82">
        <v>290</v>
      </c>
      <c r="B262">
        <v>116</v>
      </c>
      <c r="C262">
        <v>41</v>
      </c>
      <c r="D262" t="s">
        <v>209</v>
      </c>
    </row>
    <row r="263" spans="1:4" x14ac:dyDescent="0.25">
      <c r="A263" s="82">
        <v>291</v>
      </c>
      <c r="B263">
        <v>117</v>
      </c>
      <c r="C263">
        <v>41</v>
      </c>
      <c r="D263" t="s">
        <v>210</v>
      </c>
    </row>
    <row r="264" spans="1:4" x14ac:dyDescent="0.25">
      <c r="A264" s="81">
        <v>296</v>
      </c>
      <c r="B264">
        <v>118</v>
      </c>
      <c r="C264">
        <v>41</v>
      </c>
      <c r="D264" t="s">
        <v>211</v>
      </c>
    </row>
    <row r="265" spans="1:4" x14ac:dyDescent="0.25">
      <c r="A265" s="81">
        <v>306</v>
      </c>
      <c r="B265">
        <v>119</v>
      </c>
      <c r="C265">
        <v>57</v>
      </c>
      <c r="D265" t="s">
        <v>212</v>
      </c>
    </row>
    <row r="266" spans="1:4" x14ac:dyDescent="0.25">
      <c r="A266" s="81">
        <v>308</v>
      </c>
      <c r="B266">
        <v>120</v>
      </c>
      <c r="C266">
        <v>104</v>
      </c>
      <c r="D266" t="s">
        <v>213</v>
      </c>
    </row>
    <row r="267" spans="1:4" x14ac:dyDescent="0.25">
      <c r="A267" s="81">
        <v>309</v>
      </c>
      <c r="B267">
        <v>121</v>
      </c>
      <c r="C267">
        <v>3</v>
      </c>
      <c r="D267" t="s">
        <v>214</v>
      </c>
    </row>
    <row r="268" spans="1:4" x14ac:dyDescent="0.25">
      <c r="A268" s="81">
        <v>310</v>
      </c>
      <c r="B268">
        <v>122</v>
      </c>
      <c r="C268">
        <v>3</v>
      </c>
      <c r="D268" t="s">
        <v>215</v>
      </c>
    </row>
    <row r="269" spans="1:4" x14ac:dyDescent="0.25">
      <c r="A269" s="81">
        <v>311</v>
      </c>
      <c r="B269">
        <v>123</v>
      </c>
      <c r="C269">
        <v>3</v>
      </c>
      <c r="D269" t="s">
        <v>216</v>
      </c>
    </row>
    <row r="270" spans="1:4" x14ac:dyDescent="0.25">
      <c r="A270" s="81">
        <v>312</v>
      </c>
      <c r="B270">
        <v>124</v>
      </c>
      <c r="C270">
        <v>3</v>
      </c>
      <c r="D270" t="s">
        <v>217</v>
      </c>
    </row>
    <row r="271" spans="1:4" x14ac:dyDescent="0.25">
      <c r="A271" s="81">
        <v>313</v>
      </c>
      <c r="B271">
        <v>125</v>
      </c>
      <c r="C271">
        <v>3</v>
      </c>
      <c r="D271" t="s">
        <v>218</v>
      </c>
    </row>
    <row r="272" spans="1:4" x14ac:dyDescent="0.25">
      <c r="A272" s="81">
        <v>314</v>
      </c>
      <c r="B272">
        <v>126</v>
      </c>
      <c r="C272">
        <v>3</v>
      </c>
      <c r="D272" t="s">
        <v>219</v>
      </c>
    </row>
    <row r="273" spans="1:4" x14ac:dyDescent="0.25">
      <c r="A273" s="81">
        <v>315</v>
      </c>
      <c r="B273">
        <v>127</v>
      </c>
      <c r="C273">
        <v>19</v>
      </c>
      <c r="D273" t="s">
        <v>220</v>
      </c>
    </row>
    <row r="274" spans="1:4" x14ac:dyDescent="0.25">
      <c r="A274" s="81">
        <v>316</v>
      </c>
      <c r="B274">
        <v>128</v>
      </c>
      <c r="C274">
        <v>19</v>
      </c>
      <c r="D274" t="s">
        <v>221</v>
      </c>
    </row>
    <row r="275" spans="1:4" x14ac:dyDescent="0.25">
      <c r="A275" s="81">
        <v>317</v>
      </c>
      <c r="B275">
        <v>129</v>
      </c>
      <c r="C275">
        <v>19</v>
      </c>
      <c r="D275" t="s">
        <v>222</v>
      </c>
    </row>
    <row r="276" spans="1:4" x14ac:dyDescent="0.25">
      <c r="A276" s="81">
        <v>318</v>
      </c>
      <c r="B276">
        <v>130</v>
      </c>
      <c r="C276">
        <v>19</v>
      </c>
      <c r="D276" t="s">
        <v>223</v>
      </c>
    </row>
    <row r="277" spans="1:4" x14ac:dyDescent="0.25">
      <c r="A277" s="82">
        <v>319</v>
      </c>
      <c r="B277">
        <v>131</v>
      </c>
      <c r="C277">
        <v>19</v>
      </c>
      <c r="D277" t="s">
        <v>224</v>
      </c>
    </row>
    <row r="278" spans="1:4" x14ac:dyDescent="0.25">
      <c r="A278" s="82">
        <v>320</v>
      </c>
      <c r="B278">
        <v>132</v>
      </c>
      <c r="C278">
        <v>19</v>
      </c>
      <c r="D278" t="s">
        <v>225</v>
      </c>
    </row>
    <row r="279" spans="1:4" x14ac:dyDescent="0.25">
      <c r="A279" s="82">
        <v>321</v>
      </c>
      <c r="B279">
        <v>133</v>
      </c>
      <c r="C279">
        <v>20</v>
      </c>
      <c r="D279" t="s">
        <v>226</v>
      </c>
    </row>
    <row r="280" spans="1:4" x14ac:dyDescent="0.25">
      <c r="A280" s="82">
        <v>322</v>
      </c>
      <c r="B280">
        <v>134</v>
      </c>
      <c r="C280">
        <v>20</v>
      </c>
      <c r="D280" t="s">
        <v>227</v>
      </c>
    </row>
    <row r="281" spans="1:4" x14ac:dyDescent="0.25">
      <c r="A281" s="82">
        <v>323</v>
      </c>
      <c r="B281">
        <v>135</v>
      </c>
      <c r="C281">
        <v>20</v>
      </c>
      <c r="D281" t="s">
        <v>228</v>
      </c>
    </row>
    <row r="282" spans="1:4" x14ac:dyDescent="0.25">
      <c r="A282" s="82">
        <v>324</v>
      </c>
      <c r="B282">
        <v>136</v>
      </c>
      <c r="C282">
        <v>20</v>
      </c>
      <c r="D282" t="s">
        <v>229</v>
      </c>
    </row>
    <row r="283" spans="1:4" x14ac:dyDescent="0.25">
      <c r="A283" s="81">
        <v>325</v>
      </c>
      <c r="B283">
        <v>137</v>
      </c>
      <c r="C283">
        <v>20</v>
      </c>
      <c r="D283" t="s">
        <v>230</v>
      </c>
    </row>
    <row r="284" spans="1:4" x14ac:dyDescent="0.25">
      <c r="A284" s="81">
        <v>326</v>
      </c>
      <c r="B284">
        <v>138</v>
      </c>
      <c r="C284">
        <v>20</v>
      </c>
      <c r="D284" t="s">
        <v>231</v>
      </c>
    </row>
    <row r="285" spans="1:4" x14ac:dyDescent="0.25">
      <c r="A285" s="82">
        <v>327</v>
      </c>
      <c r="B285">
        <v>139</v>
      </c>
      <c r="C285">
        <v>104</v>
      </c>
      <c r="D285" t="s">
        <v>232</v>
      </c>
    </row>
    <row r="286" spans="1:4" x14ac:dyDescent="0.25">
      <c r="A286" s="82">
        <v>328</v>
      </c>
      <c r="B286">
        <v>140</v>
      </c>
      <c r="C286">
        <v>104</v>
      </c>
      <c r="D286" t="s">
        <v>233</v>
      </c>
    </row>
    <row r="287" spans="1:4" x14ac:dyDescent="0.25">
      <c r="A287" s="81">
        <v>329</v>
      </c>
      <c r="B287">
        <v>141</v>
      </c>
      <c r="C287">
        <v>104</v>
      </c>
      <c r="D287" t="s">
        <v>234</v>
      </c>
    </row>
    <row r="288" spans="1:4" x14ac:dyDescent="0.25">
      <c r="A288" s="81">
        <v>330</v>
      </c>
      <c r="B288">
        <v>142</v>
      </c>
      <c r="C288">
        <v>104</v>
      </c>
      <c r="D288" t="s">
        <v>235</v>
      </c>
    </row>
    <row r="289" spans="1:4" x14ac:dyDescent="0.25">
      <c r="A289" s="81">
        <v>331</v>
      </c>
      <c r="B289">
        <v>143</v>
      </c>
      <c r="C289">
        <v>104</v>
      </c>
      <c r="D289" t="s">
        <v>236</v>
      </c>
    </row>
    <row r="290" spans="1:4" x14ac:dyDescent="0.25">
      <c r="A290" s="81">
        <v>332</v>
      </c>
      <c r="B290">
        <v>144</v>
      </c>
      <c r="C290">
        <v>104</v>
      </c>
      <c r="D290" t="s">
        <v>237</v>
      </c>
    </row>
    <row r="291" spans="1:4" x14ac:dyDescent="0.25">
      <c r="A291" s="81">
        <v>333</v>
      </c>
      <c r="B291">
        <v>145</v>
      </c>
      <c r="C291">
        <v>92</v>
      </c>
      <c r="D291" t="s">
        <v>238</v>
      </c>
    </row>
    <row r="292" spans="1:4" x14ac:dyDescent="0.25">
      <c r="A292" s="82">
        <v>334</v>
      </c>
      <c r="B292">
        <v>146</v>
      </c>
      <c r="C292">
        <v>92</v>
      </c>
      <c r="D292" t="s">
        <v>239</v>
      </c>
    </row>
    <row r="293" spans="1:4" x14ac:dyDescent="0.25">
      <c r="A293" s="81">
        <v>335</v>
      </c>
      <c r="B293">
        <v>147</v>
      </c>
      <c r="C293">
        <v>92</v>
      </c>
      <c r="D293" t="s">
        <v>240</v>
      </c>
    </row>
    <row r="294" spans="1:4" x14ac:dyDescent="0.25">
      <c r="A294" s="81">
        <v>336</v>
      </c>
      <c r="B294">
        <v>148</v>
      </c>
      <c r="C294">
        <v>92</v>
      </c>
      <c r="D294" t="s">
        <v>241</v>
      </c>
    </row>
    <row r="295" spans="1:4" x14ac:dyDescent="0.25">
      <c r="A295" s="81">
        <v>337</v>
      </c>
      <c r="B295">
        <v>149</v>
      </c>
      <c r="C295">
        <v>92</v>
      </c>
      <c r="D295" t="s">
        <v>242</v>
      </c>
    </row>
    <row r="296" spans="1:4" x14ac:dyDescent="0.25">
      <c r="A296" s="81">
        <v>338</v>
      </c>
      <c r="B296">
        <v>150</v>
      </c>
      <c r="C296">
        <v>92</v>
      </c>
      <c r="D296" t="s">
        <v>243</v>
      </c>
    </row>
    <row r="297" spans="1:4" x14ac:dyDescent="0.25">
      <c r="A297" s="81">
        <v>339</v>
      </c>
      <c r="B297">
        <v>151</v>
      </c>
      <c r="C297">
        <v>101</v>
      </c>
      <c r="D297" t="s">
        <v>244</v>
      </c>
    </row>
    <row r="298" spans="1:4" x14ac:dyDescent="0.25">
      <c r="A298" s="81">
        <v>341</v>
      </c>
      <c r="B298">
        <v>152</v>
      </c>
      <c r="C298">
        <v>103</v>
      </c>
      <c r="D298" t="s">
        <v>245</v>
      </c>
    </row>
    <row r="299" spans="1:4" x14ac:dyDescent="0.25">
      <c r="A299" s="82">
        <v>346</v>
      </c>
      <c r="B299">
        <v>153</v>
      </c>
      <c r="C299">
        <v>101</v>
      </c>
      <c r="D299" t="s">
        <v>246</v>
      </c>
    </row>
    <row r="300" spans="1:4" x14ac:dyDescent="0.25">
      <c r="A300" s="82">
        <v>347</v>
      </c>
      <c r="B300">
        <v>154</v>
      </c>
      <c r="C300">
        <v>347</v>
      </c>
      <c r="D300" t="s">
        <v>247</v>
      </c>
    </row>
    <row r="301" spans="1:4" x14ac:dyDescent="0.25">
      <c r="A301" s="82">
        <v>353</v>
      </c>
      <c r="B301">
        <v>155</v>
      </c>
      <c r="C301">
        <v>101</v>
      </c>
      <c r="D301" t="s">
        <v>248</v>
      </c>
    </row>
    <row r="302" spans="1:4" x14ac:dyDescent="0.25">
      <c r="A302" s="82">
        <v>354</v>
      </c>
      <c r="B302">
        <v>156</v>
      </c>
      <c r="C302">
        <v>101</v>
      </c>
      <c r="D302" t="s">
        <v>249</v>
      </c>
    </row>
    <row r="303" spans="1:4" x14ac:dyDescent="0.25">
      <c r="A303" s="82">
        <v>359</v>
      </c>
      <c r="B303">
        <v>157</v>
      </c>
      <c r="C303">
        <v>101</v>
      </c>
      <c r="D303" t="s">
        <v>250</v>
      </c>
    </row>
    <row r="304" spans="1:4" x14ac:dyDescent="0.25">
      <c r="A304" s="82">
        <v>360</v>
      </c>
      <c r="B304">
        <v>158</v>
      </c>
      <c r="C304">
        <v>101</v>
      </c>
      <c r="D304" t="s">
        <v>251</v>
      </c>
    </row>
    <row r="305" spans="1:4" x14ac:dyDescent="0.25">
      <c r="A305" s="81">
        <v>361</v>
      </c>
      <c r="B305">
        <v>159</v>
      </c>
      <c r="C305">
        <v>101</v>
      </c>
      <c r="D305" t="s">
        <v>252</v>
      </c>
    </row>
    <row r="306" spans="1:4" x14ac:dyDescent="0.25">
      <c r="A306" s="82">
        <v>362</v>
      </c>
      <c r="B306">
        <v>160</v>
      </c>
      <c r="C306">
        <v>101</v>
      </c>
      <c r="D306" t="s">
        <v>253</v>
      </c>
    </row>
    <row r="307" spans="1:4" x14ac:dyDescent="0.25">
      <c r="A307" s="82">
        <v>363</v>
      </c>
      <c r="B307">
        <v>161</v>
      </c>
      <c r="C307">
        <v>101</v>
      </c>
      <c r="D307" t="s">
        <v>254</v>
      </c>
    </row>
    <row r="308" spans="1:4" x14ac:dyDescent="0.25">
      <c r="A308" s="82">
        <v>364</v>
      </c>
      <c r="B308">
        <v>162</v>
      </c>
      <c r="C308">
        <v>101</v>
      </c>
      <c r="D308" t="s">
        <v>255</v>
      </c>
    </row>
    <row r="309" spans="1:4" x14ac:dyDescent="0.25">
      <c r="A309" s="81">
        <v>365</v>
      </c>
      <c r="B309">
        <v>163</v>
      </c>
      <c r="C309">
        <v>347</v>
      </c>
      <c r="D309" t="s">
        <v>256</v>
      </c>
    </row>
    <row r="310" spans="1:4" x14ac:dyDescent="0.25">
      <c r="A310" s="81">
        <v>366</v>
      </c>
      <c r="B310">
        <v>164</v>
      </c>
      <c r="C310">
        <v>347</v>
      </c>
      <c r="D310" t="s">
        <v>257</v>
      </c>
    </row>
    <row r="311" spans="1:4" x14ac:dyDescent="0.25">
      <c r="A311" s="81">
        <v>367</v>
      </c>
      <c r="B311">
        <v>165</v>
      </c>
      <c r="C311">
        <v>347</v>
      </c>
      <c r="D311" t="s">
        <v>258</v>
      </c>
    </row>
    <row r="312" spans="1:4" x14ac:dyDescent="0.25">
      <c r="A312" s="81">
        <v>368</v>
      </c>
      <c r="B312">
        <v>166</v>
      </c>
      <c r="C312">
        <v>347</v>
      </c>
      <c r="D312" t="s">
        <v>259</v>
      </c>
    </row>
    <row r="313" spans="1:4" x14ac:dyDescent="0.25">
      <c r="A313" s="81">
        <v>369</v>
      </c>
      <c r="B313">
        <v>167</v>
      </c>
      <c r="C313">
        <v>347</v>
      </c>
      <c r="D313" t="s">
        <v>260</v>
      </c>
    </row>
    <row r="314" spans="1:4" x14ac:dyDescent="0.25">
      <c r="A314" s="81">
        <v>370</v>
      </c>
      <c r="B314">
        <v>168</v>
      </c>
      <c r="C314">
        <v>347</v>
      </c>
      <c r="D314" t="s">
        <v>261</v>
      </c>
    </row>
    <row r="315" spans="1:4" x14ac:dyDescent="0.25">
      <c r="A315" s="81">
        <v>371</v>
      </c>
      <c r="B315">
        <v>169</v>
      </c>
      <c r="C315">
        <v>347</v>
      </c>
      <c r="D315" t="s">
        <v>262</v>
      </c>
    </row>
    <row r="316" spans="1:4" x14ac:dyDescent="0.25">
      <c r="A316" s="81">
        <v>372</v>
      </c>
      <c r="B316">
        <v>170</v>
      </c>
      <c r="C316">
        <v>347</v>
      </c>
      <c r="D316" t="s">
        <v>263</v>
      </c>
    </row>
    <row r="317" spans="1:4" x14ac:dyDescent="0.25">
      <c r="A317" s="81">
        <v>374</v>
      </c>
      <c r="B317">
        <v>171</v>
      </c>
      <c r="C317">
        <v>347</v>
      </c>
      <c r="D317" t="s">
        <v>264</v>
      </c>
    </row>
    <row r="318" spans="1:4" x14ac:dyDescent="0.25">
      <c r="A318" s="81">
        <v>375</v>
      </c>
      <c r="B318">
        <v>172</v>
      </c>
      <c r="C318">
        <v>347</v>
      </c>
      <c r="D318" t="s">
        <v>265</v>
      </c>
    </row>
    <row r="319" spans="1:4" x14ac:dyDescent="0.25">
      <c r="A319" s="81">
        <v>376</v>
      </c>
      <c r="B319">
        <v>173</v>
      </c>
      <c r="C319">
        <v>347</v>
      </c>
      <c r="D319" t="s">
        <v>266</v>
      </c>
    </row>
    <row r="320" spans="1:4" x14ac:dyDescent="0.25">
      <c r="A320" s="82">
        <v>377</v>
      </c>
      <c r="B320">
        <v>174</v>
      </c>
      <c r="C320">
        <v>58</v>
      </c>
      <c r="D320" t="s">
        <v>267</v>
      </c>
    </row>
    <row r="321" spans="1:4" x14ac:dyDescent="0.25">
      <c r="A321" s="81">
        <v>378</v>
      </c>
      <c r="B321">
        <v>175</v>
      </c>
      <c r="C321">
        <v>58</v>
      </c>
      <c r="D321" t="s">
        <v>268</v>
      </c>
    </row>
    <row r="322" spans="1:4" x14ac:dyDescent="0.25">
      <c r="A322" s="81">
        <v>379</v>
      </c>
      <c r="B322">
        <v>176</v>
      </c>
      <c r="C322">
        <v>58</v>
      </c>
      <c r="D322" t="s">
        <v>269</v>
      </c>
    </row>
    <row r="323" spans="1:4" x14ac:dyDescent="0.25">
      <c r="A323" s="82">
        <v>380</v>
      </c>
      <c r="B323">
        <v>177</v>
      </c>
      <c r="C323">
        <v>381</v>
      </c>
      <c r="D323" t="s">
        <v>102</v>
      </c>
    </row>
    <row r="324" spans="1:4" x14ac:dyDescent="0.25">
      <c r="A324" s="82">
        <v>381</v>
      </c>
      <c r="B324">
        <v>178</v>
      </c>
      <c r="C324">
        <v>381</v>
      </c>
      <c r="D324" t="s">
        <v>270</v>
      </c>
    </row>
    <row r="325" spans="1:4" x14ac:dyDescent="0.25">
      <c r="A325" s="82">
        <v>382</v>
      </c>
      <c r="B325">
        <v>179</v>
      </c>
      <c r="C325">
        <v>382</v>
      </c>
      <c r="D325" t="s">
        <v>271</v>
      </c>
    </row>
    <row r="326" spans="1:4" x14ac:dyDescent="0.25">
      <c r="A326" s="81">
        <v>383</v>
      </c>
      <c r="B326">
        <v>180</v>
      </c>
      <c r="C326">
        <v>383</v>
      </c>
      <c r="D326" t="s">
        <v>272</v>
      </c>
    </row>
    <row r="327" spans="1:4" x14ac:dyDescent="0.25">
      <c r="A327" s="81">
        <v>385</v>
      </c>
      <c r="B327">
        <v>181</v>
      </c>
      <c r="C327">
        <v>208</v>
      </c>
      <c r="D327" t="s">
        <v>273</v>
      </c>
    </row>
    <row r="328" spans="1:4" x14ac:dyDescent="0.25">
      <c r="A328" s="81">
        <v>386</v>
      </c>
      <c r="B328">
        <v>182</v>
      </c>
      <c r="C328">
        <v>41</v>
      </c>
      <c r="D328" t="s">
        <v>274</v>
      </c>
    </row>
    <row r="329" spans="1:4" x14ac:dyDescent="0.25">
      <c r="A329" s="81">
        <v>387</v>
      </c>
      <c r="B329">
        <v>183</v>
      </c>
      <c r="C329">
        <v>381</v>
      </c>
      <c r="D329" t="s">
        <v>275</v>
      </c>
    </row>
    <row r="330" spans="1:4" x14ac:dyDescent="0.25">
      <c r="A330" s="81">
        <v>388</v>
      </c>
      <c r="B330">
        <v>184</v>
      </c>
      <c r="C330">
        <v>381</v>
      </c>
      <c r="D330" t="s">
        <v>276</v>
      </c>
    </row>
    <row r="331" spans="1:4" x14ac:dyDescent="0.25">
      <c r="A331" s="81">
        <v>389</v>
      </c>
      <c r="B331">
        <v>185</v>
      </c>
      <c r="C331">
        <v>383</v>
      </c>
      <c r="D331" t="s">
        <v>277</v>
      </c>
    </row>
    <row r="332" spans="1:4" x14ac:dyDescent="0.25">
      <c r="A332" s="81">
        <v>390</v>
      </c>
      <c r="B332">
        <v>186</v>
      </c>
      <c r="C332">
        <v>381</v>
      </c>
      <c r="D332" t="s">
        <v>278</v>
      </c>
    </row>
    <row r="333" spans="1:4" x14ac:dyDescent="0.25">
      <c r="A333" s="81">
        <v>392</v>
      </c>
      <c r="B333">
        <v>187</v>
      </c>
      <c r="C333">
        <v>381</v>
      </c>
      <c r="D333" t="s">
        <v>279</v>
      </c>
    </row>
    <row r="334" spans="1:4" x14ac:dyDescent="0.25">
      <c r="A334" s="81">
        <v>393</v>
      </c>
      <c r="B334">
        <v>188</v>
      </c>
      <c r="C334">
        <v>381</v>
      </c>
      <c r="D334" t="s">
        <v>280</v>
      </c>
    </row>
    <row r="335" spans="1:4" x14ac:dyDescent="0.25">
      <c r="A335" s="81">
        <v>394</v>
      </c>
      <c r="B335">
        <v>189</v>
      </c>
      <c r="C335">
        <v>381</v>
      </c>
      <c r="D335" t="s">
        <v>281</v>
      </c>
    </row>
    <row r="336" spans="1:4" x14ac:dyDescent="0.25">
      <c r="A336" s="81">
        <v>395</v>
      </c>
      <c r="B336">
        <v>190</v>
      </c>
      <c r="C336">
        <v>381</v>
      </c>
      <c r="D336" t="s">
        <v>282</v>
      </c>
    </row>
    <row r="337" spans="1:4" x14ac:dyDescent="0.25">
      <c r="A337" s="81">
        <v>396</v>
      </c>
      <c r="B337">
        <v>191</v>
      </c>
      <c r="C337">
        <v>381</v>
      </c>
      <c r="D337" t="s">
        <v>283</v>
      </c>
    </row>
    <row r="338" spans="1:4" x14ac:dyDescent="0.25">
      <c r="A338" s="81">
        <v>397</v>
      </c>
      <c r="B338">
        <v>192</v>
      </c>
      <c r="C338">
        <v>381</v>
      </c>
      <c r="D338" t="s">
        <v>284</v>
      </c>
    </row>
    <row r="339" spans="1:4" x14ac:dyDescent="0.25">
      <c r="A339" s="82">
        <v>398</v>
      </c>
      <c r="B339">
        <v>193</v>
      </c>
      <c r="C339">
        <v>381</v>
      </c>
      <c r="D339" t="s">
        <v>285</v>
      </c>
    </row>
    <row r="340" spans="1:4" x14ac:dyDescent="0.25">
      <c r="A340" s="81">
        <v>399</v>
      </c>
      <c r="B340">
        <v>194</v>
      </c>
      <c r="C340">
        <v>381</v>
      </c>
      <c r="D340" t="s">
        <v>286</v>
      </c>
    </row>
    <row r="341" spans="1:4" x14ac:dyDescent="0.25">
      <c r="A341" s="81">
        <v>400</v>
      </c>
      <c r="B341">
        <v>195</v>
      </c>
      <c r="C341">
        <v>381</v>
      </c>
      <c r="D341" t="s">
        <v>287</v>
      </c>
    </row>
    <row r="342" spans="1:4" x14ac:dyDescent="0.25">
      <c r="A342" s="82">
        <v>401</v>
      </c>
      <c r="B342">
        <v>196</v>
      </c>
      <c r="C342">
        <v>381</v>
      </c>
      <c r="D342" t="s">
        <v>288</v>
      </c>
    </row>
    <row r="343" spans="1:4" x14ac:dyDescent="0.25">
      <c r="A343" s="82">
        <v>402</v>
      </c>
      <c r="B343">
        <v>197</v>
      </c>
      <c r="C343">
        <v>103</v>
      </c>
      <c r="D343" t="s">
        <v>289</v>
      </c>
    </row>
    <row r="344" spans="1:4" x14ac:dyDescent="0.25">
      <c r="A344" s="81">
        <v>403</v>
      </c>
      <c r="B344">
        <v>198</v>
      </c>
      <c r="C344">
        <v>103</v>
      </c>
      <c r="D344" t="s">
        <v>290</v>
      </c>
    </row>
    <row r="345" spans="1:4" x14ac:dyDescent="0.25">
      <c r="A345" s="81">
        <v>404</v>
      </c>
      <c r="B345">
        <v>199</v>
      </c>
      <c r="C345">
        <v>103</v>
      </c>
      <c r="D345" t="s">
        <v>291</v>
      </c>
    </row>
    <row r="346" spans="1:4" x14ac:dyDescent="0.25">
      <c r="A346" s="81">
        <v>405</v>
      </c>
      <c r="B346">
        <v>200</v>
      </c>
      <c r="C346">
        <v>57</v>
      </c>
      <c r="D346" t="s">
        <v>292</v>
      </c>
    </row>
    <row r="347" spans="1:4" x14ac:dyDescent="0.25">
      <c r="A347" s="82">
        <v>406</v>
      </c>
      <c r="B347">
        <v>201</v>
      </c>
      <c r="C347">
        <v>57</v>
      </c>
      <c r="D347" t="s">
        <v>293</v>
      </c>
    </row>
    <row r="348" spans="1:4" x14ac:dyDescent="0.25">
      <c r="A348" s="82">
        <v>407</v>
      </c>
      <c r="B348">
        <v>202</v>
      </c>
      <c r="C348">
        <v>57</v>
      </c>
      <c r="D348" t="s">
        <v>294</v>
      </c>
    </row>
    <row r="349" spans="1:4" x14ac:dyDescent="0.25">
      <c r="A349" s="82">
        <v>408</v>
      </c>
      <c r="B349">
        <v>203</v>
      </c>
      <c r="C349">
        <v>57</v>
      </c>
      <c r="D349" t="s">
        <v>295</v>
      </c>
    </row>
    <row r="350" spans="1:4" x14ac:dyDescent="0.25">
      <c r="A350" s="81">
        <v>409</v>
      </c>
      <c r="B350">
        <v>204</v>
      </c>
      <c r="C350">
        <v>57</v>
      </c>
      <c r="D350" t="s">
        <v>296</v>
      </c>
    </row>
    <row r="351" spans="1:4" x14ac:dyDescent="0.25">
      <c r="A351" s="81">
        <v>410</v>
      </c>
      <c r="B351">
        <v>205</v>
      </c>
      <c r="C351">
        <v>57</v>
      </c>
      <c r="D351" t="s">
        <v>297</v>
      </c>
    </row>
    <row r="352" spans="1:4" x14ac:dyDescent="0.25">
      <c r="A352" s="81">
        <v>411</v>
      </c>
      <c r="B352">
        <v>206</v>
      </c>
      <c r="C352">
        <v>58</v>
      </c>
      <c r="D352" t="s">
        <v>298</v>
      </c>
    </row>
    <row r="353" spans="1:4" x14ac:dyDescent="0.25">
      <c r="A353" s="81">
        <v>412</v>
      </c>
      <c r="B353">
        <v>207</v>
      </c>
      <c r="C353">
        <v>103</v>
      </c>
      <c r="D353" t="s">
        <v>299</v>
      </c>
    </row>
    <row r="354" spans="1:4" x14ac:dyDescent="0.25">
      <c r="A354" s="81">
        <v>413</v>
      </c>
      <c r="B354">
        <v>208</v>
      </c>
      <c r="C354">
        <v>103</v>
      </c>
      <c r="D354" t="s">
        <v>300</v>
      </c>
    </row>
    <row r="355" spans="1:4" x14ac:dyDescent="0.25">
      <c r="A355" s="81">
        <v>414</v>
      </c>
      <c r="B355">
        <v>209</v>
      </c>
      <c r="C355">
        <v>103</v>
      </c>
      <c r="D355" t="s">
        <v>301</v>
      </c>
    </row>
    <row r="356" spans="1:4" x14ac:dyDescent="0.25">
      <c r="A356" s="81">
        <v>415</v>
      </c>
      <c r="B356">
        <v>210</v>
      </c>
      <c r="C356">
        <v>103</v>
      </c>
      <c r="D356" t="s">
        <v>302</v>
      </c>
    </row>
    <row r="357" spans="1:4" x14ac:dyDescent="0.25">
      <c r="A357" s="81">
        <v>416</v>
      </c>
      <c r="B357">
        <v>211</v>
      </c>
      <c r="C357">
        <v>381</v>
      </c>
      <c r="D357" t="s">
        <v>303</v>
      </c>
    </row>
    <row r="358" spans="1:4" x14ac:dyDescent="0.25">
      <c r="A358" s="81">
        <v>417</v>
      </c>
      <c r="B358">
        <v>212</v>
      </c>
      <c r="C358">
        <v>347</v>
      </c>
      <c r="D358" t="s">
        <v>304</v>
      </c>
    </row>
    <row r="359" spans="1:4" x14ac:dyDescent="0.25">
      <c r="A359" s="81">
        <v>418</v>
      </c>
      <c r="B359">
        <v>213</v>
      </c>
      <c r="C359">
        <v>347</v>
      </c>
      <c r="D359" t="s">
        <v>305</v>
      </c>
    </row>
    <row r="360" spans="1:4" x14ac:dyDescent="0.25">
      <c r="A360" s="81">
        <v>419</v>
      </c>
      <c r="B360">
        <v>214</v>
      </c>
      <c r="C360">
        <v>347</v>
      </c>
      <c r="D360" t="s">
        <v>306</v>
      </c>
    </row>
    <row r="361" spans="1:4" x14ac:dyDescent="0.25">
      <c r="A361" s="81">
        <v>420</v>
      </c>
      <c r="B361">
        <v>215</v>
      </c>
      <c r="C361">
        <v>347</v>
      </c>
      <c r="D361" t="s">
        <v>307</v>
      </c>
    </row>
    <row r="362" spans="1:4" x14ac:dyDescent="0.25">
      <c r="A362" s="81">
        <v>421</v>
      </c>
      <c r="B362">
        <v>216</v>
      </c>
      <c r="C362">
        <v>347</v>
      </c>
      <c r="D362" t="s">
        <v>308</v>
      </c>
    </row>
    <row r="363" spans="1:4" x14ac:dyDescent="0.25">
      <c r="A363" s="82">
        <v>422</v>
      </c>
      <c r="B363">
        <v>217</v>
      </c>
      <c r="C363">
        <v>347</v>
      </c>
      <c r="D363" t="s">
        <v>309</v>
      </c>
    </row>
    <row r="364" spans="1:4" x14ac:dyDescent="0.25">
      <c r="A364" s="82">
        <v>424</v>
      </c>
      <c r="B364">
        <v>218</v>
      </c>
      <c r="C364">
        <v>3</v>
      </c>
      <c r="D364" t="s">
        <v>310</v>
      </c>
    </row>
    <row r="365" spans="1:4" x14ac:dyDescent="0.25">
      <c r="A365" s="82">
        <v>425</v>
      </c>
      <c r="B365">
        <v>219</v>
      </c>
      <c r="C365">
        <v>3</v>
      </c>
      <c r="D365" t="s">
        <v>311</v>
      </c>
    </row>
    <row r="366" spans="1:4" x14ac:dyDescent="0.25">
      <c r="A366" s="82">
        <v>426</v>
      </c>
      <c r="B366">
        <v>220</v>
      </c>
      <c r="C366">
        <v>3</v>
      </c>
      <c r="D366" t="s">
        <v>312</v>
      </c>
    </row>
    <row r="367" spans="1:4" x14ac:dyDescent="0.25">
      <c r="A367" s="81">
        <v>429</v>
      </c>
      <c r="B367">
        <v>221</v>
      </c>
      <c r="C367">
        <v>3</v>
      </c>
      <c r="D367" t="s">
        <v>313</v>
      </c>
    </row>
    <row r="368" spans="1:4" x14ac:dyDescent="0.25">
      <c r="A368" s="81">
        <v>430</v>
      </c>
      <c r="B368">
        <v>222</v>
      </c>
      <c r="C368">
        <v>19</v>
      </c>
      <c r="D368" t="s">
        <v>314</v>
      </c>
    </row>
    <row r="369" spans="1:4" x14ac:dyDescent="0.25">
      <c r="A369" s="82">
        <v>431</v>
      </c>
      <c r="B369">
        <v>223</v>
      </c>
      <c r="C369">
        <v>103</v>
      </c>
      <c r="D369" t="s">
        <v>315</v>
      </c>
    </row>
    <row r="370" spans="1:4" x14ac:dyDescent="0.25">
      <c r="A370" s="82">
        <v>433</v>
      </c>
      <c r="B370">
        <v>224</v>
      </c>
      <c r="C370">
        <v>383</v>
      </c>
      <c r="D370" t="s">
        <v>316</v>
      </c>
    </row>
    <row r="371" spans="1:4" x14ac:dyDescent="0.25">
      <c r="A371" s="81">
        <v>434</v>
      </c>
      <c r="B371">
        <v>225</v>
      </c>
      <c r="C371">
        <v>383</v>
      </c>
      <c r="D371" t="s">
        <v>317</v>
      </c>
    </row>
    <row r="372" spans="1:4" x14ac:dyDescent="0.25">
      <c r="A372" s="81">
        <v>435</v>
      </c>
      <c r="B372">
        <v>226</v>
      </c>
      <c r="C372">
        <v>383</v>
      </c>
      <c r="D372" t="s">
        <v>318</v>
      </c>
    </row>
    <row r="373" spans="1:4" x14ac:dyDescent="0.25">
      <c r="A373" s="81">
        <v>436</v>
      </c>
      <c r="B373">
        <v>227</v>
      </c>
      <c r="C373">
        <v>383</v>
      </c>
      <c r="D373" t="s">
        <v>319</v>
      </c>
    </row>
    <row r="374" spans="1:4" x14ac:dyDescent="0.25">
      <c r="A374" s="81">
        <v>437</v>
      </c>
      <c r="B374">
        <v>228</v>
      </c>
      <c r="C374">
        <v>383</v>
      </c>
      <c r="D374" t="s">
        <v>320</v>
      </c>
    </row>
    <row r="375" spans="1:4" x14ac:dyDescent="0.25">
      <c r="A375" s="81">
        <v>438</v>
      </c>
      <c r="B375">
        <v>229</v>
      </c>
      <c r="C375">
        <v>383</v>
      </c>
      <c r="D375" t="s">
        <v>321</v>
      </c>
    </row>
    <row r="376" spans="1:4" x14ac:dyDescent="0.25">
      <c r="A376" s="81">
        <v>439</v>
      </c>
      <c r="B376">
        <v>230</v>
      </c>
      <c r="C376">
        <v>383</v>
      </c>
      <c r="D376" t="s">
        <v>322</v>
      </c>
    </row>
    <row r="377" spans="1:4" x14ac:dyDescent="0.25">
      <c r="A377" s="81">
        <v>440</v>
      </c>
      <c r="B377">
        <v>231</v>
      </c>
      <c r="C377">
        <v>383</v>
      </c>
      <c r="D377" t="s">
        <v>323</v>
      </c>
    </row>
    <row r="378" spans="1:4" x14ac:dyDescent="0.25">
      <c r="A378" s="81">
        <v>442</v>
      </c>
      <c r="B378">
        <v>232</v>
      </c>
      <c r="C378">
        <v>383</v>
      </c>
      <c r="D378" t="s">
        <v>324</v>
      </c>
    </row>
    <row r="379" spans="1:4" x14ac:dyDescent="0.25">
      <c r="A379" s="81">
        <v>444</v>
      </c>
      <c r="B379">
        <v>233</v>
      </c>
      <c r="C379">
        <v>383</v>
      </c>
      <c r="D379" t="s">
        <v>325</v>
      </c>
    </row>
    <row r="380" spans="1:4" x14ac:dyDescent="0.25">
      <c r="A380" s="81">
        <v>447</v>
      </c>
      <c r="B380">
        <v>234</v>
      </c>
      <c r="C380">
        <v>383</v>
      </c>
      <c r="D380" t="s">
        <v>326</v>
      </c>
    </row>
    <row r="381" spans="1:4" x14ac:dyDescent="0.25">
      <c r="A381" s="81">
        <v>449</v>
      </c>
      <c r="B381">
        <v>235</v>
      </c>
      <c r="C381">
        <v>101</v>
      </c>
      <c r="D381" t="s">
        <v>48</v>
      </c>
    </row>
    <row r="382" spans="1:4" x14ac:dyDescent="0.25">
      <c r="A382" s="81">
        <v>451</v>
      </c>
      <c r="B382">
        <v>236</v>
      </c>
      <c r="C382">
        <v>382</v>
      </c>
      <c r="D382" t="s">
        <v>327</v>
      </c>
    </row>
    <row r="383" spans="1:4" x14ac:dyDescent="0.25">
      <c r="A383" s="81">
        <v>452</v>
      </c>
      <c r="B383">
        <v>237</v>
      </c>
      <c r="C383">
        <v>382</v>
      </c>
      <c r="D383" t="s">
        <v>328</v>
      </c>
    </row>
    <row r="384" spans="1:4" x14ac:dyDescent="0.25">
      <c r="A384" s="81">
        <v>453</v>
      </c>
      <c r="B384">
        <v>238</v>
      </c>
      <c r="C384">
        <v>382</v>
      </c>
      <c r="D384" t="s">
        <v>329</v>
      </c>
    </row>
    <row r="385" spans="1:4" x14ac:dyDescent="0.25">
      <c r="A385" s="81">
        <v>454</v>
      </c>
      <c r="B385">
        <v>239</v>
      </c>
      <c r="C385">
        <v>382</v>
      </c>
      <c r="D385" t="s">
        <v>330</v>
      </c>
    </row>
    <row r="386" spans="1:4" x14ac:dyDescent="0.25">
      <c r="A386" s="82">
        <v>455</v>
      </c>
      <c r="B386">
        <v>240</v>
      </c>
      <c r="C386">
        <v>382</v>
      </c>
      <c r="D386" t="s">
        <v>331</v>
      </c>
    </row>
    <row r="387" spans="1:4" x14ac:dyDescent="0.25">
      <c r="A387" s="81">
        <v>456</v>
      </c>
      <c r="B387">
        <v>241</v>
      </c>
      <c r="C387">
        <v>382</v>
      </c>
      <c r="D387" t="s">
        <v>332</v>
      </c>
    </row>
    <row r="388" spans="1:4" x14ac:dyDescent="0.25">
      <c r="A388" s="81">
        <v>457</v>
      </c>
      <c r="B388">
        <v>242</v>
      </c>
      <c r="C388">
        <v>382</v>
      </c>
      <c r="D388" t="s">
        <v>333</v>
      </c>
    </row>
    <row r="389" spans="1:4" x14ac:dyDescent="0.25">
      <c r="A389" s="81">
        <v>458</v>
      </c>
      <c r="B389">
        <v>243</v>
      </c>
      <c r="C389">
        <v>382</v>
      </c>
      <c r="D389" t="s">
        <v>334</v>
      </c>
    </row>
    <row r="390" spans="1:4" x14ac:dyDescent="0.25">
      <c r="A390" s="81">
        <v>459</v>
      </c>
      <c r="B390">
        <v>244</v>
      </c>
      <c r="C390">
        <v>382</v>
      </c>
      <c r="D390" t="s">
        <v>335</v>
      </c>
    </row>
    <row r="391" spans="1:4" x14ac:dyDescent="0.25">
      <c r="A391" s="81">
        <v>460</v>
      </c>
      <c r="B391">
        <v>245</v>
      </c>
      <c r="C391">
        <v>382</v>
      </c>
      <c r="D391" t="s">
        <v>336</v>
      </c>
    </row>
    <row r="392" spans="1:4" x14ac:dyDescent="0.25">
      <c r="A392" s="81">
        <v>461</v>
      </c>
      <c r="B392">
        <v>246</v>
      </c>
      <c r="C392">
        <v>382</v>
      </c>
      <c r="D392" t="s">
        <v>337</v>
      </c>
    </row>
    <row r="393" spans="1:4" x14ac:dyDescent="0.25">
      <c r="A393" s="81">
        <v>462</v>
      </c>
      <c r="B393">
        <v>247</v>
      </c>
      <c r="C393">
        <v>382</v>
      </c>
      <c r="D393" t="s">
        <v>338</v>
      </c>
    </row>
    <row r="394" spans="1:4" x14ac:dyDescent="0.25">
      <c r="A394" s="82">
        <v>463</v>
      </c>
      <c r="B394">
        <v>248</v>
      </c>
      <c r="C394">
        <v>382</v>
      </c>
      <c r="D394" t="s">
        <v>339</v>
      </c>
    </row>
    <row r="395" spans="1:4" x14ac:dyDescent="0.25">
      <c r="A395" s="81">
        <v>464</v>
      </c>
      <c r="B395">
        <v>249</v>
      </c>
      <c r="C395">
        <v>382</v>
      </c>
      <c r="D395" t="s">
        <v>340</v>
      </c>
    </row>
    <row r="396" spans="1:4" x14ac:dyDescent="0.25">
      <c r="A396" s="82">
        <v>465</v>
      </c>
      <c r="B396">
        <v>250</v>
      </c>
      <c r="C396">
        <v>382</v>
      </c>
      <c r="D396" t="s">
        <v>341</v>
      </c>
    </row>
    <row r="397" spans="1:4" x14ac:dyDescent="0.25">
      <c r="A397" s="81">
        <v>466</v>
      </c>
      <c r="B397">
        <v>251</v>
      </c>
      <c r="C397">
        <v>382</v>
      </c>
      <c r="D397" t="s">
        <v>342</v>
      </c>
    </row>
    <row r="398" spans="1:4" x14ac:dyDescent="0.25">
      <c r="A398" s="81">
        <v>467</v>
      </c>
      <c r="B398">
        <v>252</v>
      </c>
      <c r="C398">
        <v>382</v>
      </c>
      <c r="D398" t="s">
        <v>343</v>
      </c>
    </row>
    <row r="399" spans="1:4" x14ac:dyDescent="0.25">
      <c r="A399" s="82">
        <v>468</v>
      </c>
      <c r="B399">
        <v>253</v>
      </c>
      <c r="C399">
        <v>58</v>
      </c>
      <c r="D399" t="s">
        <v>344</v>
      </c>
    </row>
    <row r="400" spans="1:4" x14ac:dyDescent="0.25">
      <c r="A400" s="81">
        <v>469</v>
      </c>
      <c r="B400">
        <v>254</v>
      </c>
      <c r="C400">
        <v>58</v>
      </c>
      <c r="D400" t="s">
        <v>345</v>
      </c>
    </row>
    <row r="401" spans="1:4" x14ac:dyDescent="0.25">
      <c r="A401" s="81">
        <v>470</v>
      </c>
      <c r="B401">
        <v>255</v>
      </c>
      <c r="C401">
        <v>58</v>
      </c>
      <c r="D401" t="s">
        <v>346</v>
      </c>
    </row>
    <row r="402" spans="1:4" x14ac:dyDescent="0.25">
      <c r="A402" s="81">
        <v>471</v>
      </c>
      <c r="B402">
        <v>256</v>
      </c>
      <c r="C402">
        <v>58</v>
      </c>
      <c r="D402" t="s">
        <v>347</v>
      </c>
    </row>
    <row r="403" spans="1:4" x14ac:dyDescent="0.25">
      <c r="A403" s="81">
        <v>472</v>
      </c>
      <c r="B403">
        <v>257</v>
      </c>
      <c r="C403">
        <v>58</v>
      </c>
      <c r="D403" t="s">
        <v>348</v>
      </c>
    </row>
    <row r="404" spans="1:4" x14ac:dyDescent="0.25">
      <c r="A404" s="81">
        <v>473</v>
      </c>
      <c r="B404">
        <v>258</v>
      </c>
      <c r="C404">
        <v>58</v>
      </c>
      <c r="D404" t="s">
        <v>349</v>
      </c>
    </row>
    <row r="405" spans="1:4" x14ac:dyDescent="0.25">
      <c r="A405" s="81">
        <v>475</v>
      </c>
      <c r="B405">
        <v>259</v>
      </c>
      <c r="C405">
        <v>383</v>
      </c>
      <c r="D405" t="s">
        <v>350</v>
      </c>
    </row>
    <row r="406" spans="1:4" x14ac:dyDescent="0.25">
      <c r="A406" s="81">
        <v>477</v>
      </c>
      <c r="B406">
        <v>260</v>
      </c>
      <c r="C406">
        <v>383</v>
      </c>
      <c r="D406" t="s">
        <v>351</v>
      </c>
    </row>
    <row r="407" spans="1:4" x14ac:dyDescent="0.25">
      <c r="A407" s="81">
        <v>478</v>
      </c>
      <c r="B407">
        <v>261</v>
      </c>
      <c r="C407">
        <v>383</v>
      </c>
      <c r="D407" t="s">
        <v>352</v>
      </c>
    </row>
    <row r="408" spans="1:4" x14ac:dyDescent="0.25">
      <c r="A408" s="81">
        <v>480</v>
      </c>
      <c r="B408">
        <v>262</v>
      </c>
      <c r="C408">
        <v>103</v>
      </c>
      <c r="D408" t="s">
        <v>353</v>
      </c>
    </row>
    <row r="409" spans="1:4" x14ac:dyDescent="0.25">
      <c r="A409" s="81">
        <v>481</v>
      </c>
      <c r="B409">
        <v>263</v>
      </c>
      <c r="C409">
        <v>103</v>
      </c>
      <c r="D409" t="s">
        <v>354</v>
      </c>
    </row>
    <row r="410" spans="1:4" x14ac:dyDescent="0.25">
      <c r="A410" s="81">
        <v>482</v>
      </c>
      <c r="B410">
        <v>264</v>
      </c>
      <c r="C410">
        <v>103</v>
      </c>
      <c r="D410" t="s">
        <v>355</v>
      </c>
    </row>
    <row r="411" spans="1:4" x14ac:dyDescent="0.25">
      <c r="A411" s="81">
        <v>484</v>
      </c>
      <c r="B411">
        <v>265</v>
      </c>
      <c r="C411">
        <v>103</v>
      </c>
      <c r="D411" t="s">
        <v>356</v>
      </c>
    </row>
    <row r="412" spans="1:4" x14ac:dyDescent="0.25">
      <c r="A412" s="82">
        <v>485</v>
      </c>
      <c r="B412">
        <v>266</v>
      </c>
      <c r="C412">
        <v>103</v>
      </c>
      <c r="D412" t="s">
        <v>357</v>
      </c>
    </row>
    <row r="413" spans="1:4" x14ac:dyDescent="0.25">
      <c r="A413" s="82">
        <v>486</v>
      </c>
      <c r="B413">
        <v>267</v>
      </c>
      <c r="C413">
        <v>381</v>
      </c>
      <c r="D413" t="s">
        <v>358</v>
      </c>
    </row>
    <row r="414" spans="1:4" x14ac:dyDescent="0.25">
      <c r="A414" s="82">
        <v>487</v>
      </c>
      <c r="B414">
        <v>268</v>
      </c>
      <c r="C414">
        <v>382</v>
      </c>
      <c r="D414" t="s">
        <v>359</v>
      </c>
    </row>
    <row r="415" spans="1:4" x14ac:dyDescent="0.25">
      <c r="A415" s="82">
        <v>492</v>
      </c>
      <c r="B415">
        <v>269</v>
      </c>
      <c r="C415">
        <v>41</v>
      </c>
      <c r="D415" t="s">
        <v>360</v>
      </c>
    </row>
    <row r="416" spans="1:4" x14ac:dyDescent="0.25">
      <c r="A416" s="82">
        <v>493</v>
      </c>
      <c r="B416">
        <v>270</v>
      </c>
      <c r="C416">
        <v>181</v>
      </c>
      <c r="D416" t="s">
        <v>361</v>
      </c>
    </row>
    <row r="417" spans="1:4" x14ac:dyDescent="0.25">
      <c r="A417" s="82">
        <v>494</v>
      </c>
      <c r="B417">
        <v>271</v>
      </c>
      <c r="C417">
        <v>181</v>
      </c>
      <c r="D417" t="s">
        <v>362</v>
      </c>
    </row>
    <row r="418" spans="1:4" x14ac:dyDescent="0.25">
      <c r="A418" s="82">
        <v>495</v>
      </c>
      <c r="B418">
        <v>272</v>
      </c>
      <c r="C418">
        <v>181</v>
      </c>
      <c r="D418" t="s">
        <v>363</v>
      </c>
    </row>
    <row r="419" spans="1:4" x14ac:dyDescent="0.25">
      <c r="A419" s="82">
        <v>496</v>
      </c>
      <c r="B419">
        <v>273</v>
      </c>
      <c r="C419">
        <v>181</v>
      </c>
      <c r="D419" t="s">
        <v>364</v>
      </c>
    </row>
    <row r="420" spans="1:4" x14ac:dyDescent="0.25">
      <c r="A420" s="82">
        <v>497</v>
      </c>
      <c r="B420">
        <v>274</v>
      </c>
      <c r="C420">
        <v>181</v>
      </c>
      <c r="D420" t="s">
        <v>365</v>
      </c>
    </row>
    <row r="421" spans="1:4" x14ac:dyDescent="0.25">
      <c r="A421" s="82">
        <v>498</v>
      </c>
      <c r="B421">
        <v>275</v>
      </c>
      <c r="C421">
        <v>181</v>
      </c>
      <c r="D421" t="s">
        <v>366</v>
      </c>
    </row>
    <row r="422" spans="1:4" x14ac:dyDescent="0.25">
      <c r="A422" s="82">
        <v>499</v>
      </c>
      <c r="B422">
        <v>276</v>
      </c>
      <c r="C422">
        <v>181</v>
      </c>
      <c r="D422" t="s">
        <v>367</v>
      </c>
    </row>
    <row r="423" spans="1:4" x14ac:dyDescent="0.25">
      <c r="A423" s="82">
        <v>500</v>
      </c>
      <c r="B423">
        <v>277</v>
      </c>
      <c r="C423">
        <v>181</v>
      </c>
      <c r="D423" t="s">
        <v>368</v>
      </c>
    </row>
    <row r="424" spans="1:4" x14ac:dyDescent="0.25">
      <c r="A424" s="82">
        <v>501</v>
      </c>
      <c r="B424">
        <v>278</v>
      </c>
      <c r="C424">
        <v>181</v>
      </c>
      <c r="D424" t="s">
        <v>369</v>
      </c>
    </row>
    <row r="425" spans="1:4" x14ac:dyDescent="0.25">
      <c r="A425" s="82">
        <v>502</v>
      </c>
      <c r="B425">
        <v>279</v>
      </c>
      <c r="C425">
        <v>181</v>
      </c>
      <c r="D425" t="s">
        <v>370</v>
      </c>
    </row>
    <row r="426" spans="1:4" x14ac:dyDescent="0.25">
      <c r="A426" s="82">
        <v>503</v>
      </c>
      <c r="B426">
        <v>280</v>
      </c>
      <c r="C426">
        <v>181</v>
      </c>
      <c r="D426" t="s">
        <v>371</v>
      </c>
    </row>
    <row r="427" spans="1:4" x14ac:dyDescent="0.25">
      <c r="A427" s="82">
        <v>504</v>
      </c>
      <c r="B427">
        <v>281</v>
      </c>
      <c r="C427">
        <v>181</v>
      </c>
      <c r="D427" t="s">
        <v>372</v>
      </c>
    </row>
    <row r="428" spans="1:4" x14ac:dyDescent="0.25">
      <c r="A428" s="82">
        <v>505</v>
      </c>
      <c r="B428">
        <v>282</v>
      </c>
      <c r="C428">
        <v>181</v>
      </c>
      <c r="D428" t="s">
        <v>373</v>
      </c>
    </row>
    <row r="429" spans="1:4" x14ac:dyDescent="0.25">
      <c r="A429" s="82">
        <v>506</v>
      </c>
      <c r="B429">
        <v>283</v>
      </c>
      <c r="C429">
        <v>181</v>
      </c>
      <c r="D429" t="s">
        <v>374</v>
      </c>
    </row>
    <row r="430" spans="1:4" x14ac:dyDescent="0.25">
      <c r="A430" s="82">
        <v>507</v>
      </c>
      <c r="B430">
        <v>284</v>
      </c>
      <c r="C430">
        <v>181</v>
      </c>
      <c r="D430" t="s">
        <v>375</v>
      </c>
    </row>
    <row r="431" spans="1:4" x14ac:dyDescent="0.25">
      <c r="A431" s="82">
        <v>508</v>
      </c>
      <c r="B431">
        <v>285</v>
      </c>
      <c r="C431">
        <v>849</v>
      </c>
      <c r="D431" t="s">
        <v>376</v>
      </c>
    </row>
    <row r="432" spans="1:4" x14ac:dyDescent="0.25">
      <c r="A432" s="82">
        <v>509</v>
      </c>
      <c r="B432">
        <v>286</v>
      </c>
      <c r="C432">
        <v>849</v>
      </c>
      <c r="D432" t="s">
        <v>377</v>
      </c>
    </row>
    <row r="433" spans="1:4" x14ac:dyDescent="0.25">
      <c r="A433" s="82">
        <v>510</v>
      </c>
      <c r="B433">
        <v>287</v>
      </c>
      <c r="C433">
        <v>849</v>
      </c>
      <c r="D433" t="s">
        <v>378</v>
      </c>
    </row>
    <row r="434" spans="1:4" x14ac:dyDescent="0.25">
      <c r="A434" s="82">
        <v>511</v>
      </c>
      <c r="B434">
        <v>288</v>
      </c>
      <c r="C434">
        <v>511</v>
      </c>
      <c r="D434" t="s">
        <v>379</v>
      </c>
    </row>
    <row r="435" spans="1:4" x14ac:dyDescent="0.25">
      <c r="A435" s="82">
        <v>512</v>
      </c>
      <c r="B435">
        <v>289</v>
      </c>
      <c r="C435">
        <v>512</v>
      </c>
      <c r="D435" t="s">
        <v>380</v>
      </c>
    </row>
    <row r="436" spans="1:4" x14ac:dyDescent="0.25">
      <c r="A436" s="82">
        <v>513</v>
      </c>
      <c r="B436">
        <v>290</v>
      </c>
      <c r="C436">
        <v>513</v>
      </c>
      <c r="D436" t="s">
        <v>381</v>
      </c>
    </row>
    <row r="437" spans="1:4" x14ac:dyDescent="0.25">
      <c r="A437" s="82">
        <v>514</v>
      </c>
      <c r="B437">
        <v>291</v>
      </c>
      <c r="C437">
        <v>514</v>
      </c>
      <c r="D437" t="s">
        <v>382</v>
      </c>
    </row>
    <row r="438" spans="1:4" x14ac:dyDescent="0.25">
      <c r="A438" s="82">
        <v>515</v>
      </c>
      <c r="B438">
        <v>292</v>
      </c>
      <c r="C438">
        <v>515</v>
      </c>
      <c r="D438" t="s">
        <v>1615</v>
      </c>
    </row>
    <row r="439" spans="1:4" x14ac:dyDescent="0.25">
      <c r="A439" s="82">
        <v>516</v>
      </c>
      <c r="B439">
        <v>293</v>
      </c>
      <c r="C439">
        <v>516</v>
      </c>
      <c r="D439" t="s">
        <v>377</v>
      </c>
    </row>
    <row r="440" spans="1:4" x14ac:dyDescent="0.25">
      <c r="A440" s="82">
        <v>517</v>
      </c>
      <c r="B440">
        <v>294</v>
      </c>
      <c r="C440">
        <v>517</v>
      </c>
      <c r="D440" t="s">
        <v>383</v>
      </c>
    </row>
    <row r="441" spans="1:4" x14ac:dyDescent="0.25">
      <c r="A441" s="82">
        <v>518</v>
      </c>
      <c r="B441">
        <v>295</v>
      </c>
      <c r="C441">
        <v>518</v>
      </c>
      <c r="D441" t="s">
        <v>383</v>
      </c>
    </row>
    <row r="442" spans="1:4" x14ac:dyDescent="0.25">
      <c r="A442" s="82">
        <v>525</v>
      </c>
      <c r="B442">
        <v>296</v>
      </c>
      <c r="C442">
        <v>181</v>
      </c>
      <c r="D442" t="s">
        <v>1528</v>
      </c>
    </row>
    <row r="443" spans="1:4" x14ac:dyDescent="0.25">
      <c r="A443" s="82">
        <v>526</v>
      </c>
      <c r="B443">
        <v>297</v>
      </c>
      <c r="C443">
        <v>382</v>
      </c>
      <c r="D443" t="s">
        <v>384</v>
      </c>
    </row>
    <row r="444" spans="1:4" x14ac:dyDescent="0.25">
      <c r="A444" s="82">
        <v>527</v>
      </c>
      <c r="B444">
        <v>298</v>
      </c>
      <c r="C444">
        <v>199</v>
      </c>
      <c r="D444" t="s">
        <v>385</v>
      </c>
    </row>
    <row r="445" spans="1:4" x14ac:dyDescent="0.25">
      <c r="A445" s="82">
        <v>529</v>
      </c>
      <c r="B445">
        <v>299</v>
      </c>
      <c r="C445">
        <v>267</v>
      </c>
      <c r="D445" t="s">
        <v>386</v>
      </c>
    </row>
    <row r="446" spans="1:4" x14ac:dyDescent="0.25">
      <c r="A446" s="82">
        <v>530</v>
      </c>
      <c r="B446">
        <v>300</v>
      </c>
      <c r="C446">
        <v>347</v>
      </c>
      <c r="D446" t="s">
        <v>387</v>
      </c>
    </row>
    <row r="447" spans="1:4" x14ac:dyDescent="0.25">
      <c r="A447" s="82">
        <v>531</v>
      </c>
      <c r="B447">
        <v>301</v>
      </c>
      <c r="C447">
        <v>181</v>
      </c>
      <c r="D447" t="s">
        <v>388</v>
      </c>
    </row>
    <row r="448" spans="1:4" x14ac:dyDescent="0.25">
      <c r="A448" s="82">
        <v>532</v>
      </c>
      <c r="B448">
        <v>302</v>
      </c>
      <c r="C448">
        <v>181</v>
      </c>
      <c r="D448" t="s">
        <v>389</v>
      </c>
    </row>
    <row r="449" spans="1:4" x14ac:dyDescent="0.25">
      <c r="A449" s="82">
        <v>533</v>
      </c>
      <c r="B449">
        <v>303</v>
      </c>
      <c r="C449">
        <v>181</v>
      </c>
      <c r="D449" t="s">
        <v>390</v>
      </c>
    </row>
    <row r="450" spans="1:4" x14ac:dyDescent="0.25">
      <c r="A450" s="82">
        <v>534</v>
      </c>
      <c r="B450">
        <v>304</v>
      </c>
      <c r="C450">
        <v>534</v>
      </c>
      <c r="D450" t="s">
        <v>391</v>
      </c>
    </row>
    <row r="451" spans="1:4" x14ac:dyDescent="0.25">
      <c r="A451" s="81">
        <v>535</v>
      </c>
      <c r="B451">
        <v>305</v>
      </c>
      <c r="C451">
        <v>535</v>
      </c>
      <c r="D451" t="s">
        <v>392</v>
      </c>
    </row>
    <row r="452" spans="1:4" x14ac:dyDescent="0.25">
      <c r="A452" s="81">
        <v>537</v>
      </c>
      <c r="B452">
        <v>306</v>
      </c>
      <c r="C452">
        <v>537</v>
      </c>
      <c r="D452" t="s">
        <v>393</v>
      </c>
    </row>
    <row r="453" spans="1:4" x14ac:dyDescent="0.25">
      <c r="A453" s="82">
        <v>539</v>
      </c>
      <c r="B453">
        <v>307</v>
      </c>
      <c r="C453">
        <v>535</v>
      </c>
      <c r="D453" t="s">
        <v>394</v>
      </c>
    </row>
    <row r="454" spans="1:4" x14ac:dyDescent="0.25">
      <c r="A454" s="81">
        <v>541</v>
      </c>
      <c r="B454">
        <v>308</v>
      </c>
      <c r="C454">
        <v>267</v>
      </c>
      <c r="D454" t="s">
        <v>395</v>
      </c>
    </row>
    <row r="455" spans="1:4" x14ac:dyDescent="0.25">
      <c r="A455" s="81">
        <v>542</v>
      </c>
      <c r="B455">
        <v>309</v>
      </c>
      <c r="C455">
        <v>208</v>
      </c>
      <c r="D455" t="s">
        <v>396</v>
      </c>
    </row>
    <row r="456" spans="1:4" x14ac:dyDescent="0.25">
      <c r="A456" s="81">
        <v>543</v>
      </c>
      <c r="B456">
        <v>310</v>
      </c>
      <c r="C456">
        <v>208</v>
      </c>
      <c r="D456" t="s">
        <v>397</v>
      </c>
    </row>
    <row r="457" spans="1:4" x14ac:dyDescent="0.25">
      <c r="A457" s="81">
        <v>544</v>
      </c>
      <c r="B457">
        <v>311</v>
      </c>
      <c r="C457">
        <v>208</v>
      </c>
      <c r="D457" t="s">
        <v>398</v>
      </c>
    </row>
    <row r="458" spans="1:4" x14ac:dyDescent="0.25">
      <c r="A458" s="81">
        <v>545</v>
      </c>
      <c r="B458">
        <v>312</v>
      </c>
      <c r="C458">
        <v>19</v>
      </c>
      <c r="D458" t="s">
        <v>399</v>
      </c>
    </row>
    <row r="459" spans="1:4" x14ac:dyDescent="0.25">
      <c r="A459" s="81">
        <v>546</v>
      </c>
      <c r="B459">
        <v>313</v>
      </c>
      <c r="C459">
        <v>19</v>
      </c>
      <c r="D459" t="s">
        <v>400</v>
      </c>
    </row>
    <row r="460" spans="1:4" x14ac:dyDescent="0.25">
      <c r="A460" s="81">
        <v>547</v>
      </c>
      <c r="B460">
        <v>314</v>
      </c>
      <c r="C460">
        <v>108</v>
      </c>
      <c r="D460" t="s">
        <v>401</v>
      </c>
    </row>
    <row r="461" spans="1:4" x14ac:dyDescent="0.25">
      <c r="A461" s="81">
        <v>548</v>
      </c>
      <c r="B461">
        <v>315</v>
      </c>
      <c r="C461">
        <v>108</v>
      </c>
      <c r="D461" t="s">
        <v>402</v>
      </c>
    </row>
    <row r="462" spans="1:4" x14ac:dyDescent="0.25">
      <c r="A462" s="81">
        <v>549</v>
      </c>
      <c r="B462">
        <v>316</v>
      </c>
      <c r="C462">
        <v>383</v>
      </c>
      <c r="D462" t="s">
        <v>403</v>
      </c>
    </row>
    <row r="463" spans="1:4" x14ac:dyDescent="0.25">
      <c r="A463" s="81">
        <v>551</v>
      </c>
      <c r="B463">
        <v>317</v>
      </c>
      <c r="C463">
        <v>108</v>
      </c>
      <c r="D463" t="s">
        <v>404</v>
      </c>
    </row>
    <row r="464" spans="1:4" x14ac:dyDescent="0.25">
      <c r="A464" s="81">
        <v>552</v>
      </c>
      <c r="B464">
        <v>318</v>
      </c>
      <c r="C464">
        <v>108</v>
      </c>
      <c r="D464" t="s">
        <v>405</v>
      </c>
    </row>
    <row r="465" spans="1:4" x14ac:dyDescent="0.25">
      <c r="A465" s="81">
        <v>553</v>
      </c>
      <c r="B465">
        <v>319</v>
      </c>
      <c r="C465">
        <v>108</v>
      </c>
      <c r="D465" t="s">
        <v>406</v>
      </c>
    </row>
    <row r="466" spans="1:4" x14ac:dyDescent="0.25">
      <c r="A466" s="81">
        <v>554</v>
      </c>
      <c r="B466">
        <v>320</v>
      </c>
      <c r="C466">
        <v>108</v>
      </c>
      <c r="D466" t="s">
        <v>407</v>
      </c>
    </row>
    <row r="467" spans="1:4" x14ac:dyDescent="0.25">
      <c r="A467" s="82">
        <v>555</v>
      </c>
      <c r="B467">
        <v>321</v>
      </c>
      <c r="C467">
        <v>108</v>
      </c>
      <c r="D467" t="s">
        <v>408</v>
      </c>
    </row>
    <row r="468" spans="1:4" x14ac:dyDescent="0.25">
      <c r="A468" s="82">
        <v>556</v>
      </c>
      <c r="B468">
        <v>322</v>
      </c>
      <c r="C468">
        <v>108</v>
      </c>
      <c r="D468" t="s">
        <v>409</v>
      </c>
    </row>
    <row r="469" spans="1:4" x14ac:dyDescent="0.25">
      <c r="A469" s="82">
        <v>557</v>
      </c>
      <c r="B469">
        <v>323</v>
      </c>
      <c r="C469">
        <v>347</v>
      </c>
      <c r="D469" t="s">
        <v>410</v>
      </c>
    </row>
    <row r="470" spans="1:4" x14ac:dyDescent="0.25">
      <c r="A470" s="82">
        <v>558</v>
      </c>
      <c r="B470">
        <v>324</v>
      </c>
      <c r="C470">
        <v>108</v>
      </c>
      <c r="D470" t="s">
        <v>411</v>
      </c>
    </row>
    <row r="471" spans="1:4" x14ac:dyDescent="0.25">
      <c r="A471" s="82">
        <v>559</v>
      </c>
      <c r="B471">
        <v>325</v>
      </c>
      <c r="C471">
        <v>108</v>
      </c>
      <c r="D471" t="s">
        <v>412</v>
      </c>
    </row>
    <row r="472" spans="1:4" x14ac:dyDescent="0.25">
      <c r="A472" s="82">
        <v>560</v>
      </c>
      <c r="B472">
        <v>326</v>
      </c>
      <c r="C472">
        <v>103</v>
      </c>
      <c r="D472" t="s">
        <v>299</v>
      </c>
    </row>
    <row r="473" spans="1:4" x14ac:dyDescent="0.25">
      <c r="A473" s="82">
        <v>561</v>
      </c>
      <c r="B473">
        <v>327</v>
      </c>
      <c r="C473">
        <v>108</v>
      </c>
      <c r="D473" t="s">
        <v>413</v>
      </c>
    </row>
    <row r="474" spans="1:4" x14ac:dyDescent="0.25">
      <c r="A474" s="82">
        <v>562</v>
      </c>
      <c r="B474">
        <v>328</v>
      </c>
      <c r="C474">
        <v>382</v>
      </c>
      <c r="D474" t="s">
        <v>414</v>
      </c>
    </row>
    <row r="475" spans="1:4" x14ac:dyDescent="0.25">
      <c r="A475" s="82">
        <v>565</v>
      </c>
      <c r="B475">
        <v>329</v>
      </c>
      <c r="C475">
        <v>382</v>
      </c>
      <c r="D475" t="s">
        <v>415</v>
      </c>
    </row>
    <row r="476" spans="1:4" x14ac:dyDescent="0.25">
      <c r="A476" s="82">
        <v>566</v>
      </c>
      <c r="B476">
        <v>330</v>
      </c>
      <c r="C476">
        <v>3</v>
      </c>
      <c r="D476" t="s">
        <v>416</v>
      </c>
    </row>
    <row r="477" spans="1:4" x14ac:dyDescent="0.25">
      <c r="A477" s="82">
        <v>567</v>
      </c>
      <c r="B477">
        <v>331</v>
      </c>
      <c r="C477">
        <v>103</v>
      </c>
      <c r="D477" t="s">
        <v>298</v>
      </c>
    </row>
    <row r="478" spans="1:4" x14ac:dyDescent="0.25">
      <c r="A478" s="82">
        <v>569</v>
      </c>
      <c r="B478">
        <v>332</v>
      </c>
      <c r="C478">
        <v>104</v>
      </c>
      <c r="D478" t="s">
        <v>417</v>
      </c>
    </row>
    <row r="479" spans="1:4" x14ac:dyDescent="0.25">
      <c r="A479" s="81">
        <v>570</v>
      </c>
      <c r="B479">
        <v>333</v>
      </c>
      <c r="C479">
        <v>104</v>
      </c>
      <c r="D479" t="s">
        <v>418</v>
      </c>
    </row>
    <row r="480" spans="1:4" x14ac:dyDescent="0.25">
      <c r="A480" s="81">
        <v>571</v>
      </c>
      <c r="B480">
        <v>334</v>
      </c>
      <c r="C480">
        <v>104</v>
      </c>
      <c r="D480" t="s">
        <v>419</v>
      </c>
    </row>
    <row r="481" spans="1:4" x14ac:dyDescent="0.25">
      <c r="A481" s="82">
        <v>572</v>
      </c>
      <c r="B481">
        <v>335</v>
      </c>
      <c r="C481">
        <v>572</v>
      </c>
      <c r="D481" t="s">
        <v>420</v>
      </c>
    </row>
    <row r="482" spans="1:4" x14ac:dyDescent="0.25">
      <c r="A482" s="82">
        <v>573</v>
      </c>
      <c r="B482">
        <v>336</v>
      </c>
      <c r="C482">
        <v>199</v>
      </c>
      <c r="D482" t="s">
        <v>421</v>
      </c>
    </row>
    <row r="483" spans="1:4" x14ac:dyDescent="0.25">
      <c r="A483" s="81">
        <v>574</v>
      </c>
      <c r="B483">
        <v>337</v>
      </c>
      <c r="C483">
        <v>199</v>
      </c>
      <c r="D483" t="s">
        <v>422</v>
      </c>
    </row>
    <row r="484" spans="1:4" x14ac:dyDescent="0.25">
      <c r="A484" s="81">
        <v>575</v>
      </c>
      <c r="B484">
        <v>338</v>
      </c>
      <c r="C484">
        <v>108</v>
      </c>
      <c r="D484" t="s">
        <v>423</v>
      </c>
    </row>
    <row r="485" spans="1:4" x14ac:dyDescent="0.25">
      <c r="A485" s="81">
        <v>576</v>
      </c>
      <c r="B485">
        <v>339</v>
      </c>
      <c r="C485">
        <v>108</v>
      </c>
      <c r="D485" t="s">
        <v>424</v>
      </c>
    </row>
    <row r="486" spans="1:4" x14ac:dyDescent="0.25">
      <c r="A486" s="82">
        <v>577</v>
      </c>
      <c r="B486">
        <v>340</v>
      </c>
      <c r="C486">
        <v>108</v>
      </c>
      <c r="D486" t="s">
        <v>425</v>
      </c>
    </row>
    <row r="487" spans="1:4" x14ac:dyDescent="0.25">
      <c r="A487" s="82">
        <v>578</v>
      </c>
      <c r="B487">
        <v>341</v>
      </c>
      <c r="C487">
        <v>108</v>
      </c>
      <c r="D487" t="s">
        <v>426</v>
      </c>
    </row>
    <row r="488" spans="1:4" x14ac:dyDescent="0.25">
      <c r="A488" s="82">
        <v>579</v>
      </c>
      <c r="B488">
        <v>342</v>
      </c>
      <c r="C488">
        <v>108</v>
      </c>
      <c r="D488" t="s">
        <v>427</v>
      </c>
    </row>
    <row r="489" spans="1:4" x14ac:dyDescent="0.25">
      <c r="A489" s="81">
        <v>580</v>
      </c>
      <c r="B489">
        <v>343</v>
      </c>
      <c r="C489">
        <v>108</v>
      </c>
      <c r="D489" t="s">
        <v>428</v>
      </c>
    </row>
    <row r="490" spans="1:4" x14ac:dyDescent="0.25">
      <c r="A490" s="81">
        <v>581</v>
      </c>
      <c r="B490">
        <v>344</v>
      </c>
      <c r="C490">
        <v>199</v>
      </c>
      <c r="D490" t="s">
        <v>429</v>
      </c>
    </row>
    <row r="491" spans="1:4" x14ac:dyDescent="0.25">
      <c r="A491" s="82">
        <v>582</v>
      </c>
      <c r="B491">
        <v>345</v>
      </c>
      <c r="C491">
        <v>381</v>
      </c>
      <c r="D491" t="s">
        <v>430</v>
      </c>
    </row>
    <row r="492" spans="1:4" x14ac:dyDescent="0.25">
      <c r="A492" s="82">
        <v>584</v>
      </c>
      <c r="B492">
        <v>346</v>
      </c>
      <c r="C492">
        <v>584</v>
      </c>
      <c r="D492" t="s">
        <v>39</v>
      </c>
    </row>
    <row r="493" spans="1:4" x14ac:dyDescent="0.25">
      <c r="A493" s="82">
        <v>585</v>
      </c>
      <c r="B493">
        <v>347</v>
      </c>
      <c r="C493">
        <v>92</v>
      </c>
      <c r="D493" t="s">
        <v>431</v>
      </c>
    </row>
    <row r="494" spans="1:4" x14ac:dyDescent="0.25">
      <c r="A494" s="82">
        <v>586</v>
      </c>
      <c r="B494">
        <v>348</v>
      </c>
      <c r="C494">
        <v>586</v>
      </c>
      <c r="D494" t="s">
        <v>432</v>
      </c>
    </row>
    <row r="495" spans="1:4" x14ac:dyDescent="0.25">
      <c r="A495" s="82">
        <v>587</v>
      </c>
      <c r="B495">
        <v>349</v>
      </c>
      <c r="C495">
        <v>20</v>
      </c>
      <c r="D495" t="s">
        <v>433</v>
      </c>
    </row>
    <row r="496" spans="1:4" x14ac:dyDescent="0.25">
      <c r="A496" s="82">
        <v>588</v>
      </c>
      <c r="B496">
        <v>350</v>
      </c>
      <c r="C496">
        <v>20</v>
      </c>
      <c r="D496" t="s">
        <v>434</v>
      </c>
    </row>
    <row r="497" spans="1:4" x14ac:dyDescent="0.25">
      <c r="A497" s="82">
        <v>589</v>
      </c>
      <c r="B497">
        <v>351</v>
      </c>
      <c r="C497">
        <v>20</v>
      </c>
      <c r="D497" t="s">
        <v>435</v>
      </c>
    </row>
    <row r="498" spans="1:4" x14ac:dyDescent="0.25">
      <c r="A498" s="82">
        <v>590</v>
      </c>
      <c r="B498">
        <v>352</v>
      </c>
      <c r="C498">
        <v>20</v>
      </c>
      <c r="D498" t="s">
        <v>436</v>
      </c>
    </row>
    <row r="499" spans="1:4" x14ac:dyDescent="0.25">
      <c r="A499" s="82">
        <v>591</v>
      </c>
      <c r="B499">
        <v>353</v>
      </c>
      <c r="C499">
        <v>20</v>
      </c>
      <c r="D499" t="s">
        <v>437</v>
      </c>
    </row>
    <row r="500" spans="1:4" x14ac:dyDescent="0.25">
      <c r="A500" s="82">
        <v>592</v>
      </c>
      <c r="B500">
        <v>354</v>
      </c>
      <c r="C500">
        <v>20</v>
      </c>
      <c r="D500" t="s">
        <v>438</v>
      </c>
    </row>
    <row r="501" spans="1:4" x14ac:dyDescent="0.25">
      <c r="A501" s="82">
        <v>593</v>
      </c>
      <c r="B501">
        <v>355</v>
      </c>
      <c r="C501">
        <v>92</v>
      </c>
      <c r="D501" t="s">
        <v>158</v>
      </c>
    </row>
    <row r="502" spans="1:4" x14ac:dyDescent="0.25">
      <c r="A502" s="82">
        <v>594</v>
      </c>
      <c r="B502">
        <v>356</v>
      </c>
      <c r="C502">
        <v>92</v>
      </c>
      <c r="D502" t="s">
        <v>439</v>
      </c>
    </row>
    <row r="503" spans="1:4" x14ac:dyDescent="0.25">
      <c r="A503" s="82">
        <v>595</v>
      </c>
      <c r="B503">
        <v>357</v>
      </c>
      <c r="C503">
        <v>208</v>
      </c>
      <c r="D503" t="s">
        <v>440</v>
      </c>
    </row>
    <row r="504" spans="1:4" x14ac:dyDescent="0.25">
      <c r="A504" s="82">
        <v>596</v>
      </c>
      <c r="B504">
        <v>358</v>
      </c>
      <c r="C504">
        <v>103</v>
      </c>
      <c r="D504" t="s">
        <v>441</v>
      </c>
    </row>
    <row r="505" spans="1:4" x14ac:dyDescent="0.25">
      <c r="A505" s="81">
        <v>598</v>
      </c>
      <c r="B505">
        <v>359</v>
      </c>
      <c r="C505">
        <v>199</v>
      </c>
      <c r="D505" t="s">
        <v>442</v>
      </c>
    </row>
    <row r="506" spans="1:4" x14ac:dyDescent="0.25">
      <c r="A506" s="81">
        <v>599</v>
      </c>
      <c r="B506">
        <v>360</v>
      </c>
      <c r="C506">
        <v>572</v>
      </c>
      <c r="D506" t="s">
        <v>443</v>
      </c>
    </row>
    <row r="507" spans="1:4" x14ac:dyDescent="0.25">
      <c r="A507" s="81">
        <v>600</v>
      </c>
      <c r="B507">
        <v>361</v>
      </c>
      <c r="C507">
        <v>572</v>
      </c>
      <c r="D507" t="s">
        <v>444</v>
      </c>
    </row>
    <row r="508" spans="1:4" x14ac:dyDescent="0.25">
      <c r="A508" s="81">
        <v>601</v>
      </c>
      <c r="B508">
        <v>362</v>
      </c>
      <c r="C508">
        <v>572</v>
      </c>
      <c r="D508" t="s">
        <v>445</v>
      </c>
    </row>
    <row r="509" spans="1:4" x14ac:dyDescent="0.25">
      <c r="A509" s="81">
        <v>628</v>
      </c>
      <c r="B509">
        <v>363</v>
      </c>
      <c r="C509">
        <v>20</v>
      </c>
      <c r="D509" t="s">
        <v>434</v>
      </c>
    </row>
    <row r="510" spans="1:4" x14ac:dyDescent="0.25">
      <c r="A510" s="81">
        <v>632</v>
      </c>
      <c r="B510">
        <v>364</v>
      </c>
      <c r="C510">
        <v>888</v>
      </c>
      <c r="D510" t="s">
        <v>446</v>
      </c>
    </row>
    <row r="511" spans="1:4" x14ac:dyDescent="0.25">
      <c r="A511" s="81">
        <v>635</v>
      </c>
      <c r="B511">
        <v>365</v>
      </c>
      <c r="C511">
        <v>888</v>
      </c>
      <c r="D511" t="s">
        <v>447</v>
      </c>
    </row>
    <row r="512" spans="1:4" x14ac:dyDescent="0.25">
      <c r="A512" s="81">
        <v>636</v>
      </c>
      <c r="B512">
        <v>366</v>
      </c>
      <c r="C512">
        <v>888</v>
      </c>
      <c r="D512" t="s">
        <v>448</v>
      </c>
    </row>
    <row r="513" spans="1:4" x14ac:dyDescent="0.25">
      <c r="A513" s="81">
        <v>637</v>
      </c>
      <c r="B513">
        <v>367</v>
      </c>
      <c r="C513">
        <v>57</v>
      </c>
      <c r="D513" t="s">
        <v>449</v>
      </c>
    </row>
    <row r="514" spans="1:4" x14ac:dyDescent="0.25">
      <c r="A514" s="81">
        <v>638</v>
      </c>
      <c r="B514">
        <v>368</v>
      </c>
      <c r="C514">
        <v>888</v>
      </c>
      <c r="D514" t="s">
        <v>450</v>
      </c>
    </row>
    <row r="515" spans="1:4" x14ac:dyDescent="0.25">
      <c r="A515" s="81">
        <v>639</v>
      </c>
      <c r="B515">
        <v>369</v>
      </c>
      <c r="C515">
        <v>888</v>
      </c>
      <c r="D515" t="s">
        <v>451</v>
      </c>
    </row>
    <row r="516" spans="1:4" x14ac:dyDescent="0.25">
      <c r="A516" s="81">
        <v>640</v>
      </c>
      <c r="B516">
        <v>370</v>
      </c>
      <c r="C516">
        <v>19</v>
      </c>
      <c r="D516" t="s">
        <v>452</v>
      </c>
    </row>
    <row r="517" spans="1:4" x14ac:dyDescent="0.25">
      <c r="A517" s="82">
        <v>641</v>
      </c>
      <c r="B517">
        <v>371</v>
      </c>
      <c r="C517">
        <v>3</v>
      </c>
      <c r="D517" t="s">
        <v>453</v>
      </c>
    </row>
    <row r="518" spans="1:4" x14ac:dyDescent="0.25">
      <c r="A518" s="82">
        <v>642</v>
      </c>
      <c r="B518">
        <v>372</v>
      </c>
      <c r="C518">
        <v>642</v>
      </c>
      <c r="D518" t="s">
        <v>144</v>
      </c>
    </row>
    <row r="519" spans="1:4" x14ac:dyDescent="0.25">
      <c r="A519" s="82">
        <v>643</v>
      </c>
      <c r="B519">
        <v>373</v>
      </c>
      <c r="C519">
        <v>584</v>
      </c>
      <c r="D519" t="s">
        <v>454</v>
      </c>
    </row>
    <row r="520" spans="1:4" x14ac:dyDescent="0.25">
      <c r="A520" s="82">
        <v>649</v>
      </c>
      <c r="B520">
        <v>374</v>
      </c>
      <c r="C520">
        <v>584</v>
      </c>
      <c r="D520" t="s">
        <v>455</v>
      </c>
    </row>
    <row r="521" spans="1:4" x14ac:dyDescent="0.25">
      <c r="A521" s="82">
        <v>676</v>
      </c>
      <c r="B521">
        <v>375</v>
      </c>
      <c r="C521">
        <v>816</v>
      </c>
      <c r="D521" t="s">
        <v>456</v>
      </c>
    </row>
    <row r="522" spans="1:4" x14ac:dyDescent="0.25">
      <c r="A522" s="81">
        <v>677</v>
      </c>
      <c r="B522">
        <v>376</v>
      </c>
      <c r="C522">
        <v>684</v>
      </c>
      <c r="D522" t="s">
        <v>457</v>
      </c>
    </row>
    <row r="523" spans="1:4" x14ac:dyDescent="0.25">
      <c r="A523" s="81">
        <v>678</v>
      </c>
      <c r="B523">
        <v>377</v>
      </c>
      <c r="C523">
        <v>584</v>
      </c>
      <c r="D523" t="s">
        <v>52</v>
      </c>
    </row>
    <row r="524" spans="1:4" x14ac:dyDescent="0.25">
      <c r="A524" s="81">
        <v>681</v>
      </c>
      <c r="B524">
        <v>378</v>
      </c>
      <c r="C524">
        <v>108</v>
      </c>
      <c r="D524" t="s">
        <v>71</v>
      </c>
    </row>
    <row r="525" spans="1:4" x14ac:dyDescent="0.25">
      <c r="A525" s="81">
        <v>684</v>
      </c>
      <c r="B525">
        <v>379</v>
      </c>
      <c r="C525">
        <v>684</v>
      </c>
      <c r="D525" t="s">
        <v>458</v>
      </c>
    </row>
    <row r="526" spans="1:4" x14ac:dyDescent="0.25">
      <c r="A526" s="81">
        <v>688</v>
      </c>
      <c r="B526">
        <v>380</v>
      </c>
      <c r="C526">
        <v>584</v>
      </c>
      <c r="D526" t="s">
        <v>54</v>
      </c>
    </row>
    <row r="527" spans="1:4" x14ac:dyDescent="0.25">
      <c r="A527" s="81">
        <v>689</v>
      </c>
      <c r="B527">
        <v>381</v>
      </c>
      <c r="C527">
        <v>684</v>
      </c>
      <c r="D527" t="s">
        <v>459</v>
      </c>
    </row>
    <row r="528" spans="1:4" x14ac:dyDescent="0.25">
      <c r="A528" s="82">
        <v>691</v>
      </c>
      <c r="B528">
        <v>382</v>
      </c>
      <c r="C528">
        <v>684</v>
      </c>
      <c r="D528" t="s">
        <v>460</v>
      </c>
    </row>
    <row r="529" spans="1:4" x14ac:dyDescent="0.25">
      <c r="A529" s="81">
        <v>692</v>
      </c>
      <c r="B529">
        <v>383</v>
      </c>
      <c r="C529">
        <v>684</v>
      </c>
      <c r="D529" t="s">
        <v>461</v>
      </c>
    </row>
    <row r="530" spans="1:4" x14ac:dyDescent="0.25">
      <c r="A530" s="82">
        <v>693</v>
      </c>
      <c r="B530">
        <v>384</v>
      </c>
      <c r="C530">
        <v>684</v>
      </c>
      <c r="D530" t="s">
        <v>462</v>
      </c>
    </row>
    <row r="531" spans="1:4" x14ac:dyDescent="0.25">
      <c r="A531" s="82">
        <v>694</v>
      </c>
      <c r="B531">
        <v>385</v>
      </c>
      <c r="C531">
        <v>684</v>
      </c>
      <c r="D531" t="s">
        <v>463</v>
      </c>
    </row>
    <row r="532" spans="1:4" x14ac:dyDescent="0.25">
      <c r="A532" s="82">
        <v>695</v>
      </c>
      <c r="B532">
        <v>386</v>
      </c>
      <c r="C532">
        <v>684</v>
      </c>
      <c r="D532" t="s">
        <v>464</v>
      </c>
    </row>
    <row r="533" spans="1:4" x14ac:dyDescent="0.25">
      <c r="A533" s="81">
        <v>697</v>
      </c>
      <c r="B533">
        <v>387</v>
      </c>
      <c r="C533">
        <v>684</v>
      </c>
      <c r="D533" t="s">
        <v>465</v>
      </c>
    </row>
    <row r="534" spans="1:4" x14ac:dyDescent="0.25">
      <c r="A534" s="81">
        <v>698</v>
      </c>
      <c r="B534">
        <v>388</v>
      </c>
      <c r="C534">
        <v>684</v>
      </c>
      <c r="D534" t="s">
        <v>466</v>
      </c>
    </row>
    <row r="535" spans="1:4" x14ac:dyDescent="0.25">
      <c r="A535" s="81">
        <v>699</v>
      </c>
      <c r="B535">
        <v>389</v>
      </c>
      <c r="C535">
        <v>684</v>
      </c>
      <c r="D535" t="s">
        <v>467</v>
      </c>
    </row>
    <row r="536" spans="1:4" x14ac:dyDescent="0.25">
      <c r="A536" s="82">
        <v>700</v>
      </c>
      <c r="B536">
        <v>390</v>
      </c>
      <c r="C536">
        <v>684</v>
      </c>
      <c r="D536" t="s">
        <v>468</v>
      </c>
    </row>
    <row r="537" spans="1:4" x14ac:dyDescent="0.25">
      <c r="A537" s="81">
        <v>701</v>
      </c>
      <c r="B537">
        <v>391</v>
      </c>
      <c r="C537">
        <v>684</v>
      </c>
      <c r="D537" t="s">
        <v>469</v>
      </c>
    </row>
    <row r="538" spans="1:4" x14ac:dyDescent="0.25">
      <c r="A538" s="81">
        <v>702</v>
      </c>
      <c r="B538">
        <v>392</v>
      </c>
      <c r="C538">
        <v>684</v>
      </c>
      <c r="D538" t="s">
        <v>470</v>
      </c>
    </row>
    <row r="539" spans="1:4" x14ac:dyDescent="0.25">
      <c r="A539" s="81">
        <v>703</v>
      </c>
      <c r="B539">
        <v>393</v>
      </c>
      <c r="C539">
        <v>684</v>
      </c>
      <c r="D539" t="s">
        <v>471</v>
      </c>
    </row>
    <row r="540" spans="1:4" x14ac:dyDescent="0.25">
      <c r="A540" s="82">
        <v>704</v>
      </c>
      <c r="B540">
        <v>394</v>
      </c>
      <c r="C540">
        <v>684</v>
      </c>
      <c r="D540" t="s">
        <v>472</v>
      </c>
    </row>
    <row r="541" spans="1:4" x14ac:dyDescent="0.25">
      <c r="A541" s="82">
        <v>705</v>
      </c>
      <c r="B541">
        <v>395</v>
      </c>
      <c r="C541">
        <v>684</v>
      </c>
      <c r="D541" t="s">
        <v>473</v>
      </c>
    </row>
    <row r="542" spans="1:4" x14ac:dyDescent="0.25">
      <c r="A542" s="82">
        <v>706</v>
      </c>
      <c r="B542">
        <v>396</v>
      </c>
      <c r="C542">
        <v>684</v>
      </c>
      <c r="D542" t="s">
        <v>474</v>
      </c>
    </row>
    <row r="543" spans="1:4" x14ac:dyDescent="0.25">
      <c r="A543" s="82">
        <v>707</v>
      </c>
      <c r="B543">
        <v>397</v>
      </c>
      <c r="C543">
        <v>684</v>
      </c>
      <c r="D543" t="s">
        <v>475</v>
      </c>
    </row>
    <row r="544" spans="1:4" x14ac:dyDescent="0.25">
      <c r="A544" s="81">
        <v>708</v>
      </c>
      <c r="B544">
        <v>398</v>
      </c>
      <c r="C544">
        <v>684</v>
      </c>
      <c r="D544" t="s">
        <v>476</v>
      </c>
    </row>
    <row r="545" spans="1:4" x14ac:dyDescent="0.25">
      <c r="A545" s="81">
        <v>710</v>
      </c>
      <c r="B545">
        <v>399</v>
      </c>
      <c r="C545">
        <v>684</v>
      </c>
      <c r="D545" t="s">
        <v>477</v>
      </c>
    </row>
    <row r="546" spans="1:4" x14ac:dyDescent="0.25">
      <c r="A546" s="81">
        <v>711</v>
      </c>
      <c r="B546">
        <v>400</v>
      </c>
      <c r="C546">
        <v>684</v>
      </c>
      <c r="D546" t="s">
        <v>478</v>
      </c>
    </row>
    <row r="547" spans="1:4" x14ac:dyDescent="0.25">
      <c r="A547" s="81">
        <v>712</v>
      </c>
      <c r="B547">
        <v>401</v>
      </c>
      <c r="C547">
        <v>684</v>
      </c>
      <c r="D547" t="s">
        <v>479</v>
      </c>
    </row>
    <row r="548" spans="1:4" x14ac:dyDescent="0.25">
      <c r="A548" s="81">
        <v>715</v>
      </c>
      <c r="B548">
        <v>402</v>
      </c>
      <c r="C548">
        <v>684</v>
      </c>
      <c r="D548" t="s">
        <v>480</v>
      </c>
    </row>
    <row r="549" spans="1:4" x14ac:dyDescent="0.25">
      <c r="A549" s="81">
        <v>1279</v>
      </c>
      <c r="B549">
        <v>850</v>
      </c>
      <c r="C549">
        <v>108</v>
      </c>
      <c r="D549" t="s">
        <v>2680</v>
      </c>
    </row>
    <row r="550" spans="1:4" x14ac:dyDescent="0.25">
      <c r="A550" s="81">
        <v>719</v>
      </c>
      <c r="B550">
        <v>403</v>
      </c>
      <c r="C550">
        <v>1011</v>
      </c>
      <c r="D550" t="s">
        <v>481</v>
      </c>
    </row>
    <row r="551" spans="1:4" x14ac:dyDescent="0.25">
      <c r="A551" s="81">
        <v>1278</v>
      </c>
      <c r="B551">
        <v>849</v>
      </c>
      <c r="C551">
        <v>108</v>
      </c>
      <c r="D551" t="s">
        <v>2681</v>
      </c>
    </row>
    <row r="552" spans="1:4" x14ac:dyDescent="0.25">
      <c r="A552" s="82">
        <v>1277</v>
      </c>
      <c r="B552">
        <v>848</v>
      </c>
      <c r="C552">
        <v>1261</v>
      </c>
      <c r="D552" t="s">
        <v>2588</v>
      </c>
    </row>
    <row r="553" spans="1:4" x14ac:dyDescent="0.25">
      <c r="A553" s="82">
        <v>1276</v>
      </c>
      <c r="B553">
        <v>847</v>
      </c>
      <c r="C553">
        <v>1261</v>
      </c>
      <c r="D553" t="s">
        <v>2617</v>
      </c>
    </row>
    <row r="554" spans="1:4" x14ac:dyDescent="0.25">
      <c r="A554" s="81">
        <v>723</v>
      </c>
      <c r="B554">
        <v>404</v>
      </c>
      <c r="C554">
        <v>199</v>
      </c>
      <c r="D554" t="s">
        <v>429</v>
      </c>
    </row>
    <row r="555" spans="1:4" x14ac:dyDescent="0.25">
      <c r="A555" s="82">
        <v>724</v>
      </c>
      <c r="B555">
        <v>405</v>
      </c>
      <c r="C555">
        <v>684</v>
      </c>
      <c r="D555" t="s">
        <v>482</v>
      </c>
    </row>
    <row r="556" spans="1:4" x14ac:dyDescent="0.25">
      <c r="A556" s="82">
        <v>725</v>
      </c>
      <c r="B556">
        <v>406</v>
      </c>
      <c r="C556">
        <v>816</v>
      </c>
      <c r="D556" t="s">
        <v>483</v>
      </c>
    </row>
    <row r="557" spans="1:4" x14ac:dyDescent="0.25">
      <c r="A557" s="82">
        <v>726</v>
      </c>
      <c r="B557">
        <v>407</v>
      </c>
      <c r="C557">
        <v>726</v>
      </c>
      <c r="D557" t="s">
        <v>80</v>
      </c>
    </row>
    <row r="558" spans="1:4" x14ac:dyDescent="0.25">
      <c r="A558" s="82">
        <v>1274</v>
      </c>
      <c r="B558">
        <v>845</v>
      </c>
      <c r="C558">
        <v>3</v>
      </c>
      <c r="D558" t="s">
        <v>2682</v>
      </c>
    </row>
    <row r="559" spans="1:4" x14ac:dyDescent="0.25">
      <c r="A559" s="82">
        <v>1281</v>
      </c>
      <c r="B559">
        <v>852</v>
      </c>
      <c r="C559">
        <v>108</v>
      </c>
      <c r="D559" t="s">
        <v>2683</v>
      </c>
    </row>
    <row r="560" spans="1:4" x14ac:dyDescent="0.25">
      <c r="A560" s="82">
        <v>1272</v>
      </c>
      <c r="B560">
        <v>844</v>
      </c>
      <c r="C560">
        <v>1261</v>
      </c>
      <c r="D560" t="s">
        <v>2615</v>
      </c>
    </row>
    <row r="561" spans="1:4" x14ac:dyDescent="0.25">
      <c r="A561" s="82">
        <v>1271</v>
      </c>
      <c r="B561">
        <v>843</v>
      </c>
      <c r="C561">
        <v>823</v>
      </c>
      <c r="D561" t="s">
        <v>2565</v>
      </c>
    </row>
    <row r="562" spans="1:4" x14ac:dyDescent="0.25">
      <c r="A562" s="82">
        <v>1270</v>
      </c>
      <c r="B562">
        <v>842</v>
      </c>
      <c r="C562">
        <v>849</v>
      </c>
      <c r="D562" t="s">
        <v>2566</v>
      </c>
    </row>
    <row r="563" spans="1:4" x14ac:dyDescent="0.25">
      <c r="A563" s="82">
        <v>1307</v>
      </c>
      <c r="B563">
        <v>854</v>
      </c>
      <c r="C563">
        <v>1261</v>
      </c>
      <c r="D563" t="s">
        <v>2684</v>
      </c>
    </row>
    <row r="564" spans="1:4" x14ac:dyDescent="0.25">
      <c r="A564" s="82">
        <v>1267</v>
      </c>
      <c r="B564">
        <v>840</v>
      </c>
      <c r="C564">
        <v>3</v>
      </c>
      <c r="D564" t="s">
        <v>2671</v>
      </c>
    </row>
    <row r="565" spans="1:4" x14ac:dyDescent="0.25">
      <c r="A565" s="82">
        <v>1266</v>
      </c>
      <c r="B565">
        <v>839</v>
      </c>
      <c r="C565">
        <v>1261</v>
      </c>
      <c r="D565" t="s">
        <v>2590</v>
      </c>
    </row>
    <row r="566" spans="1:4" x14ac:dyDescent="0.25">
      <c r="A566" s="82">
        <v>1265</v>
      </c>
      <c r="B566">
        <v>838</v>
      </c>
      <c r="C566">
        <v>1160</v>
      </c>
      <c r="D566" t="s">
        <v>2365</v>
      </c>
    </row>
    <row r="567" spans="1:4" x14ac:dyDescent="0.25">
      <c r="A567" s="81">
        <v>1263</v>
      </c>
      <c r="B567">
        <v>836</v>
      </c>
      <c r="C567">
        <v>1261</v>
      </c>
      <c r="D567" t="s">
        <v>2614</v>
      </c>
    </row>
    <row r="568" spans="1:4" x14ac:dyDescent="0.25">
      <c r="A568" s="81">
        <v>1262</v>
      </c>
      <c r="B568">
        <v>835</v>
      </c>
      <c r="C568">
        <v>19</v>
      </c>
      <c r="D568" t="s">
        <v>2567</v>
      </c>
    </row>
    <row r="569" spans="1:4" x14ac:dyDescent="0.25">
      <c r="A569" s="81">
        <v>1261</v>
      </c>
      <c r="B569">
        <v>834</v>
      </c>
      <c r="C569">
        <v>1261</v>
      </c>
      <c r="D569" t="s">
        <v>2551</v>
      </c>
    </row>
    <row r="570" spans="1:4" x14ac:dyDescent="0.25">
      <c r="A570" s="81">
        <v>1260</v>
      </c>
      <c r="B570">
        <v>833</v>
      </c>
      <c r="C570">
        <v>1261</v>
      </c>
      <c r="D570" t="s">
        <v>2613</v>
      </c>
    </row>
    <row r="571" spans="1:4" x14ac:dyDescent="0.25">
      <c r="A571" s="81">
        <v>1259</v>
      </c>
      <c r="B571">
        <v>832</v>
      </c>
      <c r="C571">
        <v>1261</v>
      </c>
      <c r="D571" t="s">
        <v>2612</v>
      </c>
    </row>
    <row r="572" spans="1:4" x14ac:dyDescent="0.25">
      <c r="A572" s="82">
        <v>1258</v>
      </c>
      <c r="B572">
        <v>831</v>
      </c>
      <c r="C572">
        <v>1261</v>
      </c>
      <c r="D572" t="s">
        <v>2591</v>
      </c>
    </row>
    <row r="573" spans="1:4" x14ac:dyDescent="0.25">
      <c r="A573" s="82">
        <v>1257</v>
      </c>
      <c r="B573">
        <v>830</v>
      </c>
      <c r="C573">
        <v>1261</v>
      </c>
      <c r="D573" t="s">
        <v>2592</v>
      </c>
    </row>
    <row r="574" spans="1:4" x14ac:dyDescent="0.25">
      <c r="A574" s="82">
        <v>1280</v>
      </c>
      <c r="B574">
        <v>851</v>
      </c>
      <c r="C574">
        <v>108</v>
      </c>
      <c r="D574" t="s">
        <v>2683</v>
      </c>
    </row>
    <row r="575" spans="1:4" x14ac:dyDescent="0.25">
      <c r="A575" s="82">
        <v>1026</v>
      </c>
      <c r="B575">
        <v>631</v>
      </c>
      <c r="C575">
        <v>1011</v>
      </c>
      <c r="D575" t="s">
        <v>686</v>
      </c>
    </row>
    <row r="576" spans="1:4" x14ac:dyDescent="0.25">
      <c r="A576" s="82">
        <v>745</v>
      </c>
      <c r="B576">
        <v>408</v>
      </c>
      <c r="C576">
        <v>41</v>
      </c>
      <c r="D576" t="s">
        <v>484</v>
      </c>
    </row>
    <row r="577" spans="1:4" x14ac:dyDescent="0.25">
      <c r="A577" s="82">
        <v>746</v>
      </c>
      <c r="B577">
        <v>409</v>
      </c>
      <c r="C577">
        <v>381</v>
      </c>
      <c r="D577" t="s">
        <v>485</v>
      </c>
    </row>
    <row r="578" spans="1:4" x14ac:dyDescent="0.25">
      <c r="A578" s="82">
        <v>747</v>
      </c>
      <c r="B578">
        <v>410</v>
      </c>
      <c r="C578">
        <v>383</v>
      </c>
      <c r="D578" t="s">
        <v>486</v>
      </c>
    </row>
    <row r="579" spans="1:4" x14ac:dyDescent="0.25">
      <c r="A579" s="82">
        <v>748</v>
      </c>
      <c r="B579">
        <v>411</v>
      </c>
      <c r="C579">
        <v>108</v>
      </c>
      <c r="D579" t="s">
        <v>487</v>
      </c>
    </row>
    <row r="580" spans="1:4" x14ac:dyDescent="0.25">
      <c r="A580" s="82">
        <v>749</v>
      </c>
      <c r="B580">
        <v>412</v>
      </c>
      <c r="C580">
        <v>58</v>
      </c>
      <c r="D580" t="s">
        <v>488</v>
      </c>
    </row>
    <row r="581" spans="1:4" x14ac:dyDescent="0.25">
      <c r="A581" s="82">
        <v>750</v>
      </c>
      <c r="B581">
        <v>413</v>
      </c>
      <c r="C581">
        <v>382</v>
      </c>
      <c r="D581" t="s">
        <v>489</v>
      </c>
    </row>
    <row r="582" spans="1:4" x14ac:dyDescent="0.25">
      <c r="A582" s="81">
        <v>751</v>
      </c>
      <c r="B582">
        <v>414</v>
      </c>
      <c r="C582">
        <v>888</v>
      </c>
      <c r="D582" t="s">
        <v>490</v>
      </c>
    </row>
    <row r="583" spans="1:4" x14ac:dyDescent="0.25">
      <c r="A583" s="81">
        <v>752</v>
      </c>
      <c r="B583">
        <v>415</v>
      </c>
      <c r="C583">
        <v>19</v>
      </c>
      <c r="D583" t="s">
        <v>491</v>
      </c>
    </row>
    <row r="584" spans="1:4" x14ac:dyDescent="0.25">
      <c r="A584" s="81">
        <v>753</v>
      </c>
      <c r="B584">
        <v>416</v>
      </c>
      <c r="C584">
        <v>3</v>
      </c>
      <c r="D584" t="s">
        <v>492</v>
      </c>
    </row>
    <row r="585" spans="1:4" x14ac:dyDescent="0.25">
      <c r="A585" s="81">
        <v>754</v>
      </c>
      <c r="B585">
        <v>417</v>
      </c>
      <c r="C585">
        <v>92</v>
      </c>
      <c r="D585" t="s">
        <v>493</v>
      </c>
    </row>
    <row r="586" spans="1:4" x14ac:dyDescent="0.25">
      <c r="A586" s="81">
        <v>755</v>
      </c>
      <c r="B586">
        <v>418</v>
      </c>
      <c r="C586">
        <v>20</v>
      </c>
      <c r="D586" t="s">
        <v>494</v>
      </c>
    </row>
    <row r="587" spans="1:4" x14ac:dyDescent="0.25">
      <c r="A587" s="81">
        <v>756</v>
      </c>
      <c r="B587">
        <v>419</v>
      </c>
      <c r="C587">
        <v>104</v>
      </c>
      <c r="D587" t="s">
        <v>495</v>
      </c>
    </row>
    <row r="588" spans="1:4" x14ac:dyDescent="0.25">
      <c r="A588" s="81">
        <v>757</v>
      </c>
      <c r="B588">
        <v>420</v>
      </c>
      <c r="C588">
        <v>41</v>
      </c>
      <c r="D588" t="s">
        <v>496</v>
      </c>
    </row>
    <row r="589" spans="1:4" x14ac:dyDescent="0.25">
      <c r="A589" s="82">
        <v>758</v>
      </c>
      <c r="B589">
        <v>421</v>
      </c>
      <c r="C589">
        <v>101</v>
      </c>
      <c r="D589" t="s">
        <v>497</v>
      </c>
    </row>
    <row r="590" spans="1:4" x14ac:dyDescent="0.25">
      <c r="A590" s="82">
        <v>759</v>
      </c>
      <c r="B590">
        <v>422</v>
      </c>
      <c r="C590">
        <v>117</v>
      </c>
      <c r="D590" t="s">
        <v>498</v>
      </c>
    </row>
    <row r="591" spans="1:4" x14ac:dyDescent="0.25">
      <c r="A591" s="82">
        <v>760</v>
      </c>
      <c r="B591">
        <v>423</v>
      </c>
      <c r="C591">
        <v>57</v>
      </c>
      <c r="D591" t="s">
        <v>499</v>
      </c>
    </row>
    <row r="592" spans="1:4" x14ac:dyDescent="0.25">
      <c r="A592" s="82">
        <v>761</v>
      </c>
      <c r="B592">
        <v>424</v>
      </c>
      <c r="C592">
        <v>103</v>
      </c>
      <c r="D592" t="s">
        <v>500</v>
      </c>
    </row>
    <row r="593" spans="1:4" x14ac:dyDescent="0.25">
      <c r="A593" s="82">
        <v>1027</v>
      </c>
      <c r="B593">
        <v>632</v>
      </c>
      <c r="C593">
        <v>1011</v>
      </c>
      <c r="D593" t="s">
        <v>687</v>
      </c>
    </row>
    <row r="594" spans="1:4" x14ac:dyDescent="0.25">
      <c r="A594" s="82">
        <v>763</v>
      </c>
      <c r="B594">
        <v>425</v>
      </c>
      <c r="C594">
        <v>816</v>
      </c>
      <c r="D594" t="s">
        <v>501</v>
      </c>
    </row>
    <row r="595" spans="1:4" x14ac:dyDescent="0.25">
      <c r="A595" s="82">
        <v>764</v>
      </c>
      <c r="B595">
        <v>426</v>
      </c>
      <c r="C595">
        <v>816</v>
      </c>
      <c r="D595" t="s">
        <v>502</v>
      </c>
    </row>
    <row r="596" spans="1:4" x14ac:dyDescent="0.25">
      <c r="A596" s="82">
        <v>765</v>
      </c>
      <c r="B596">
        <v>427</v>
      </c>
      <c r="C596">
        <v>823</v>
      </c>
      <c r="D596" t="s">
        <v>503</v>
      </c>
    </row>
    <row r="597" spans="1:4" x14ac:dyDescent="0.25">
      <c r="A597" s="81">
        <v>766</v>
      </c>
      <c r="B597">
        <v>428</v>
      </c>
      <c r="C597">
        <v>823</v>
      </c>
      <c r="D597" t="s">
        <v>504</v>
      </c>
    </row>
    <row r="598" spans="1:4" x14ac:dyDescent="0.25">
      <c r="A598" s="82">
        <v>767</v>
      </c>
      <c r="B598">
        <v>429</v>
      </c>
      <c r="C598">
        <v>816</v>
      </c>
      <c r="D598" t="s">
        <v>505</v>
      </c>
    </row>
    <row r="599" spans="1:4" x14ac:dyDescent="0.25">
      <c r="A599" s="82">
        <v>1252</v>
      </c>
      <c r="B599">
        <v>825</v>
      </c>
      <c r="C599">
        <v>1261</v>
      </c>
      <c r="D599" t="s">
        <v>2608</v>
      </c>
    </row>
    <row r="600" spans="1:4" x14ac:dyDescent="0.25">
      <c r="A600" s="82">
        <v>769</v>
      </c>
      <c r="B600">
        <v>430</v>
      </c>
      <c r="C600">
        <v>823</v>
      </c>
      <c r="D600" t="s">
        <v>506</v>
      </c>
    </row>
    <row r="601" spans="1:4" x14ac:dyDescent="0.25">
      <c r="A601" s="82">
        <v>770</v>
      </c>
      <c r="B601">
        <v>431</v>
      </c>
      <c r="C601">
        <v>816</v>
      </c>
      <c r="D601" t="s">
        <v>507</v>
      </c>
    </row>
    <row r="602" spans="1:4" x14ac:dyDescent="0.25">
      <c r="A602" s="82">
        <v>771</v>
      </c>
      <c r="B602">
        <v>432</v>
      </c>
      <c r="C602">
        <v>816</v>
      </c>
      <c r="D602" t="s">
        <v>508</v>
      </c>
    </row>
    <row r="603" spans="1:4" x14ac:dyDescent="0.25">
      <c r="A603" s="82">
        <v>1251</v>
      </c>
      <c r="B603">
        <v>824</v>
      </c>
      <c r="C603">
        <v>1261</v>
      </c>
      <c r="D603" t="s">
        <v>2607</v>
      </c>
    </row>
    <row r="604" spans="1:4" x14ac:dyDescent="0.25">
      <c r="A604" s="81">
        <v>773</v>
      </c>
      <c r="B604">
        <v>433</v>
      </c>
      <c r="C604">
        <v>117</v>
      </c>
      <c r="D604" t="s">
        <v>509</v>
      </c>
    </row>
    <row r="605" spans="1:4" x14ac:dyDescent="0.25">
      <c r="A605" s="81">
        <v>774</v>
      </c>
      <c r="B605">
        <v>434</v>
      </c>
      <c r="C605">
        <v>1086</v>
      </c>
      <c r="D605" t="s">
        <v>1529</v>
      </c>
    </row>
    <row r="606" spans="1:4" x14ac:dyDescent="0.25">
      <c r="A606" s="82">
        <v>1248</v>
      </c>
      <c r="B606">
        <v>821</v>
      </c>
      <c r="C606">
        <v>1261</v>
      </c>
      <c r="D606" t="s">
        <v>2604</v>
      </c>
    </row>
    <row r="607" spans="1:4" x14ac:dyDescent="0.25">
      <c r="A607" s="82">
        <v>1247</v>
      </c>
      <c r="B607">
        <v>820</v>
      </c>
      <c r="C607">
        <v>1261</v>
      </c>
      <c r="D607" t="s">
        <v>2594</v>
      </c>
    </row>
    <row r="608" spans="1:4" x14ac:dyDescent="0.25">
      <c r="A608" s="82">
        <v>1246</v>
      </c>
      <c r="B608">
        <v>819</v>
      </c>
      <c r="C608">
        <v>1261</v>
      </c>
      <c r="D608" t="s">
        <v>2603</v>
      </c>
    </row>
    <row r="609" spans="1:4" x14ac:dyDescent="0.25">
      <c r="A609" s="82">
        <v>1243</v>
      </c>
      <c r="B609">
        <v>816</v>
      </c>
      <c r="C609">
        <v>1261</v>
      </c>
      <c r="D609" t="s">
        <v>2600</v>
      </c>
    </row>
    <row r="610" spans="1:4" x14ac:dyDescent="0.25">
      <c r="A610" s="82">
        <v>1242</v>
      </c>
      <c r="B610">
        <v>815</v>
      </c>
      <c r="C610">
        <v>1261</v>
      </c>
      <c r="D610" t="s">
        <v>2599</v>
      </c>
    </row>
    <row r="611" spans="1:4" x14ac:dyDescent="0.25">
      <c r="A611" s="81">
        <v>780</v>
      </c>
      <c r="B611">
        <v>435</v>
      </c>
      <c r="C611">
        <v>684</v>
      </c>
      <c r="D611" t="s">
        <v>510</v>
      </c>
    </row>
    <row r="612" spans="1:4" x14ac:dyDescent="0.25">
      <c r="A612" s="81">
        <v>1241</v>
      </c>
      <c r="B612">
        <v>814</v>
      </c>
      <c r="C612">
        <v>1261</v>
      </c>
      <c r="D612" t="s">
        <v>2598</v>
      </c>
    </row>
    <row r="613" spans="1:4" x14ac:dyDescent="0.25">
      <c r="A613" s="81">
        <v>1240</v>
      </c>
      <c r="B613">
        <v>813</v>
      </c>
      <c r="C613">
        <v>1261</v>
      </c>
      <c r="D613" t="s">
        <v>2597</v>
      </c>
    </row>
    <row r="614" spans="1:4" x14ac:dyDescent="0.25">
      <c r="A614" s="81">
        <v>1239</v>
      </c>
      <c r="B614">
        <v>812</v>
      </c>
      <c r="C614">
        <v>1261</v>
      </c>
      <c r="D614" t="s">
        <v>2593</v>
      </c>
    </row>
    <row r="615" spans="1:4" x14ac:dyDescent="0.25">
      <c r="A615" s="81">
        <v>1238</v>
      </c>
      <c r="B615">
        <v>811</v>
      </c>
      <c r="C615">
        <v>1261</v>
      </c>
      <c r="D615" t="s">
        <v>2596</v>
      </c>
    </row>
    <row r="616" spans="1:4" x14ac:dyDescent="0.25">
      <c r="A616" s="81">
        <v>1237</v>
      </c>
      <c r="B616">
        <v>810</v>
      </c>
      <c r="C616">
        <v>383</v>
      </c>
      <c r="D616" t="s">
        <v>2568</v>
      </c>
    </row>
    <row r="617" spans="1:4" x14ac:dyDescent="0.25">
      <c r="A617" s="81">
        <v>1236</v>
      </c>
      <c r="B617">
        <v>809</v>
      </c>
      <c r="C617">
        <v>383</v>
      </c>
      <c r="D617" t="s">
        <v>454</v>
      </c>
    </row>
    <row r="618" spans="1:4" x14ac:dyDescent="0.25">
      <c r="A618" s="81">
        <v>1035</v>
      </c>
      <c r="B618">
        <v>640</v>
      </c>
      <c r="C618">
        <v>1011</v>
      </c>
      <c r="D618" t="s">
        <v>672</v>
      </c>
    </row>
    <row r="619" spans="1:4" x14ac:dyDescent="0.25">
      <c r="A619" s="81">
        <v>1227</v>
      </c>
      <c r="B619">
        <v>803</v>
      </c>
      <c r="C619">
        <v>1207</v>
      </c>
      <c r="D619" t="s">
        <v>2367</v>
      </c>
    </row>
    <row r="620" spans="1:4" x14ac:dyDescent="0.25">
      <c r="A620" s="81">
        <v>1225</v>
      </c>
      <c r="B620">
        <v>801</v>
      </c>
      <c r="C620">
        <v>1207</v>
      </c>
      <c r="D620" t="s">
        <v>2375</v>
      </c>
    </row>
    <row r="621" spans="1:4" x14ac:dyDescent="0.25">
      <c r="A621" s="81">
        <v>1224</v>
      </c>
      <c r="B621">
        <v>800</v>
      </c>
      <c r="C621">
        <v>1208</v>
      </c>
      <c r="D621" t="s">
        <v>2376</v>
      </c>
    </row>
    <row r="622" spans="1:4" x14ac:dyDescent="0.25">
      <c r="A622" s="81">
        <v>1223</v>
      </c>
      <c r="B622">
        <v>799</v>
      </c>
      <c r="C622">
        <v>1207</v>
      </c>
      <c r="D622" t="s">
        <v>2377</v>
      </c>
    </row>
    <row r="623" spans="1:4" x14ac:dyDescent="0.25">
      <c r="A623" s="81">
        <v>1217</v>
      </c>
      <c r="B623">
        <v>793</v>
      </c>
      <c r="C623">
        <v>1208</v>
      </c>
      <c r="D623" t="s">
        <v>2378</v>
      </c>
    </row>
    <row r="624" spans="1:4" x14ac:dyDescent="0.25">
      <c r="A624" s="81">
        <v>1216</v>
      </c>
      <c r="B624">
        <v>792</v>
      </c>
      <c r="C624">
        <v>1207</v>
      </c>
      <c r="D624" t="s">
        <v>2379</v>
      </c>
    </row>
    <row r="625" spans="1:4" x14ac:dyDescent="0.25">
      <c r="A625" s="81">
        <v>1215</v>
      </c>
      <c r="B625">
        <v>791</v>
      </c>
      <c r="C625">
        <v>1207</v>
      </c>
      <c r="D625" t="s">
        <v>2380</v>
      </c>
    </row>
    <row r="626" spans="1:4" x14ac:dyDescent="0.25">
      <c r="A626" s="81">
        <v>1214</v>
      </c>
      <c r="B626">
        <v>790</v>
      </c>
      <c r="C626">
        <v>1207</v>
      </c>
      <c r="D626" t="s">
        <v>2381</v>
      </c>
    </row>
    <row r="627" spans="1:4" x14ac:dyDescent="0.25">
      <c r="A627" s="81">
        <v>1043</v>
      </c>
      <c r="B627">
        <v>647</v>
      </c>
      <c r="C627">
        <v>980</v>
      </c>
      <c r="D627" t="s">
        <v>700</v>
      </c>
    </row>
    <row r="628" spans="1:4" x14ac:dyDescent="0.25">
      <c r="A628" s="81">
        <v>1212</v>
      </c>
      <c r="B628">
        <v>788</v>
      </c>
      <c r="C628">
        <v>1208</v>
      </c>
      <c r="D628" t="s">
        <v>2382</v>
      </c>
    </row>
    <row r="629" spans="1:4" x14ac:dyDescent="0.25">
      <c r="A629" s="81">
        <v>1044</v>
      </c>
      <c r="B629">
        <v>648</v>
      </c>
      <c r="C629">
        <v>823</v>
      </c>
      <c r="D629" t="s">
        <v>701</v>
      </c>
    </row>
    <row r="630" spans="1:4" x14ac:dyDescent="0.25">
      <c r="A630" s="81">
        <v>1205</v>
      </c>
      <c r="B630">
        <v>781</v>
      </c>
      <c r="C630">
        <v>20</v>
      </c>
      <c r="D630" t="s">
        <v>2309</v>
      </c>
    </row>
    <row r="631" spans="1:4" x14ac:dyDescent="0.25">
      <c r="A631" s="81">
        <v>1200</v>
      </c>
      <c r="B631">
        <v>778</v>
      </c>
      <c r="C631">
        <v>1200</v>
      </c>
      <c r="D631" t="s">
        <v>1791</v>
      </c>
    </row>
    <row r="632" spans="1:4" x14ac:dyDescent="0.25">
      <c r="A632" s="82">
        <v>1193</v>
      </c>
      <c r="B632">
        <v>773</v>
      </c>
      <c r="C632">
        <v>1133</v>
      </c>
      <c r="D632" t="s">
        <v>1725</v>
      </c>
    </row>
    <row r="633" spans="1:4" x14ac:dyDescent="0.25">
      <c r="A633" s="81">
        <v>1192</v>
      </c>
      <c r="B633">
        <v>772</v>
      </c>
      <c r="C633">
        <v>1133</v>
      </c>
      <c r="D633" t="s">
        <v>1724</v>
      </c>
    </row>
    <row r="634" spans="1:4" x14ac:dyDescent="0.25">
      <c r="A634" s="81">
        <v>1190</v>
      </c>
      <c r="B634">
        <v>770</v>
      </c>
      <c r="C634">
        <v>103</v>
      </c>
      <c r="D634" t="s">
        <v>1794</v>
      </c>
    </row>
    <row r="635" spans="1:4" x14ac:dyDescent="0.25">
      <c r="A635" s="81">
        <v>1186</v>
      </c>
      <c r="B635">
        <v>766</v>
      </c>
      <c r="C635">
        <v>1160</v>
      </c>
      <c r="D635" t="s">
        <v>1846</v>
      </c>
    </row>
    <row r="636" spans="1:4" x14ac:dyDescent="0.25">
      <c r="A636" s="81">
        <v>1183</v>
      </c>
      <c r="B636">
        <v>763</v>
      </c>
      <c r="C636">
        <v>1161</v>
      </c>
      <c r="D636" t="s">
        <v>1847</v>
      </c>
    </row>
    <row r="637" spans="1:4" x14ac:dyDescent="0.25">
      <c r="A637" s="82">
        <v>1172</v>
      </c>
      <c r="B637">
        <v>752</v>
      </c>
      <c r="C637">
        <v>1161</v>
      </c>
      <c r="D637" t="s">
        <v>1848</v>
      </c>
    </row>
    <row r="638" spans="1:4" x14ac:dyDescent="0.25">
      <c r="A638" s="82">
        <v>1170</v>
      </c>
      <c r="B638">
        <v>750</v>
      </c>
      <c r="C638">
        <v>1160</v>
      </c>
      <c r="D638" t="s">
        <v>1850</v>
      </c>
    </row>
    <row r="639" spans="1:4" x14ac:dyDescent="0.25">
      <c r="A639" s="82">
        <v>808</v>
      </c>
      <c r="B639">
        <v>436</v>
      </c>
      <c r="C639">
        <v>1160</v>
      </c>
      <c r="D639" t="s">
        <v>1849</v>
      </c>
    </row>
    <row r="640" spans="1:4" x14ac:dyDescent="0.25">
      <c r="A640" s="82">
        <v>809</v>
      </c>
      <c r="B640">
        <v>437</v>
      </c>
      <c r="C640">
        <v>199</v>
      </c>
      <c r="D640" t="s">
        <v>432</v>
      </c>
    </row>
    <row r="641" spans="1:4" x14ac:dyDescent="0.25">
      <c r="A641" s="82">
        <v>810</v>
      </c>
      <c r="B641">
        <v>438</v>
      </c>
      <c r="C641">
        <v>381</v>
      </c>
      <c r="D641" t="s">
        <v>511</v>
      </c>
    </row>
    <row r="642" spans="1:4" x14ac:dyDescent="0.25">
      <c r="A642" s="81">
        <v>811</v>
      </c>
      <c r="B642">
        <v>439</v>
      </c>
      <c r="C642">
        <v>535</v>
      </c>
      <c r="D642" t="s">
        <v>512</v>
      </c>
    </row>
    <row r="643" spans="1:4" x14ac:dyDescent="0.25">
      <c r="A643" s="82">
        <v>1168</v>
      </c>
      <c r="B643">
        <v>748</v>
      </c>
      <c r="C643">
        <v>1160</v>
      </c>
      <c r="D643" t="s">
        <v>1851</v>
      </c>
    </row>
    <row r="644" spans="1:4" x14ac:dyDescent="0.25">
      <c r="A644" s="82">
        <v>1166</v>
      </c>
      <c r="B644">
        <v>746</v>
      </c>
      <c r="C644">
        <v>1160</v>
      </c>
      <c r="D644" t="s">
        <v>1852</v>
      </c>
    </row>
    <row r="645" spans="1:4" x14ac:dyDescent="0.25">
      <c r="A645" s="82">
        <v>814</v>
      </c>
      <c r="B645">
        <v>440</v>
      </c>
      <c r="C645">
        <v>684</v>
      </c>
      <c r="D645" t="s">
        <v>513</v>
      </c>
    </row>
    <row r="646" spans="1:4" x14ac:dyDescent="0.25">
      <c r="A646" s="82">
        <v>815</v>
      </c>
      <c r="B646">
        <v>441</v>
      </c>
      <c r="C646">
        <v>684</v>
      </c>
      <c r="D646" t="s">
        <v>514</v>
      </c>
    </row>
    <row r="647" spans="1:4" x14ac:dyDescent="0.25">
      <c r="A647" s="82">
        <v>816</v>
      </c>
      <c r="B647">
        <v>442</v>
      </c>
      <c r="C647">
        <v>816</v>
      </c>
      <c r="D647" t="s">
        <v>515</v>
      </c>
    </row>
    <row r="648" spans="1:4" x14ac:dyDescent="0.25">
      <c r="A648" s="81">
        <v>817</v>
      </c>
      <c r="B648">
        <v>443</v>
      </c>
      <c r="C648">
        <v>816</v>
      </c>
      <c r="D648" t="s">
        <v>516</v>
      </c>
    </row>
    <row r="649" spans="1:4" x14ac:dyDescent="0.25">
      <c r="A649" s="82">
        <v>818</v>
      </c>
      <c r="B649">
        <v>444</v>
      </c>
      <c r="C649">
        <v>816</v>
      </c>
      <c r="D649" t="s">
        <v>517</v>
      </c>
    </row>
    <row r="650" spans="1:4" x14ac:dyDescent="0.25">
      <c r="A650" s="82">
        <v>819</v>
      </c>
      <c r="B650">
        <v>445</v>
      </c>
      <c r="C650">
        <v>816</v>
      </c>
      <c r="D650" t="s">
        <v>518</v>
      </c>
    </row>
    <row r="651" spans="1:4" x14ac:dyDescent="0.25">
      <c r="A651" s="82">
        <v>820</v>
      </c>
      <c r="B651">
        <v>446</v>
      </c>
      <c r="C651">
        <v>816</v>
      </c>
      <c r="D651" t="s">
        <v>519</v>
      </c>
    </row>
    <row r="652" spans="1:4" x14ac:dyDescent="0.25">
      <c r="A652" s="82">
        <v>821</v>
      </c>
      <c r="B652">
        <v>447</v>
      </c>
      <c r="C652">
        <v>816</v>
      </c>
      <c r="D652" t="s">
        <v>520</v>
      </c>
    </row>
    <row r="653" spans="1:4" x14ac:dyDescent="0.25">
      <c r="A653" s="82">
        <v>1161</v>
      </c>
      <c r="B653">
        <v>744</v>
      </c>
      <c r="C653">
        <v>1161</v>
      </c>
      <c r="D653" t="s">
        <v>1853</v>
      </c>
    </row>
    <row r="654" spans="1:4" x14ac:dyDescent="0.25">
      <c r="A654" s="82">
        <v>823</v>
      </c>
      <c r="B654">
        <v>448</v>
      </c>
      <c r="C654">
        <v>823</v>
      </c>
      <c r="D654" t="s">
        <v>521</v>
      </c>
    </row>
    <row r="655" spans="1:4" x14ac:dyDescent="0.25">
      <c r="A655" s="82">
        <v>824</v>
      </c>
      <c r="B655">
        <v>449</v>
      </c>
      <c r="C655">
        <v>823</v>
      </c>
      <c r="D655" t="s">
        <v>522</v>
      </c>
    </row>
    <row r="656" spans="1:4" x14ac:dyDescent="0.25">
      <c r="A656" s="82">
        <v>825</v>
      </c>
      <c r="B656">
        <v>450</v>
      </c>
      <c r="C656">
        <v>823</v>
      </c>
      <c r="D656" t="s">
        <v>523</v>
      </c>
    </row>
    <row r="657" spans="1:4" x14ac:dyDescent="0.25">
      <c r="A657" s="82">
        <v>826</v>
      </c>
      <c r="B657">
        <v>451</v>
      </c>
      <c r="C657">
        <v>823</v>
      </c>
      <c r="D657" t="s">
        <v>524</v>
      </c>
    </row>
    <row r="658" spans="1:4" x14ac:dyDescent="0.25">
      <c r="A658" s="82">
        <v>827</v>
      </c>
      <c r="B658">
        <v>452</v>
      </c>
      <c r="C658">
        <v>823</v>
      </c>
      <c r="D658" t="s">
        <v>525</v>
      </c>
    </row>
    <row r="659" spans="1:4" x14ac:dyDescent="0.25">
      <c r="A659" s="82">
        <v>828</v>
      </c>
      <c r="B659">
        <v>453</v>
      </c>
      <c r="C659">
        <v>823</v>
      </c>
      <c r="D659" t="s">
        <v>526</v>
      </c>
    </row>
    <row r="660" spans="1:4" x14ac:dyDescent="0.25">
      <c r="A660" s="82">
        <v>829</v>
      </c>
      <c r="B660">
        <v>454</v>
      </c>
      <c r="C660">
        <v>823</v>
      </c>
      <c r="D660" t="s">
        <v>527</v>
      </c>
    </row>
    <row r="661" spans="1:4" x14ac:dyDescent="0.25">
      <c r="A661" s="82">
        <v>1155</v>
      </c>
      <c r="B661">
        <v>742</v>
      </c>
      <c r="C661">
        <v>20</v>
      </c>
      <c r="D661" t="s">
        <v>1617</v>
      </c>
    </row>
    <row r="662" spans="1:4" x14ac:dyDescent="0.25">
      <c r="A662" s="82">
        <v>831</v>
      </c>
      <c r="B662">
        <v>455</v>
      </c>
      <c r="C662">
        <v>823</v>
      </c>
      <c r="D662" t="s">
        <v>528</v>
      </c>
    </row>
    <row r="663" spans="1:4" x14ac:dyDescent="0.25">
      <c r="A663" s="82">
        <v>832</v>
      </c>
      <c r="B663">
        <v>456</v>
      </c>
      <c r="C663">
        <v>823</v>
      </c>
      <c r="D663" t="s">
        <v>529</v>
      </c>
    </row>
    <row r="664" spans="1:4" x14ac:dyDescent="0.25">
      <c r="A664" s="82">
        <v>833</v>
      </c>
      <c r="B664">
        <v>457</v>
      </c>
      <c r="C664">
        <v>823</v>
      </c>
      <c r="D664" t="s">
        <v>530</v>
      </c>
    </row>
    <row r="665" spans="1:4" x14ac:dyDescent="0.25">
      <c r="A665" s="82">
        <v>834</v>
      </c>
      <c r="B665">
        <v>458</v>
      </c>
      <c r="C665">
        <v>816</v>
      </c>
      <c r="D665" t="s">
        <v>531</v>
      </c>
    </row>
    <row r="666" spans="1:4" x14ac:dyDescent="0.25">
      <c r="A666" s="82">
        <v>1154</v>
      </c>
      <c r="B666">
        <v>741</v>
      </c>
      <c r="C666">
        <v>1086</v>
      </c>
      <c r="D666" t="s">
        <v>1616</v>
      </c>
    </row>
    <row r="667" spans="1:4" x14ac:dyDescent="0.25">
      <c r="A667" s="82">
        <v>836</v>
      </c>
      <c r="B667">
        <v>459</v>
      </c>
      <c r="C667">
        <v>823</v>
      </c>
      <c r="D667" t="s">
        <v>532</v>
      </c>
    </row>
    <row r="668" spans="1:4" x14ac:dyDescent="0.25">
      <c r="A668" s="82">
        <v>837</v>
      </c>
      <c r="B668">
        <v>460</v>
      </c>
      <c r="C668">
        <v>823</v>
      </c>
      <c r="D668" t="s">
        <v>533</v>
      </c>
    </row>
    <row r="669" spans="1:4" x14ac:dyDescent="0.25">
      <c r="A669" s="82">
        <v>1150</v>
      </c>
      <c r="B669">
        <v>737</v>
      </c>
      <c r="C669">
        <v>1133</v>
      </c>
      <c r="D669" t="s">
        <v>1722</v>
      </c>
    </row>
    <row r="670" spans="1:4" x14ac:dyDescent="0.25">
      <c r="A670" s="82">
        <v>1148</v>
      </c>
      <c r="B670">
        <v>735</v>
      </c>
      <c r="C670">
        <v>1133</v>
      </c>
      <c r="D670" t="s">
        <v>1723</v>
      </c>
    </row>
    <row r="671" spans="1:4" x14ac:dyDescent="0.25">
      <c r="A671" s="82">
        <v>1141</v>
      </c>
      <c r="B671">
        <v>728</v>
      </c>
      <c r="C671">
        <v>101</v>
      </c>
      <c r="D671" t="s">
        <v>1618</v>
      </c>
    </row>
    <row r="672" spans="1:4" x14ac:dyDescent="0.25">
      <c r="A672" s="82">
        <v>841</v>
      </c>
      <c r="B672">
        <v>461</v>
      </c>
      <c r="C672">
        <v>823</v>
      </c>
      <c r="D672" t="s">
        <v>534</v>
      </c>
    </row>
    <row r="673" spans="1:4" x14ac:dyDescent="0.25">
      <c r="A673" s="82">
        <v>842</v>
      </c>
      <c r="B673">
        <v>462</v>
      </c>
      <c r="C673">
        <v>823</v>
      </c>
      <c r="D673" t="s">
        <v>535</v>
      </c>
    </row>
    <row r="674" spans="1:4" x14ac:dyDescent="0.25">
      <c r="A674" s="82">
        <v>843</v>
      </c>
      <c r="B674">
        <v>463</v>
      </c>
      <c r="C674">
        <v>117</v>
      </c>
      <c r="D674" t="s">
        <v>53</v>
      </c>
    </row>
    <row r="675" spans="1:4" x14ac:dyDescent="0.25">
      <c r="A675" s="82">
        <v>844</v>
      </c>
      <c r="B675">
        <v>464</v>
      </c>
      <c r="C675">
        <v>816</v>
      </c>
      <c r="D675" t="s">
        <v>536</v>
      </c>
    </row>
    <row r="676" spans="1:4" x14ac:dyDescent="0.25">
      <c r="A676" s="82">
        <v>845</v>
      </c>
      <c r="B676">
        <v>465</v>
      </c>
      <c r="C676">
        <v>816</v>
      </c>
      <c r="D676" t="s">
        <v>537</v>
      </c>
    </row>
    <row r="677" spans="1:4" x14ac:dyDescent="0.25">
      <c r="A677" s="82">
        <v>1128</v>
      </c>
      <c r="B677">
        <v>717</v>
      </c>
      <c r="C677">
        <v>1086</v>
      </c>
      <c r="D677" t="s">
        <v>1498</v>
      </c>
    </row>
    <row r="678" spans="1:4" x14ac:dyDescent="0.25">
      <c r="A678" s="82">
        <v>1125</v>
      </c>
      <c r="B678">
        <v>715</v>
      </c>
      <c r="C678">
        <v>101</v>
      </c>
      <c r="D678" t="s">
        <v>707</v>
      </c>
    </row>
    <row r="679" spans="1:4" x14ac:dyDescent="0.25">
      <c r="A679" s="82">
        <v>848</v>
      </c>
      <c r="B679">
        <v>466</v>
      </c>
      <c r="C679">
        <v>117</v>
      </c>
      <c r="D679" t="s">
        <v>72</v>
      </c>
    </row>
    <row r="680" spans="1:4" x14ac:dyDescent="0.25">
      <c r="A680" s="82">
        <v>849</v>
      </c>
      <c r="B680">
        <v>467</v>
      </c>
      <c r="C680">
        <v>849</v>
      </c>
      <c r="D680" t="s">
        <v>538</v>
      </c>
    </row>
    <row r="681" spans="1:4" x14ac:dyDescent="0.25">
      <c r="A681" s="82">
        <v>1116</v>
      </c>
      <c r="B681">
        <v>707</v>
      </c>
      <c r="C681">
        <v>1116</v>
      </c>
      <c r="D681" t="s">
        <v>1496</v>
      </c>
    </row>
    <row r="682" spans="1:4" x14ac:dyDescent="0.25">
      <c r="A682" s="82">
        <v>1088</v>
      </c>
      <c r="B682">
        <v>682</v>
      </c>
      <c r="C682">
        <v>1086</v>
      </c>
      <c r="D682" t="s">
        <v>1530</v>
      </c>
    </row>
    <row r="683" spans="1:4" x14ac:dyDescent="0.25">
      <c r="A683" s="82">
        <v>852</v>
      </c>
      <c r="B683">
        <v>468</v>
      </c>
      <c r="C683">
        <v>3</v>
      </c>
      <c r="D683" t="s">
        <v>539</v>
      </c>
    </row>
    <row r="684" spans="1:4" x14ac:dyDescent="0.25">
      <c r="A684" s="81">
        <v>853</v>
      </c>
      <c r="B684">
        <v>469</v>
      </c>
      <c r="C684">
        <v>20</v>
      </c>
      <c r="D684" t="s">
        <v>540</v>
      </c>
    </row>
    <row r="685" spans="1:4" x14ac:dyDescent="0.25">
      <c r="A685" s="81">
        <v>854</v>
      </c>
      <c r="B685">
        <v>470</v>
      </c>
      <c r="C685">
        <v>92</v>
      </c>
      <c r="D685" t="s">
        <v>541</v>
      </c>
    </row>
    <row r="686" spans="1:4" x14ac:dyDescent="0.25">
      <c r="A686" s="81">
        <v>855</v>
      </c>
      <c r="B686">
        <v>471</v>
      </c>
      <c r="C686">
        <v>19</v>
      </c>
      <c r="D686" t="s">
        <v>542</v>
      </c>
    </row>
    <row r="687" spans="1:4" x14ac:dyDescent="0.25">
      <c r="A687" s="81">
        <v>856</v>
      </c>
      <c r="B687">
        <v>472</v>
      </c>
      <c r="C687">
        <v>92</v>
      </c>
      <c r="D687" t="s">
        <v>543</v>
      </c>
    </row>
    <row r="688" spans="1:4" x14ac:dyDescent="0.25">
      <c r="A688" s="81">
        <v>857</v>
      </c>
      <c r="B688">
        <v>473</v>
      </c>
      <c r="C688">
        <v>104</v>
      </c>
      <c r="D688" t="s">
        <v>544</v>
      </c>
    </row>
    <row r="689" spans="1:4" x14ac:dyDescent="0.25">
      <c r="A689" s="81">
        <v>858</v>
      </c>
      <c r="B689">
        <v>474</v>
      </c>
      <c r="C689">
        <v>108</v>
      </c>
      <c r="D689" t="s">
        <v>545</v>
      </c>
    </row>
    <row r="690" spans="1:4" x14ac:dyDescent="0.25">
      <c r="A690" s="81">
        <v>859</v>
      </c>
      <c r="B690">
        <v>475</v>
      </c>
      <c r="C690">
        <v>58</v>
      </c>
      <c r="D690" t="s">
        <v>546</v>
      </c>
    </row>
    <row r="691" spans="1:4" x14ac:dyDescent="0.25">
      <c r="A691" s="81">
        <v>860</v>
      </c>
      <c r="B691">
        <v>476</v>
      </c>
      <c r="C691">
        <v>383</v>
      </c>
      <c r="D691" t="s">
        <v>547</v>
      </c>
    </row>
    <row r="692" spans="1:4" x14ac:dyDescent="0.25">
      <c r="A692" s="81">
        <v>861</v>
      </c>
      <c r="B692">
        <v>477</v>
      </c>
      <c r="C692">
        <v>108</v>
      </c>
      <c r="D692" t="s">
        <v>548</v>
      </c>
    </row>
    <row r="693" spans="1:4" x14ac:dyDescent="0.25">
      <c r="A693" s="81">
        <v>862</v>
      </c>
      <c r="B693">
        <v>478</v>
      </c>
      <c r="C693">
        <v>382</v>
      </c>
      <c r="D693" t="s">
        <v>549</v>
      </c>
    </row>
    <row r="694" spans="1:4" x14ac:dyDescent="0.25">
      <c r="A694" s="81">
        <v>863</v>
      </c>
      <c r="B694">
        <v>479</v>
      </c>
      <c r="C694">
        <v>537</v>
      </c>
      <c r="D694" t="s">
        <v>550</v>
      </c>
    </row>
    <row r="695" spans="1:4" x14ac:dyDescent="0.25">
      <c r="A695" s="81">
        <v>864</v>
      </c>
      <c r="B695">
        <v>480</v>
      </c>
      <c r="C695">
        <v>103</v>
      </c>
      <c r="D695" t="s">
        <v>551</v>
      </c>
    </row>
    <row r="696" spans="1:4" x14ac:dyDescent="0.25">
      <c r="A696" s="82">
        <v>865</v>
      </c>
      <c r="B696">
        <v>481</v>
      </c>
      <c r="C696">
        <v>101</v>
      </c>
      <c r="D696" t="s">
        <v>552</v>
      </c>
    </row>
    <row r="697" spans="1:4" x14ac:dyDescent="0.25">
      <c r="A697" s="81">
        <v>866</v>
      </c>
      <c r="B697">
        <v>482</v>
      </c>
      <c r="C697">
        <v>57</v>
      </c>
      <c r="D697" t="s">
        <v>553</v>
      </c>
    </row>
    <row r="698" spans="1:4" x14ac:dyDescent="0.25">
      <c r="A698" s="81">
        <v>867</v>
      </c>
      <c r="B698">
        <v>483</v>
      </c>
      <c r="C698">
        <v>41</v>
      </c>
      <c r="D698" t="s">
        <v>554</v>
      </c>
    </row>
    <row r="699" spans="1:4" x14ac:dyDescent="0.25">
      <c r="A699" s="81">
        <v>868</v>
      </c>
      <c r="B699">
        <v>484</v>
      </c>
      <c r="C699">
        <v>281</v>
      </c>
      <c r="D699" t="s">
        <v>555</v>
      </c>
    </row>
    <row r="700" spans="1:4" x14ac:dyDescent="0.25">
      <c r="A700" s="81">
        <v>869</v>
      </c>
      <c r="B700">
        <v>485</v>
      </c>
      <c r="C700">
        <v>117</v>
      </c>
      <c r="D700" t="s">
        <v>556</v>
      </c>
    </row>
    <row r="701" spans="1:4" x14ac:dyDescent="0.25">
      <c r="A701" s="81">
        <v>870</v>
      </c>
      <c r="B701">
        <v>486</v>
      </c>
      <c r="C701">
        <v>888</v>
      </c>
      <c r="D701" t="s">
        <v>557</v>
      </c>
    </row>
    <row r="702" spans="1:4" x14ac:dyDescent="0.25">
      <c r="A702" s="81">
        <v>871</v>
      </c>
      <c r="B702">
        <v>487</v>
      </c>
      <c r="C702">
        <v>58</v>
      </c>
      <c r="D702" t="s">
        <v>558</v>
      </c>
    </row>
    <row r="703" spans="1:4" x14ac:dyDescent="0.25">
      <c r="A703" s="81">
        <v>872</v>
      </c>
      <c r="B703">
        <v>488</v>
      </c>
      <c r="C703">
        <v>382</v>
      </c>
      <c r="D703" t="s">
        <v>559</v>
      </c>
    </row>
    <row r="704" spans="1:4" x14ac:dyDescent="0.25">
      <c r="A704" s="81">
        <v>873</v>
      </c>
      <c r="B704">
        <v>489</v>
      </c>
      <c r="C704">
        <v>117</v>
      </c>
      <c r="D704" t="s">
        <v>560</v>
      </c>
    </row>
    <row r="705" spans="1:4" x14ac:dyDescent="0.25">
      <c r="A705" s="81">
        <v>874</v>
      </c>
      <c r="B705">
        <v>490</v>
      </c>
      <c r="C705">
        <v>57</v>
      </c>
      <c r="D705" t="s">
        <v>561</v>
      </c>
    </row>
    <row r="706" spans="1:4" x14ac:dyDescent="0.25">
      <c r="A706" s="81">
        <v>875</v>
      </c>
      <c r="B706">
        <v>491</v>
      </c>
      <c r="C706">
        <v>103</v>
      </c>
      <c r="D706" t="s">
        <v>562</v>
      </c>
    </row>
    <row r="707" spans="1:4" x14ac:dyDescent="0.25">
      <c r="A707" s="81">
        <v>876</v>
      </c>
      <c r="B707">
        <v>492</v>
      </c>
      <c r="C707">
        <v>382</v>
      </c>
      <c r="D707" t="s">
        <v>563</v>
      </c>
    </row>
    <row r="708" spans="1:4" x14ac:dyDescent="0.25">
      <c r="A708" s="81">
        <v>877</v>
      </c>
      <c r="B708">
        <v>493</v>
      </c>
      <c r="C708">
        <v>383</v>
      </c>
      <c r="D708" t="s">
        <v>564</v>
      </c>
    </row>
    <row r="709" spans="1:4" x14ac:dyDescent="0.25">
      <c r="A709" s="81">
        <v>878</v>
      </c>
      <c r="B709">
        <v>494</v>
      </c>
      <c r="C709">
        <v>381</v>
      </c>
      <c r="D709" t="s">
        <v>565</v>
      </c>
    </row>
    <row r="710" spans="1:4" x14ac:dyDescent="0.25">
      <c r="A710" s="81">
        <v>879</v>
      </c>
      <c r="B710">
        <v>495</v>
      </c>
      <c r="C710">
        <v>534</v>
      </c>
      <c r="D710" t="s">
        <v>566</v>
      </c>
    </row>
    <row r="711" spans="1:4" x14ac:dyDescent="0.25">
      <c r="A711" s="82">
        <v>880</v>
      </c>
      <c r="B711">
        <v>496</v>
      </c>
      <c r="C711">
        <v>92</v>
      </c>
      <c r="D711" t="s">
        <v>567</v>
      </c>
    </row>
    <row r="712" spans="1:4" x14ac:dyDescent="0.25">
      <c r="A712" s="82">
        <v>881</v>
      </c>
      <c r="B712">
        <v>497</v>
      </c>
      <c r="C712">
        <v>19</v>
      </c>
      <c r="D712" t="s">
        <v>568</v>
      </c>
    </row>
    <row r="713" spans="1:4" x14ac:dyDescent="0.25">
      <c r="A713" s="82">
        <v>882</v>
      </c>
      <c r="B713">
        <v>498</v>
      </c>
      <c r="C713">
        <v>383</v>
      </c>
      <c r="D713" t="s">
        <v>569</v>
      </c>
    </row>
    <row r="714" spans="1:4" x14ac:dyDescent="0.25">
      <c r="A714" s="82">
        <v>883</v>
      </c>
      <c r="B714">
        <v>499</v>
      </c>
      <c r="C714">
        <v>888</v>
      </c>
      <c r="D714" t="s">
        <v>570</v>
      </c>
    </row>
    <row r="715" spans="1:4" x14ac:dyDescent="0.25">
      <c r="A715" s="82">
        <v>1082</v>
      </c>
      <c r="B715">
        <v>678</v>
      </c>
      <c r="C715">
        <v>726</v>
      </c>
      <c r="D715" t="s">
        <v>727</v>
      </c>
    </row>
    <row r="716" spans="1:4" x14ac:dyDescent="0.25">
      <c r="A716" s="82">
        <v>1081</v>
      </c>
      <c r="B716">
        <v>677</v>
      </c>
      <c r="C716">
        <v>823</v>
      </c>
      <c r="D716" t="s">
        <v>67</v>
      </c>
    </row>
    <row r="717" spans="1:4" x14ac:dyDescent="0.25">
      <c r="A717" s="82">
        <v>1065</v>
      </c>
      <c r="B717">
        <v>661</v>
      </c>
      <c r="C717">
        <v>726</v>
      </c>
      <c r="D717" t="s">
        <v>714</v>
      </c>
    </row>
    <row r="718" spans="1:4" x14ac:dyDescent="0.25">
      <c r="A718" s="82">
        <v>1055</v>
      </c>
      <c r="B718">
        <v>655</v>
      </c>
      <c r="C718">
        <v>108</v>
      </c>
      <c r="D718" t="s">
        <v>41</v>
      </c>
    </row>
    <row r="719" spans="1:4" x14ac:dyDescent="0.25">
      <c r="A719" s="82">
        <v>888</v>
      </c>
      <c r="B719">
        <v>500</v>
      </c>
      <c r="C719">
        <v>888</v>
      </c>
      <c r="D719" t="s">
        <v>571</v>
      </c>
    </row>
    <row r="720" spans="1:4" x14ac:dyDescent="0.25">
      <c r="A720" s="82">
        <v>889</v>
      </c>
      <c r="B720">
        <v>501</v>
      </c>
      <c r="C720">
        <v>888</v>
      </c>
      <c r="D720" t="s">
        <v>572</v>
      </c>
    </row>
    <row r="721" spans="1:4" x14ac:dyDescent="0.25">
      <c r="A721" s="82">
        <v>890</v>
      </c>
      <c r="B721">
        <v>502</v>
      </c>
      <c r="C721">
        <v>888</v>
      </c>
      <c r="D721" t="s">
        <v>573</v>
      </c>
    </row>
    <row r="722" spans="1:4" x14ac:dyDescent="0.25">
      <c r="A722" s="82">
        <v>891</v>
      </c>
      <c r="B722">
        <v>503</v>
      </c>
      <c r="C722">
        <v>888</v>
      </c>
      <c r="D722" t="s">
        <v>574</v>
      </c>
    </row>
    <row r="723" spans="1:4" x14ac:dyDescent="0.25">
      <c r="A723" s="81">
        <v>892</v>
      </c>
      <c r="B723">
        <v>504</v>
      </c>
      <c r="C723">
        <v>888</v>
      </c>
      <c r="D723" t="s">
        <v>575</v>
      </c>
    </row>
    <row r="724" spans="1:4" x14ac:dyDescent="0.25">
      <c r="A724" s="82">
        <v>893</v>
      </c>
      <c r="B724">
        <v>505</v>
      </c>
      <c r="C724">
        <v>888</v>
      </c>
      <c r="D724" t="s">
        <v>576</v>
      </c>
    </row>
    <row r="725" spans="1:4" x14ac:dyDescent="0.25">
      <c r="A725" s="82">
        <v>894</v>
      </c>
      <c r="B725">
        <v>506</v>
      </c>
      <c r="C725">
        <v>888</v>
      </c>
      <c r="D725" t="s">
        <v>577</v>
      </c>
    </row>
    <row r="726" spans="1:4" x14ac:dyDescent="0.25">
      <c r="A726" s="81">
        <v>895</v>
      </c>
      <c r="B726">
        <v>507</v>
      </c>
      <c r="C726">
        <v>888</v>
      </c>
      <c r="D726" t="s">
        <v>2595</v>
      </c>
    </row>
    <row r="727" spans="1:4" x14ac:dyDescent="0.25">
      <c r="A727" s="81">
        <v>896</v>
      </c>
      <c r="B727">
        <v>508</v>
      </c>
      <c r="C727">
        <v>888</v>
      </c>
      <c r="D727" t="s">
        <v>578</v>
      </c>
    </row>
    <row r="728" spans="1:4" x14ac:dyDescent="0.25">
      <c r="A728" s="82">
        <v>897</v>
      </c>
      <c r="B728">
        <v>509</v>
      </c>
      <c r="C728">
        <v>888</v>
      </c>
      <c r="D728" t="s">
        <v>579</v>
      </c>
    </row>
    <row r="729" spans="1:4" x14ac:dyDescent="0.25">
      <c r="A729" s="82">
        <v>898</v>
      </c>
      <c r="B729">
        <v>510</v>
      </c>
      <c r="C729">
        <v>888</v>
      </c>
      <c r="D729" t="s">
        <v>580</v>
      </c>
    </row>
    <row r="730" spans="1:4" x14ac:dyDescent="0.25">
      <c r="A730" s="82">
        <v>899</v>
      </c>
      <c r="B730">
        <v>511</v>
      </c>
      <c r="C730">
        <v>888</v>
      </c>
      <c r="D730" t="s">
        <v>581</v>
      </c>
    </row>
    <row r="731" spans="1:4" x14ac:dyDescent="0.25">
      <c r="A731" s="82">
        <v>900</v>
      </c>
      <c r="B731">
        <v>512</v>
      </c>
      <c r="C731">
        <v>888</v>
      </c>
      <c r="D731" t="s">
        <v>582</v>
      </c>
    </row>
    <row r="732" spans="1:4" x14ac:dyDescent="0.25">
      <c r="A732" s="82">
        <v>901</v>
      </c>
      <c r="B732">
        <v>513</v>
      </c>
      <c r="C732">
        <v>888</v>
      </c>
      <c r="D732" t="s">
        <v>583</v>
      </c>
    </row>
    <row r="733" spans="1:4" x14ac:dyDescent="0.25">
      <c r="A733" s="82">
        <v>902</v>
      </c>
      <c r="B733">
        <v>514</v>
      </c>
      <c r="C733">
        <v>888</v>
      </c>
      <c r="D733" t="s">
        <v>584</v>
      </c>
    </row>
    <row r="734" spans="1:4" x14ac:dyDescent="0.25">
      <c r="A734" s="82">
        <v>903</v>
      </c>
      <c r="B734">
        <v>515</v>
      </c>
      <c r="C734">
        <v>888</v>
      </c>
      <c r="D734" t="s">
        <v>585</v>
      </c>
    </row>
    <row r="735" spans="1:4" x14ac:dyDescent="0.25">
      <c r="A735" s="81">
        <v>904</v>
      </c>
      <c r="B735">
        <v>516</v>
      </c>
      <c r="C735">
        <v>888</v>
      </c>
      <c r="D735" t="s">
        <v>586</v>
      </c>
    </row>
    <row r="736" spans="1:4" x14ac:dyDescent="0.25">
      <c r="A736" s="82">
        <v>905</v>
      </c>
      <c r="B736">
        <v>517</v>
      </c>
      <c r="C736">
        <v>888</v>
      </c>
      <c r="D736" t="s">
        <v>587</v>
      </c>
    </row>
    <row r="737" spans="1:4" x14ac:dyDescent="0.25">
      <c r="A737" s="82">
        <v>906</v>
      </c>
      <c r="B737">
        <v>518</v>
      </c>
      <c r="C737">
        <v>888</v>
      </c>
      <c r="D737" t="s">
        <v>588</v>
      </c>
    </row>
    <row r="738" spans="1:4" x14ac:dyDescent="0.25">
      <c r="A738" s="81">
        <v>907</v>
      </c>
      <c r="B738">
        <v>519</v>
      </c>
      <c r="C738">
        <v>888</v>
      </c>
      <c r="D738" t="s">
        <v>2571</v>
      </c>
    </row>
    <row r="739" spans="1:4" x14ac:dyDescent="0.25">
      <c r="A739" s="82">
        <v>908</v>
      </c>
      <c r="B739">
        <v>520</v>
      </c>
      <c r="C739">
        <v>888</v>
      </c>
      <c r="D739" t="s">
        <v>589</v>
      </c>
    </row>
    <row r="740" spans="1:4" x14ac:dyDescent="0.25">
      <c r="A740" s="81">
        <v>909</v>
      </c>
      <c r="B740">
        <v>521</v>
      </c>
      <c r="C740">
        <v>888</v>
      </c>
      <c r="D740" t="s">
        <v>590</v>
      </c>
    </row>
    <row r="741" spans="1:4" x14ac:dyDescent="0.25">
      <c r="A741" s="82">
        <v>910</v>
      </c>
      <c r="B741">
        <v>522</v>
      </c>
      <c r="C741">
        <v>888</v>
      </c>
      <c r="D741" t="s">
        <v>591</v>
      </c>
    </row>
    <row r="742" spans="1:4" x14ac:dyDescent="0.25">
      <c r="A742" s="82">
        <v>911</v>
      </c>
      <c r="B742">
        <v>523</v>
      </c>
      <c r="C742">
        <v>888</v>
      </c>
      <c r="D742" t="s">
        <v>592</v>
      </c>
    </row>
    <row r="743" spans="1:4" x14ac:dyDescent="0.25">
      <c r="A743" s="81">
        <v>1046</v>
      </c>
      <c r="B743">
        <v>650</v>
      </c>
      <c r="C743">
        <v>1011</v>
      </c>
      <c r="D743" t="s">
        <v>703</v>
      </c>
    </row>
    <row r="744" spans="1:4" x14ac:dyDescent="0.25">
      <c r="A744" s="81">
        <v>913</v>
      </c>
      <c r="B744">
        <v>524</v>
      </c>
      <c r="C744">
        <v>888</v>
      </c>
      <c r="D744" t="s">
        <v>593</v>
      </c>
    </row>
    <row r="745" spans="1:4" x14ac:dyDescent="0.25">
      <c r="A745" s="82">
        <v>914</v>
      </c>
      <c r="B745">
        <v>525</v>
      </c>
      <c r="C745">
        <v>888</v>
      </c>
      <c r="D745" t="s">
        <v>594</v>
      </c>
    </row>
    <row r="746" spans="1:4" x14ac:dyDescent="0.25">
      <c r="A746" s="82">
        <v>915</v>
      </c>
      <c r="B746">
        <v>526</v>
      </c>
      <c r="C746">
        <v>888</v>
      </c>
      <c r="D746" t="s">
        <v>595</v>
      </c>
    </row>
    <row r="747" spans="1:4" x14ac:dyDescent="0.25">
      <c r="A747" s="82">
        <v>916</v>
      </c>
      <c r="B747">
        <v>527</v>
      </c>
      <c r="C747">
        <v>888</v>
      </c>
      <c r="D747" t="s">
        <v>596</v>
      </c>
    </row>
    <row r="748" spans="1:4" x14ac:dyDescent="0.25">
      <c r="A748" s="82">
        <v>917</v>
      </c>
      <c r="B748">
        <v>528</v>
      </c>
      <c r="C748">
        <v>917</v>
      </c>
      <c r="D748" t="s">
        <v>597</v>
      </c>
    </row>
    <row r="749" spans="1:4" x14ac:dyDescent="0.25">
      <c r="A749" s="82">
        <v>918</v>
      </c>
      <c r="B749">
        <v>529</v>
      </c>
      <c r="C749">
        <v>849</v>
      </c>
      <c r="D749" t="s">
        <v>598</v>
      </c>
    </row>
    <row r="750" spans="1:4" x14ac:dyDescent="0.25">
      <c r="A750" s="82">
        <v>919</v>
      </c>
      <c r="B750">
        <v>530</v>
      </c>
      <c r="C750">
        <v>849</v>
      </c>
      <c r="D750" t="s">
        <v>599</v>
      </c>
    </row>
    <row r="751" spans="1:4" x14ac:dyDescent="0.25">
      <c r="A751" s="82">
        <v>920</v>
      </c>
      <c r="B751">
        <v>531</v>
      </c>
      <c r="C751">
        <v>849</v>
      </c>
      <c r="D751" t="s">
        <v>600</v>
      </c>
    </row>
    <row r="752" spans="1:4" x14ac:dyDescent="0.25">
      <c r="A752" s="82">
        <v>921</v>
      </c>
      <c r="B752">
        <v>532</v>
      </c>
      <c r="C752">
        <v>849</v>
      </c>
      <c r="D752" t="s">
        <v>601</v>
      </c>
    </row>
    <row r="753" spans="1:4" x14ac:dyDescent="0.25">
      <c r="A753" s="82">
        <v>922</v>
      </c>
      <c r="B753">
        <v>533</v>
      </c>
      <c r="C753">
        <v>849</v>
      </c>
      <c r="D753" t="s">
        <v>602</v>
      </c>
    </row>
    <row r="754" spans="1:4" x14ac:dyDescent="0.25">
      <c r="A754" s="82">
        <v>923</v>
      </c>
      <c r="B754">
        <v>534</v>
      </c>
      <c r="C754">
        <v>849</v>
      </c>
      <c r="D754" t="s">
        <v>603</v>
      </c>
    </row>
    <row r="755" spans="1:4" x14ac:dyDescent="0.25">
      <c r="A755" s="82">
        <v>924</v>
      </c>
      <c r="B755">
        <v>535</v>
      </c>
      <c r="C755">
        <v>849</v>
      </c>
      <c r="D755" t="s">
        <v>604</v>
      </c>
    </row>
    <row r="756" spans="1:4" x14ac:dyDescent="0.25">
      <c r="A756" s="82">
        <v>925</v>
      </c>
      <c r="B756">
        <v>536</v>
      </c>
      <c r="C756">
        <v>849</v>
      </c>
      <c r="D756" t="s">
        <v>605</v>
      </c>
    </row>
    <row r="757" spans="1:4" x14ac:dyDescent="0.25">
      <c r="A757" s="82">
        <v>926</v>
      </c>
      <c r="B757">
        <v>537</v>
      </c>
      <c r="C757">
        <v>849</v>
      </c>
      <c r="D757" t="s">
        <v>606</v>
      </c>
    </row>
    <row r="758" spans="1:4" x14ac:dyDescent="0.25">
      <c r="A758" s="82">
        <v>927</v>
      </c>
      <c r="B758">
        <v>538</v>
      </c>
      <c r="C758">
        <v>849</v>
      </c>
      <c r="D758" t="s">
        <v>607</v>
      </c>
    </row>
    <row r="759" spans="1:4" x14ac:dyDescent="0.25">
      <c r="A759" s="82">
        <v>928</v>
      </c>
      <c r="B759">
        <v>539</v>
      </c>
      <c r="C759">
        <v>849</v>
      </c>
      <c r="D759" t="s">
        <v>608</v>
      </c>
    </row>
    <row r="760" spans="1:4" x14ac:dyDescent="0.25">
      <c r="A760" s="82">
        <v>929</v>
      </c>
      <c r="B760">
        <v>540</v>
      </c>
      <c r="C760">
        <v>849</v>
      </c>
      <c r="D760" t="s">
        <v>609</v>
      </c>
    </row>
    <row r="761" spans="1:4" x14ac:dyDescent="0.25">
      <c r="A761" s="82">
        <v>930</v>
      </c>
      <c r="B761">
        <v>541</v>
      </c>
      <c r="C761">
        <v>57</v>
      </c>
      <c r="D761" t="s">
        <v>46</v>
      </c>
    </row>
    <row r="762" spans="1:4" x14ac:dyDescent="0.25">
      <c r="A762" s="82">
        <v>931</v>
      </c>
      <c r="B762">
        <v>542</v>
      </c>
      <c r="C762">
        <v>383</v>
      </c>
      <c r="D762" t="s">
        <v>56</v>
      </c>
    </row>
    <row r="763" spans="1:4" x14ac:dyDescent="0.25">
      <c r="A763" s="82">
        <v>932</v>
      </c>
      <c r="B763">
        <v>543</v>
      </c>
      <c r="C763">
        <v>20</v>
      </c>
      <c r="D763" t="s">
        <v>55</v>
      </c>
    </row>
    <row r="764" spans="1:4" x14ac:dyDescent="0.25">
      <c r="A764" s="82">
        <v>933</v>
      </c>
      <c r="B764">
        <v>544</v>
      </c>
      <c r="C764">
        <v>19</v>
      </c>
      <c r="D764" t="s">
        <v>58</v>
      </c>
    </row>
    <row r="765" spans="1:4" x14ac:dyDescent="0.25">
      <c r="A765" s="82">
        <v>934</v>
      </c>
      <c r="B765">
        <v>545</v>
      </c>
      <c r="C765">
        <v>41</v>
      </c>
      <c r="D765" t="s">
        <v>63</v>
      </c>
    </row>
    <row r="766" spans="1:4" x14ac:dyDescent="0.25">
      <c r="A766" s="82">
        <v>935</v>
      </c>
      <c r="B766">
        <v>546</v>
      </c>
      <c r="C766">
        <v>381</v>
      </c>
      <c r="D766" t="s">
        <v>103</v>
      </c>
    </row>
    <row r="767" spans="1:4" x14ac:dyDescent="0.25">
      <c r="A767" s="82">
        <v>936</v>
      </c>
      <c r="B767">
        <v>547</v>
      </c>
      <c r="C767">
        <v>3</v>
      </c>
      <c r="D767" t="s">
        <v>42</v>
      </c>
    </row>
    <row r="768" spans="1:4" x14ac:dyDescent="0.25">
      <c r="A768" s="82">
        <v>937</v>
      </c>
      <c r="B768">
        <v>548</v>
      </c>
      <c r="C768">
        <v>57</v>
      </c>
      <c r="D768" t="s">
        <v>610</v>
      </c>
    </row>
    <row r="769" spans="1:4" x14ac:dyDescent="0.25">
      <c r="A769" s="82">
        <v>938</v>
      </c>
      <c r="B769">
        <v>549</v>
      </c>
      <c r="C769">
        <v>104</v>
      </c>
      <c r="D769" t="s">
        <v>611</v>
      </c>
    </row>
    <row r="770" spans="1:4" x14ac:dyDescent="0.25">
      <c r="A770" s="82">
        <v>939</v>
      </c>
      <c r="B770">
        <v>550</v>
      </c>
      <c r="C770">
        <v>381</v>
      </c>
      <c r="D770" t="s">
        <v>612</v>
      </c>
    </row>
    <row r="771" spans="1:4" x14ac:dyDescent="0.25">
      <c r="A771" s="82">
        <v>940</v>
      </c>
      <c r="B771">
        <v>551</v>
      </c>
      <c r="C771">
        <v>381</v>
      </c>
      <c r="D771" t="s">
        <v>613</v>
      </c>
    </row>
    <row r="772" spans="1:4" x14ac:dyDescent="0.25">
      <c r="A772" s="81">
        <v>941</v>
      </c>
      <c r="B772">
        <v>552</v>
      </c>
      <c r="C772">
        <v>41</v>
      </c>
      <c r="D772" t="s">
        <v>614</v>
      </c>
    </row>
    <row r="773" spans="1:4" x14ac:dyDescent="0.25">
      <c r="A773" s="81">
        <v>942</v>
      </c>
      <c r="B773">
        <v>553</v>
      </c>
      <c r="C773">
        <v>3</v>
      </c>
      <c r="D773" t="s">
        <v>615</v>
      </c>
    </row>
    <row r="774" spans="1:4" x14ac:dyDescent="0.25">
      <c r="A774" s="81">
        <v>943</v>
      </c>
      <c r="B774">
        <v>554</v>
      </c>
      <c r="C774">
        <v>3</v>
      </c>
      <c r="D774" t="s">
        <v>616</v>
      </c>
    </row>
    <row r="775" spans="1:4" x14ac:dyDescent="0.25">
      <c r="A775" s="81">
        <v>944</v>
      </c>
      <c r="B775">
        <v>555</v>
      </c>
      <c r="C775">
        <v>382</v>
      </c>
      <c r="D775" t="s">
        <v>617</v>
      </c>
    </row>
    <row r="776" spans="1:4" x14ac:dyDescent="0.25">
      <c r="A776" s="81">
        <v>945</v>
      </c>
      <c r="B776">
        <v>556</v>
      </c>
      <c r="C776">
        <v>41</v>
      </c>
      <c r="D776" t="s">
        <v>618</v>
      </c>
    </row>
    <row r="777" spans="1:4" x14ac:dyDescent="0.25">
      <c r="A777" s="81">
        <v>946</v>
      </c>
      <c r="B777">
        <v>557</v>
      </c>
      <c r="C777">
        <v>849</v>
      </c>
      <c r="D777" t="s">
        <v>619</v>
      </c>
    </row>
    <row r="778" spans="1:4" x14ac:dyDescent="0.25">
      <c r="A778" s="81">
        <v>947</v>
      </c>
      <c r="B778">
        <v>558</v>
      </c>
      <c r="C778">
        <v>849</v>
      </c>
      <c r="D778" t="s">
        <v>620</v>
      </c>
    </row>
    <row r="779" spans="1:4" x14ac:dyDescent="0.25">
      <c r="A779" s="81">
        <v>948</v>
      </c>
      <c r="B779">
        <v>559</v>
      </c>
      <c r="C779">
        <v>849</v>
      </c>
      <c r="D779" t="s">
        <v>621</v>
      </c>
    </row>
    <row r="780" spans="1:4" x14ac:dyDescent="0.25">
      <c r="A780" s="81">
        <v>949</v>
      </c>
      <c r="B780">
        <v>560</v>
      </c>
      <c r="C780">
        <v>849</v>
      </c>
      <c r="D780" t="s">
        <v>622</v>
      </c>
    </row>
    <row r="781" spans="1:4" x14ac:dyDescent="0.25">
      <c r="A781" s="81">
        <v>950</v>
      </c>
      <c r="B781">
        <v>561</v>
      </c>
      <c r="C781">
        <v>849</v>
      </c>
      <c r="D781" t="s">
        <v>623</v>
      </c>
    </row>
    <row r="782" spans="1:4" x14ac:dyDescent="0.25">
      <c r="A782" s="81">
        <v>951</v>
      </c>
      <c r="B782">
        <v>562</v>
      </c>
      <c r="C782">
        <v>849</v>
      </c>
      <c r="D782" t="s">
        <v>624</v>
      </c>
    </row>
    <row r="783" spans="1:4" x14ac:dyDescent="0.25">
      <c r="A783" s="81">
        <v>952</v>
      </c>
      <c r="B783">
        <v>563</v>
      </c>
      <c r="C783">
        <v>849</v>
      </c>
      <c r="D783" t="s">
        <v>625</v>
      </c>
    </row>
    <row r="784" spans="1:4" x14ac:dyDescent="0.25">
      <c r="A784" s="81">
        <v>953</v>
      </c>
      <c r="B784">
        <v>564</v>
      </c>
      <c r="C784">
        <v>849</v>
      </c>
      <c r="D784" t="s">
        <v>626</v>
      </c>
    </row>
    <row r="785" spans="1:4" x14ac:dyDescent="0.25">
      <c r="A785" s="81">
        <v>954</v>
      </c>
      <c r="B785">
        <v>565</v>
      </c>
      <c r="C785">
        <v>849</v>
      </c>
      <c r="D785" t="s">
        <v>627</v>
      </c>
    </row>
    <row r="786" spans="1:4" x14ac:dyDescent="0.25">
      <c r="A786" s="81">
        <v>955</v>
      </c>
      <c r="B786">
        <v>566</v>
      </c>
      <c r="C786">
        <v>849</v>
      </c>
      <c r="D786" t="s">
        <v>628</v>
      </c>
    </row>
    <row r="787" spans="1:4" x14ac:dyDescent="0.25">
      <c r="A787" s="81">
        <v>956</v>
      </c>
      <c r="B787">
        <v>567</v>
      </c>
      <c r="C787">
        <v>849</v>
      </c>
      <c r="D787" t="s">
        <v>629</v>
      </c>
    </row>
    <row r="788" spans="1:4" x14ac:dyDescent="0.25">
      <c r="A788" s="81">
        <v>957</v>
      </c>
      <c r="B788">
        <v>568</v>
      </c>
      <c r="C788">
        <v>849</v>
      </c>
      <c r="D788" t="s">
        <v>630</v>
      </c>
    </row>
    <row r="789" spans="1:4" x14ac:dyDescent="0.25">
      <c r="A789" s="81">
        <v>958</v>
      </c>
      <c r="B789">
        <v>569</v>
      </c>
      <c r="C789">
        <v>849</v>
      </c>
      <c r="D789" t="s">
        <v>631</v>
      </c>
    </row>
    <row r="790" spans="1:4" x14ac:dyDescent="0.25">
      <c r="A790" s="81">
        <v>959</v>
      </c>
      <c r="B790">
        <v>570</v>
      </c>
      <c r="C790">
        <v>849</v>
      </c>
      <c r="D790" t="s">
        <v>632</v>
      </c>
    </row>
    <row r="791" spans="1:4" x14ac:dyDescent="0.25">
      <c r="A791" s="81">
        <v>960</v>
      </c>
      <c r="B791">
        <v>571</v>
      </c>
      <c r="C791">
        <v>849</v>
      </c>
      <c r="D791" t="s">
        <v>633</v>
      </c>
    </row>
    <row r="792" spans="1:4" x14ac:dyDescent="0.25">
      <c r="A792" s="81">
        <v>961</v>
      </c>
      <c r="B792">
        <v>572</v>
      </c>
      <c r="C792">
        <v>849</v>
      </c>
      <c r="D792" t="s">
        <v>634</v>
      </c>
    </row>
    <row r="793" spans="1:4" x14ac:dyDescent="0.25">
      <c r="A793" s="81">
        <v>962</v>
      </c>
      <c r="B793">
        <v>573</v>
      </c>
      <c r="C793">
        <v>849</v>
      </c>
      <c r="D793" t="s">
        <v>635</v>
      </c>
    </row>
    <row r="794" spans="1:4" x14ac:dyDescent="0.25">
      <c r="A794" s="81">
        <v>963</v>
      </c>
      <c r="B794">
        <v>574</v>
      </c>
      <c r="C794">
        <v>849</v>
      </c>
      <c r="D794" t="s">
        <v>636</v>
      </c>
    </row>
    <row r="795" spans="1:4" x14ac:dyDescent="0.25">
      <c r="A795" s="82">
        <v>964</v>
      </c>
      <c r="B795">
        <v>575</v>
      </c>
      <c r="C795">
        <v>849</v>
      </c>
      <c r="D795" t="s">
        <v>637</v>
      </c>
    </row>
    <row r="796" spans="1:4" x14ac:dyDescent="0.25">
      <c r="A796" s="82">
        <v>965</v>
      </c>
      <c r="B796">
        <v>576</v>
      </c>
      <c r="C796">
        <v>849</v>
      </c>
      <c r="D796" t="s">
        <v>638</v>
      </c>
    </row>
    <row r="797" spans="1:4" x14ac:dyDescent="0.25">
      <c r="A797" s="82">
        <v>966</v>
      </c>
      <c r="B797">
        <v>577</v>
      </c>
      <c r="C797">
        <v>849</v>
      </c>
      <c r="D797" t="s">
        <v>639</v>
      </c>
    </row>
    <row r="798" spans="1:4" x14ac:dyDescent="0.25">
      <c r="A798" s="82">
        <v>967</v>
      </c>
      <c r="B798">
        <v>578</v>
      </c>
      <c r="C798">
        <v>849</v>
      </c>
      <c r="D798" t="s">
        <v>640</v>
      </c>
    </row>
    <row r="799" spans="1:4" x14ac:dyDescent="0.25">
      <c r="A799" s="82">
        <v>968</v>
      </c>
      <c r="B799">
        <v>579</v>
      </c>
      <c r="C799">
        <v>849</v>
      </c>
      <c r="D799" t="s">
        <v>641</v>
      </c>
    </row>
    <row r="800" spans="1:4" x14ac:dyDescent="0.25">
      <c r="A800" s="82">
        <v>969</v>
      </c>
      <c r="B800">
        <v>580</v>
      </c>
      <c r="C800">
        <v>849</v>
      </c>
      <c r="D800" t="s">
        <v>642</v>
      </c>
    </row>
    <row r="801" spans="1:4" x14ac:dyDescent="0.25">
      <c r="A801" s="82">
        <v>970</v>
      </c>
      <c r="B801">
        <v>581</v>
      </c>
      <c r="C801">
        <v>849</v>
      </c>
      <c r="D801" t="s">
        <v>643</v>
      </c>
    </row>
    <row r="802" spans="1:4" x14ac:dyDescent="0.25">
      <c r="A802" s="82">
        <v>971</v>
      </c>
      <c r="B802">
        <v>582</v>
      </c>
      <c r="C802">
        <v>849</v>
      </c>
      <c r="D802" t="s">
        <v>644</v>
      </c>
    </row>
    <row r="803" spans="1:4" x14ac:dyDescent="0.25">
      <c r="A803" s="82">
        <v>972</v>
      </c>
      <c r="B803">
        <v>583</v>
      </c>
      <c r="C803">
        <v>849</v>
      </c>
      <c r="D803" t="s">
        <v>645</v>
      </c>
    </row>
    <row r="804" spans="1:4" x14ac:dyDescent="0.25">
      <c r="A804" s="82">
        <v>973</v>
      </c>
      <c r="B804">
        <v>584</v>
      </c>
      <c r="C804">
        <v>888</v>
      </c>
      <c r="D804" t="s">
        <v>45</v>
      </c>
    </row>
    <row r="805" spans="1:4" x14ac:dyDescent="0.25">
      <c r="A805" s="82">
        <v>974</v>
      </c>
      <c r="B805">
        <v>585</v>
      </c>
      <c r="C805">
        <v>888</v>
      </c>
      <c r="D805" t="s">
        <v>44</v>
      </c>
    </row>
    <row r="806" spans="1:4" x14ac:dyDescent="0.25">
      <c r="A806" s="82">
        <v>975</v>
      </c>
      <c r="B806">
        <v>586</v>
      </c>
      <c r="C806">
        <v>849</v>
      </c>
      <c r="D806" t="s">
        <v>646</v>
      </c>
    </row>
    <row r="807" spans="1:4" x14ac:dyDescent="0.25">
      <c r="A807" s="82">
        <v>1211</v>
      </c>
      <c r="B807">
        <v>787</v>
      </c>
      <c r="C807">
        <v>1207</v>
      </c>
      <c r="D807" t="s">
        <v>2383</v>
      </c>
    </row>
    <row r="808" spans="1:4" x14ac:dyDescent="0.25">
      <c r="A808" s="82">
        <v>977</v>
      </c>
      <c r="B808">
        <v>587</v>
      </c>
      <c r="C808">
        <v>849</v>
      </c>
      <c r="D808" t="s">
        <v>647</v>
      </c>
    </row>
    <row r="809" spans="1:4" x14ac:dyDescent="0.25">
      <c r="A809" s="82">
        <v>1213</v>
      </c>
      <c r="B809">
        <v>789</v>
      </c>
      <c r="C809">
        <v>1207</v>
      </c>
      <c r="D809" t="s">
        <v>2569</v>
      </c>
    </row>
    <row r="810" spans="1:4" x14ac:dyDescent="0.25">
      <c r="A810" s="82">
        <v>979</v>
      </c>
      <c r="B810">
        <v>588</v>
      </c>
      <c r="C810">
        <v>849</v>
      </c>
      <c r="D810" t="s">
        <v>640</v>
      </c>
    </row>
    <row r="811" spans="1:4" x14ac:dyDescent="0.25">
      <c r="A811" s="82">
        <v>980</v>
      </c>
      <c r="B811">
        <v>589</v>
      </c>
      <c r="C811">
        <v>980</v>
      </c>
      <c r="D811" t="s">
        <v>78</v>
      </c>
    </row>
    <row r="812" spans="1:4" x14ac:dyDescent="0.25">
      <c r="A812" s="82">
        <v>981</v>
      </c>
      <c r="B812">
        <v>590</v>
      </c>
      <c r="C812">
        <v>980</v>
      </c>
      <c r="D812" t="s">
        <v>648</v>
      </c>
    </row>
    <row r="813" spans="1:4" x14ac:dyDescent="0.25">
      <c r="A813" s="82">
        <v>982</v>
      </c>
      <c r="B813">
        <v>591</v>
      </c>
      <c r="C813">
        <v>980</v>
      </c>
      <c r="D813" t="s">
        <v>649</v>
      </c>
    </row>
    <row r="814" spans="1:4" x14ac:dyDescent="0.25">
      <c r="A814" s="82">
        <v>983</v>
      </c>
      <c r="B814">
        <v>592</v>
      </c>
      <c r="C814">
        <v>980</v>
      </c>
      <c r="D814" t="s">
        <v>650</v>
      </c>
    </row>
    <row r="815" spans="1:4" x14ac:dyDescent="0.25">
      <c r="A815" s="82">
        <v>984</v>
      </c>
      <c r="B815">
        <v>593</v>
      </c>
      <c r="C815">
        <v>980</v>
      </c>
      <c r="D815" t="s">
        <v>651</v>
      </c>
    </row>
    <row r="816" spans="1:4" x14ac:dyDescent="0.25">
      <c r="A816" s="82">
        <v>985</v>
      </c>
      <c r="B816">
        <v>594</v>
      </c>
      <c r="C816">
        <v>980</v>
      </c>
      <c r="D816" t="s">
        <v>652</v>
      </c>
    </row>
    <row r="817" spans="1:4" x14ac:dyDescent="0.25">
      <c r="A817" s="82">
        <v>986</v>
      </c>
      <c r="B817">
        <v>595</v>
      </c>
      <c r="C817">
        <v>980</v>
      </c>
      <c r="D817" t="s">
        <v>653</v>
      </c>
    </row>
    <row r="818" spans="1:4" x14ac:dyDescent="0.25">
      <c r="A818" s="82">
        <v>1233</v>
      </c>
      <c r="B818">
        <v>806</v>
      </c>
      <c r="C818">
        <v>1160</v>
      </c>
      <c r="D818" t="s">
        <v>2305</v>
      </c>
    </row>
    <row r="819" spans="1:4" x14ac:dyDescent="0.25">
      <c r="A819" s="81">
        <v>988</v>
      </c>
      <c r="B819">
        <v>596</v>
      </c>
      <c r="C819">
        <v>980</v>
      </c>
      <c r="D819" t="s">
        <v>654</v>
      </c>
    </row>
    <row r="820" spans="1:4" x14ac:dyDescent="0.25">
      <c r="A820" s="81">
        <v>989</v>
      </c>
      <c r="B820">
        <v>597</v>
      </c>
      <c r="C820">
        <v>980</v>
      </c>
      <c r="D820" t="s">
        <v>655</v>
      </c>
    </row>
    <row r="821" spans="1:4" x14ac:dyDescent="0.25">
      <c r="A821" s="81">
        <v>990</v>
      </c>
      <c r="B821">
        <v>598</v>
      </c>
      <c r="C821">
        <v>980</v>
      </c>
      <c r="D821" t="s">
        <v>656</v>
      </c>
    </row>
    <row r="822" spans="1:4" x14ac:dyDescent="0.25">
      <c r="A822" s="81">
        <v>991</v>
      </c>
      <c r="B822">
        <v>599</v>
      </c>
      <c r="C822">
        <v>980</v>
      </c>
      <c r="D822" t="s">
        <v>657</v>
      </c>
    </row>
    <row r="823" spans="1:4" x14ac:dyDescent="0.25">
      <c r="A823" s="81">
        <v>992</v>
      </c>
      <c r="B823">
        <v>600</v>
      </c>
      <c r="C823">
        <v>980</v>
      </c>
      <c r="D823" t="s">
        <v>658</v>
      </c>
    </row>
    <row r="824" spans="1:4" x14ac:dyDescent="0.25">
      <c r="A824" s="81">
        <v>993</v>
      </c>
      <c r="B824">
        <v>601</v>
      </c>
      <c r="C824">
        <v>980</v>
      </c>
      <c r="D824" t="s">
        <v>659</v>
      </c>
    </row>
    <row r="825" spans="1:4" x14ac:dyDescent="0.25">
      <c r="A825" s="81">
        <v>994</v>
      </c>
      <c r="B825">
        <v>602</v>
      </c>
      <c r="C825">
        <v>849</v>
      </c>
      <c r="D825" t="s">
        <v>660</v>
      </c>
    </row>
    <row r="826" spans="1:4" x14ac:dyDescent="0.25">
      <c r="A826" s="81">
        <v>995</v>
      </c>
      <c r="B826">
        <v>603</v>
      </c>
      <c r="C826">
        <v>849</v>
      </c>
      <c r="D826" t="s">
        <v>661</v>
      </c>
    </row>
    <row r="827" spans="1:4" x14ac:dyDescent="0.25">
      <c r="A827" s="81">
        <v>996</v>
      </c>
      <c r="B827">
        <v>604</v>
      </c>
      <c r="C827">
        <v>849</v>
      </c>
      <c r="D827" t="s">
        <v>662</v>
      </c>
    </row>
    <row r="828" spans="1:4" x14ac:dyDescent="0.25">
      <c r="A828" s="81">
        <v>997</v>
      </c>
      <c r="B828">
        <v>605</v>
      </c>
      <c r="C828">
        <v>849</v>
      </c>
      <c r="D828" t="s">
        <v>663</v>
      </c>
    </row>
    <row r="829" spans="1:4" x14ac:dyDescent="0.25">
      <c r="A829" s="81">
        <v>998</v>
      </c>
      <c r="B829">
        <v>606</v>
      </c>
      <c r="C829">
        <v>381</v>
      </c>
      <c r="D829" t="s">
        <v>664</v>
      </c>
    </row>
    <row r="830" spans="1:4" x14ac:dyDescent="0.25">
      <c r="A830" s="81">
        <v>999</v>
      </c>
      <c r="B830">
        <v>607</v>
      </c>
      <c r="C830">
        <v>980</v>
      </c>
      <c r="D830" t="s">
        <v>665</v>
      </c>
    </row>
    <row r="831" spans="1:4" x14ac:dyDescent="0.25">
      <c r="A831" s="81">
        <v>1000</v>
      </c>
      <c r="B831">
        <v>608</v>
      </c>
      <c r="C831">
        <v>980</v>
      </c>
      <c r="D831" t="s">
        <v>666</v>
      </c>
    </row>
    <row r="832" spans="1:4" x14ac:dyDescent="0.25">
      <c r="A832" s="81">
        <v>1253</v>
      </c>
      <c r="B832">
        <v>826</v>
      </c>
      <c r="C832">
        <v>1261</v>
      </c>
      <c r="D832" t="s">
        <v>2609</v>
      </c>
    </row>
    <row r="833" spans="1:4" x14ac:dyDescent="0.25">
      <c r="A833" s="81">
        <v>1255</v>
      </c>
      <c r="B833">
        <v>828</v>
      </c>
      <c r="C833">
        <v>1261</v>
      </c>
      <c r="D833" t="s">
        <v>2610</v>
      </c>
    </row>
    <row r="834" spans="1:4" x14ac:dyDescent="0.25">
      <c r="A834" s="81">
        <v>1256</v>
      </c>
      <c r="B834">
        <v>829</v>
      </c>
      <c r="C834">
        <v>1261</v>
      </c>
      <c r="D834" t="s">
        <v>2611</v>
      </c>
    </row>
    <row r="835" spans="1:4" x14ac:dyDescent="0.25">
      <c r="A835" s="81">
        <v>1004</v>
      </c>
      <c r="B835">
        <v>609</v>
      </c>
      <c r="C835">
        <v>980</v>
      </c>
      <c r="D835" t="s">
        <v>667</v>
      </c>
    </row>
    <row r="836" spans="1:4" x14ac:dyDescent="0.25">
      <c r="A836" s="81">
        <v>1005</v>
      </c>
      <c r="B836">
        <v>610</v>
      </c>
      <c r="C836">
        <v>1005</v>
      </c>
      <c r="D836" t="s">
        <v>668</v>
      </c>
    </row>
    <row r="837" spans="1:4" x14ac:dyDescent="0.25">
      <c r="A837" s="81">
        <v>1006</v>
      </c>
      <c r="B837">
        <v>611</v>
      </c>
      <c r="C837">
        <v>3</v>
      </c>
      <c r="D837" t="s">
        <v>669</v>
      </c>
    </row>
    <row r="838" spans="1:4" x14ac:dyDescent="0.25">
      <c r="A838" s="81">
        <v>1007</v>
      </c>
      <c r="B838">
        <v>612</v>
      </c>
      <c r="C838">
        <v>888</v>
      </c>
      <c r="D838" t="s">
        <v>670</v>
      </c>
    </row>
    <row r="839" spans="1:4" x14ac:dyDescent="0.25">
      <c r="A839" s="82">
        <v>1008</v>
      </c>
      <c r="B839">
        <v>613</v>
      </c>
      <c r="C839">
        <v>347</v>
      </c>
      <c r="D839" t="s">
        <v>671</v>
      </c>
    </row>
    <row r="840" spans="1:4" x14ac:dyDescent="0.25">
      <c r="A840" s="82">
        <v>1009</v>
      </c>
      <c r="B840">
        <v>614</v>
      </c>
      <c r="C840">
        <v>92</v>
      </c>
      <c r="D840" t="s">
        <v>69</v>
      </c>
    </row>
    <row r="841" spans="1:4" x14ac:dyDescent="0.25">
      <c r="A841" s="82">
        <v>1010</v>
      </c>
      <c r="B841">
        <v>615</v>
      </c>
      <c r="C841">
        <v>19</v>
      </c>
      <c r="D841" t="s">
        <v>74</v>
      </c>
    </row>
    <row r="842" spans="1:4" x14ac:dyDescent="0.25">
      <c r="A842" s="82">
        <v>1011</v>
      </c>
      <c r="B842">
        <v>616</v>
      </c>
      <c r="C842">
        <v>1011</v>
      </c>
      <c r="D842" t="s">
        <v>79</v>
      </c>
    </row>
    <row r="843" spans="1:4" x14ac:dyDescent="0.25">
      <c r="A843" s="82">
        <v>1012</v>
      </c>
      <c r="B843">
        <v>617</v>
      </c>
      <c r="C843">
        <v>381</v>
      </c>
      <c r="D843" t="s">
        <v>672</v>
      </c>
    </row>
    <row r="844" spans="1:4" x14ac:dyDescent="0.25">
      <c r="A844" s="82">
        <v>1013</v>
      </c>
      <c r="B844">
        <v>618</v>
      </c>
      <c r="C844">
        <v>1011</v>
      </c>
      <c r="D844" t="s">
        <v>673</v>
      </c>
    </row>
    <row r="845" spans="1:4" x14ac:dyDescent="0.25">
      <c r="A845" s="82">
        <v>1014</v>
      </c>
      <c r="B845">
        <v>619</v>
      </c>
      <c r="C845">
        <v>1011</v>
      </c>
      <c r="D845" t="s">
        <v>674</v>
      </c>
    </row>
    <row r="846" spans="1:4" x14ac:dyDescent="0.25">
      <c r="A846" s="82">
        <v>1015</v>
      </c>
      <c r="B846">
        <v>620</v>
      </c>
      <c r="C846">
        <v>1011</v>
      </c>
      <c r="D846" t="s">
        <v>675</v>
      </c>
    </row>
    <row r="847" spans="1:4" x14ac:dyDescent="0.25">
      <c r="A847" s="82">
        <v>1016</v>
      </c>
      <c r="B847">
        <v>621</v>
      </c>
      <c r="C847">
        <v>1011</v>
      </c>
      <c r="D847" t="s">
        <v>676</v>
      </c>
    </row>
    <row r="848" spans="1:4" x14ac:dyDescent="0.25">
      <c r="A848" s="81">
        <v>1017</v>
      </c>
      <c r="B848">
        <v>622</v>
      </c>
      <c r="C848">
        <v>1011</v>
      </c>
      <c r="D848" t="s">
        <v>677</v>
      </c>
    </row>
    <row r="849" spans="1:4" x14ac:dyDescent="0.25">
      <c r="A849" s="82">
        <v>1018</v>
      </c>
      <c r="B849">
        <v>623</v>
      </c>
      <c r="C849">
        <v>1011</v>
      </c>
      <c r="D849" t="s">
        <v>678</v>
      </c>
    </row>
    <row r="850" spans="1:4" x14ac:dyDescent="0.25">
      <c r="A850" s="81">
        <v>1019</v>
      </c>
      <c r="B850">
        <v>624</v>
      </c>
      <c r="C850">
        <v>1011</v>
      </c>
      <c r="D850" t="s">
        <v>679</v>
      </c>
    </row>
    <row r="851" spans="1:4" x14ac:dyDescent="0.25">
      <c r="A851" s="81">
        <v>1020</v>
      </c>
      <c r="B851">
        <v>625</v>
      </c>
      <c r="C851">
        <v>1011</v>
      </c>
      <c r="D851" t="s">
        <v>680</v>
      </c>
    </row>
    <row r="852" spans="1:4" x14ac:dyDescent="0.25">
      <c r="A852" s="81">
        <v>1021</v>
      </c>
      <c r="B852">
        <v>626</v>
      </c>
      <c r="C852">
        <v>1011</v>
      </c>
      <c r="D852" t="s">
        <v>681</v>
      </c>
    </row>
    <row r="853" spans="1:4" x14ac:dyDescent="0.25">
      <c r="A853" s="81">
        <v>1022</v>
      </c>
      <c r="B853">
        <v>627</v>
      </c>
      <c r="C853">
        <v>1011</v>
      </c>
      <c r="D853" t="s">
        <v>682</v>
      </c>
    </row>
    <row r="854" spans="1:4" x14ac:dyDescent="0.25">
      <c r="A854" s="81">
        <v>1023</v>
      </c>
      <c r="B854">
        <v>628</v>
      </c>
      <c r="C854">
        <v>1011</v>
      </c>
      <c r="D854" t="s">
        <v>683</v>
      </c>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4"/>
  <sheetViews>
    <sheetView workbookViewId="0">
      <pane ySplit="2" topLeftCell="A78" activePane="bottomLeft" state="frozen"/>
      <selection pane="bottomLeft" activeCell="G65" sqref="G65"/>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95" t="s">
        <v>2458</v>
      </c>
      <c r="B1" s="95"/>
      <c r="C1" s="95"/>
      <c r="D1" s="95"/>
      <c r="E1" s="95"/>
      <c r="F1" s="95"/>
      <c r="G1" s="95"/>
      <c r="H1" s="95"/>
      <c r="I1" s="95"/>
    </row>
    <row r="2" spans="1:10" ht="75" x14ac:dyDescent="0.25">
      <c r="A2" s="1" t="s">
        <v>2449</v>
      </c>
      <c r="B2" s="1" t="s">
        <v>2450</v>
      </c>
      <c r="C2" s="1" t="s">
        <v>2451</v>
      </c>
      <c r="D2" s="11" t="s">
        <v>2549</v>
      </c>
      <c r="E2" s="1" t="s">
        <v>2456</v>
      </c>
      <c r="F2" s="1" t="s">
        <v>2457</v>
      </c>
      <c r="G2" s="1" t="s">
        <v>2486</v>
      </c>
      <c r="H2" s="1" t="s">
        <v>2536</v>
      </c>
      <c r="I2" s="1" t="s">
        <v>2537</v>
      </c>
      <c r="J2" s="77" t="s">
        <v>2539</v>
      </c>
    </row>
    <row r="3" spans="1:10" x14ac:dyDescent="0.25">
      <c r="A3">
        <v>1</v>
      </c>
      <c r="B3">
        <v>1</v>
      </c>
      <c r="C3" t="str">
        <f t="shared" ref="C3:C21" si="0">IF(A3=B3,"X","")</f>
        <v>X</v>
      </c>
      <c r="D3" s="76"/>
      <c r="E3" t="s">
        <v>2453</v>
      </c>
      <c r="F3" t="s">
        <v>2453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7" si="1">IF(OR(A4=5,A4=6,),"X","")</f>
        <v/>
      </c>
      <c r="H4" t="str">
        <f t="shared" ref="H4:H67" si="2">IF(OR(A4=7,),"X","")</f>
        <v/>
      </c>
      <c r="I4" t="str">
        <f t="shared" ref="I4:I67" si="3">IF(OR(A4=8,),"X","")</f>
        <v/>
      </c>
      <c r="J4" s="30" t="str">
        <f t="shared" ref="J4:J67"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2452</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2454</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2455</v>
      </c>
      <c r="G8" t="str">
        <f t="shared" si="1"/>
        <v/>
      </c>
      <c r="H8" t="str">
        <f t="shared" si="2"/>
        <v/>
      </c>
      <c r="I8" t="str">
        <f t="shared" si="3"/>
        <v/>
      </c>
      <c r="J8" s="30" t="str">
        <f t="shared" si="4"/>
        <v>{ parentCategory=1, category=15, zoneIds={382}},--Reaper's March</v>
      </c>
    </row>
    <row r="9" spans="1:10" x14ac:dyDescent="0.25">
      <c r="A9">
        <v>2</v>
      </c>
      <c r="B9">
        <v>2</v>
      </c>
      <c r="C9" t="str">
        <f t="shared" si="0"/>
        <v>X</v>
      </c>
      <c r="D9" s="76" t="e">
        <f>VLOOKUP(E9,'ESO zone constants'!$D$3:$H$10001,5,FALSE)</f>
        <v>#N/A</v>
      </c>
      <c r="E9" t="s">
        <v>2540</v>
      </c>
      <c r="F9" t="s">
        <v>2459</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2468</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2469</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2470</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6" t="e">
        <f>VLOOKUP(E15,'ESO zone constants'!$D$3:$H$10001,5,FALSE)</f>
        <v>#N/A</v>
      </c>
      <c r="E15" t="s">
        <v>2541</v>
      </c>
      <c r="F15" t="s">
        <v>2460</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2471</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2472</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2473</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2474</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6" t="e">
        <f>VLOOKUP(E21,'ESO zone constants'!$D$3:$H$10001,5,FALSE)</f>
        <v>#N/A</v>
      </c>
      <c r="E21" t="s">
        <v>2542</v>
      </c>
      <c r="F21" t="s">
        <v>2461</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4" si="5">IF(A23=B23,"X","")</f>
        <v/>
      </c>
      <c r="D23">
        <f>VLOOKUP(E23,'ESO zone constants'!$D$3:$H$10001,5,FALSE)</f>
        <v>816</v>
      </c>
      <c r="E23" t="s">
        <v>515</v>
      </c>
      <c r="F23" t="s">
        <v>2477</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2476</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2480</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2479</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2482</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1502</v>
      </c>
      <c r="F29" t="s">
        <v>2478</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1711</v>
      </c>
      <c r="F30" t="s">
        <v>2481</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1823</v>
      </c>
      <c r="F31" t="s">
        <v>2483</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2368</v>
      </c>
      <c r="F32" t="s">
        <v>2475</v>
      </c>
      <c r="G32" t="str">
        <f t="shared" si="1"/>
        <v/>
      </c>
      <c r="H32" t="str">
        <f t="shared" si="2"/>
        <v/>
      </c>
      <c r="I32" t="str">
        <f t="shared" si="3"/>
        <v/>
      </c>
      <c r="J32" s="30" t="str">
        <f t="shared" si="4"/>
        <v>{ parentCategory=4, category=89, zoneIds={1207}},--The Reach</v>
      </c>
    </row>
    <row r="33" spans="1:10" x14ac:dyDescent="0.25">
      <c r="A33">
        <v>5</v>
      </c>
      <c r="B33">
        <v>5</v>
      </c>
      <c r="C33" t="str">
        <f t="shared" si="5"/>
        <v>X</v>
      </c>
      <c r="D33" s="76" t="e">
        <f>VLOOKUP(E33,'ESO zone constants'!$D$3:$H$10001,5,FALSE)</f>
        <v>#N/A</v>
      </c>
      <c r="E33" t="s">
        <v>2543</v>
      </c>
      <c r="F33" t="s">
        <v>2462</v>
      </c>
      <c r="G33" t="str">
        <f t="shared" si="1"/>
        <v>X</v>
      </c>
      <c r="H33" t="str">
        <f t="shared" si="2"/>
        <v/>
      </c>
      <c r="I33" t="str">
        <f t="shared" si="3"/>
        <v/>
      </c>
      <c r="J33" s="30" t="str">
        <f t="shared" si="4"/>
        <v>--Dungeons</v>
      </c>
    </row>
    <row r="34" spans="1:10" x14ac:dyDescent="0.25">
      <c r="A34">
        <v>5</v>
      </c>
      <c r="B34">
        <v>39</v>
      </c>
      <c r="C34" t="str">
        <f t="shared" si="5"/>
        <v/>
      </c>
      <c r="D34">
        <f>VLOOKUP(E34,'ESO zone constants'!$D$3:$H$10001,5,FALSE)</f>
        <v>148</v>
      </c>
      <c r="E34" t="s">
        <v>60</v>
      </c>
      <c r="F34" t="s">
        <v>60</v>
      </c>
      <c r="G34" t="str">
        <f t="shared" si="1"/>
        <v>X</v>
      </c>
      <c r="H34" t="str">
        <f t="shared" si="2"/>
        <v/>
      </c>
      <c r="I34" t="str">
        <f t="shared" si="3"/>
        <v/>
      </c>
      <c r="J34" s="30" t="str">
        <f t="shared" si="4"/>
        <v>{ parentCategory=5, category=39, zoneIds={148}, isDungeon=true},--Arx Corinium</v>
      </c>
    </row>
    <row r="35" spans="1:10" x14ac:dyDescent="0.25">
      <c r="A35">
        <v>5</v>
      </c>
      <c r="B35">
        <v>40</v>
      </c>
      <c r="D35">
        <v>380.935</v>
      </c>
      <c r="E35" t="s">
        <v>102</v>
      </c>
      <c r="F35" t="s">
        <v>2498</v>
      </c>
      <c r="G35" t="str">
        <f t="shared" si="1"/>
        <v>X</v>
      </c>
      <c r="H35" t="str">
        <f t="shared" si="2"/>
        <v/>
      </c>
      <c r="I35" t="str">
        <f t="shared" si="3"/>
        <v/>
      </c>
      <c r="J35" s="30" t="str">
        <f t="shared" si="4"/>
        <v>{ parentCategory=5, category=40, zoneIds={380,935}, isDungeon=true},--The Banished Cells I</v>
      </c>
    </row>
    <row r="36" spans="1:10" x14ac:dyDescent="0.25">
      <c r="A36">
        <v>5</v>
      </c>
      <c r="B36">
        <v>41</v>
      </c>
      <c r="C36" t="str">
        <f t="shared" ref="C36:C47" si="6">IF(A36=B36,"X","")</f>
        <v/>
      </c>
      <c r="D36">
        <f>VLOOKUP(E36,'ESO zone constants'!$D$3:$H$10001,5,FALSE)</f>
        <v>38</v>
      </c>
      <c r="E36" t="s">
        <v>57</v>
      </c>
      <c r="F36" t="s">
        <v>2494</v>
      </c>
      <c r="G36" t="str">
        <f t="shared" si="1"/>
        <v>X</v>
      </c>
      <c r="H36" t="str">
        <f t="shared" si="2"/>
        <v/>
      </c>
      <c r="I36" t="str">
        <f t="shared" si="3"/>
        <v/>
      </c>
      <c r="J36" s="30" t="str">
        <f t="shared" si="4"/>
        <v>{ parentCategory=5, category=41, zoneIds={38}, isDungeon=true},--Blackheart Haven</v>
      </c>
    </row>
    <row r="37" spans="1:10" x14ac:dyDescent="0.25">
      <c r="A37">
        <v>5</v>
      </c>
      <c r="B37">
        <v>42</v>
      </c>
      <c r="C37" t="str">
        <f t="shared" si="6"/>
        <v/>
      </c>
      <c r="D37">
        <f>VLOOKUP(E37,'ESO zone constants'!$D$3:$H$10001,5,FALSE)</f>
        <v>64</v>
      </c>
      <c r="E37" t="s">
        <v>70</v>
      </c>
      <c r="F37" t="s">
        <v>2488</v>
      </c>
      <c r="G37" t="str">
        <f t="shared" si="1"/>
        <v>X</v>
      </c>
      <c r="H37" t="str">
        <f t="shared" si="2"/>
        <v/>
      </c>
      <c r="I37" t="str">
        <f t="shared" si="3"/>
        <v/>
      </c>
      <c r="J37" s="30" t="str">
        <f t="shared" si="4"/>
        <v>{ parentCategory=5, category=42, zoneIds={64}, isDungeon=true},--Blessed Crucible</v>
      </c>
    </row>
    <row r="38" spans="1:10" x14ac:dyDescent="0.25">
      <c r="A38">
        <v>5</v>
      </c>
      <c r="B38">
        <v>43</v>
      </c>
      <c r="C38" t="str">
        <f t="shared" si="6"/>
        <v/>
      </c>
      <c r="D38">
        <v>176.68100000000001</v>
      </c>
      <c r="E38" t="s">
        <v>50</v>
      </c>
      <c r="F38" t="s">
        <v>2497</v>
      </c>
      <c r="G38" t="str">
        <f t="shared" si="1"/>
        <v>X</v>
      </c>
      <c r="H38" t="str">
        <f t="shared" si="2"/>
        <v/>
      </c>
      <c r="I38" t="str">
        <f t="shared" si="3"/>
        <v/>
      </c>
      <c r="J38" s="30" t="str">
        <f t="shared" si="4"/>
        <v>{ parentCategory=5, category=43, zoneIds={176,681}, isDungeon=true},--City of Ash I</v>
      </c>
    </row>
    <row r="39" spans="1:10" x14ac:dyDescent="0.25">
      <c r="A39">
        <v>5</v>
      </c>
      <c r="B39">
        <v>44</v>
      </c>
      <c r="C39" t="str">
        <f t="shared" si="6"/>
        <v/>
      </c>
      <c r="D39">
        <v>130.93199999999999</v>
      </c>
      <c r="E39" t="s">
        <v>49</v>
      </c>
      <c r="F39" t="s">
        <v>2491</v>
      </c>
      <c r="G39" t="str">
        <f t="shared" si="1"/>
        <v>X</v>
      </c>
      <c r="H39" t="str">
        <f t="shared" si="2"/>
        <v/>
      </c>
      <c r="I39" t="str">
        <f t="shared" si="3"/>
        <v/>
      </c>
      <c r="J39" s="30" t="str">
        <f t="shared" si="4"/>
        <v>{ parentCategory=5, category=44, zoneIds={130,932}, isDungeon=true},--Crypt of Hearts I</v>
      </c>
    </row>
    <row r="40" spans="1:10" x14ac:dyDescent="0.25">
      <c r="A40">
        <v>5</v>
      </c>
      <c r="B40">
        <v>45</v>
      </c>
      <c r="C40" t="str">
        <f t="shared" si="6"/>
        <v/>
      </c>
      <c r="D40">
        <v>63.93</v>
      </c>
      <c r="E40" t="s">
        <v>61</v>
      </c>
      <c r="F40" t="s">
        <v>2485</v>
      </c>
      <c r="G40" t="str">
        <f t="shared" si="1"/>
        <v>X</v>
      </c>
      <c r="H40" t="str">
        <f t="shared" si="2"/>
        <v/>
      </c>
      <c r="I40" t="str">
        <f t="shared" si="3"/>
        <v/>
      </c>
      <c r="J40" s="30" t="str">
        <f t="shared" si="4"/>
        <v>{ parentCategory=5, category=45, zoneIds={63,93}, isDungeon=true},--Darkshade Caverns I</v>
      </c>
    </row>
    <row r="41" spans="1:10" x14ac:dyDescent="0.25">
      <c r="A41">
        <v>5</v>
      </c>
      <c r="B41">
        <v>46</v>
      </c>
      <c r="C41" t="str">
        <f t="shared" si="6"/>
        <v/>
      </c>
      <c r="D41">
        <f>VLOOKUP(E41,'ESO zone constants'!$D$3:$H$10001,5,FALSE)</f>
        <v>449</v>
      </c>
      <c r="E41" t="s">
        <v>48</v>
      </c>
      <c r="F41" t="s">
        <v>2484</v>
      </c>
      <c r="G41" t="str">
        <f t="shared" si="1"/>
        <v>X</v>
      </c>
      <c r="H41" t="str">
        <f t="shared" si="2"/>
        <v/>
      </c>
      <c r="I41" t="str">
        <f t="shared" si="3"/>
        <v/>
      </c>
      <c r="J41" s="30" t="str">
        <f t="shared" si="4"/>
        <v>{ parentCategory=5, category=46, zoneIds={449}, isDungeon=true},--Direfrost Keep</v>
      </c>
    </row>
    <row r="42" spans="1:10" x14ac:dyDescent="0.25">
      <c r="A42">
        <v>5</v>
      </c>
      <c r="B42">
        <v>47</v>
      </c>
      <c r="C42" t="str">
        <f t="shared" si="6"/>
        <v/>
      </c>
      <c r="D42">
        <v>126.931</v>
      </c>
      <c r="E42" t="s">
        <v>43</v>
      </c>
      <c r="F42" t="s">
        <v>2487</v>
      </c>
      <c r="G42" t="str">
        <f t="shared" si="1"/>
        <v>X</v>
      </c>
      <c r="H42" t="str">
        <f t="shared" si="2"/>
        <v/>
      </c>
      <c r="I42" t="str">
        <f t="shared" si="3"/>
        <v/>
      </c>
      <c r="J42" s="30" t="str">
        <f t="shared" si="4"/>
        <v>{ parentCategory=5, category=47, zoneIds={126,931}, isDungeon=true},--Elden Hollow I</v>
      </c>
    </row>
    <row r="43" spans="1:10" x14ac:dyDescent="0.25">
      <c r="A43">
        <v>5</v>
      </c>
      <c r="B43">
        <v>48</v>
      </c>
      <c r="C43" t="str">
        <f t="shared" si="6"/>
        <v/>
      </c>
      <c r="D43">
        <v>283.93400000000003</v>
      </c>
      <c r="E43" t="s">
        <v>51</v>
      </c>
      <c r="F43" t="s">
        <v>2493</v>
      </c>
      <c r="G43" t="str">
        <f t="shared" si="1"/>
        <v>X</v>
      </c>
      <c r="H43" t="str">
        <f t="shared" si="2"/>
        <v/>
      </c>
      <c r="I43" t="str">
        <f t="shared" si="3"/>
        <v/>
      </c>
      <c r="J43" s="30" t="str">
        <f t="shared" si="4"/>
        <v>{ parentCategory=5, category=48, zoneIds={283,934}, isDungeon=true},--Fungal Grotto I</v>
      </c>
    </row>
    <row r="44" spans="1:10" x14ac:dyDescent="0.25">
      <c r="A44">
        <v>5</v>
      </c>
      <c r="B44">
        <v>49</v>
      </c>
      <c r="C44" t="str">
        <f t="shared" si="6"/>
        <v/>
      </c>
      <c r="D44">
        <f>VLOOKUP(E44,'ESO zone constants'!$D$3:$H$10001,5,FALSE)</f>
        <v>31</v>
      </c>
      <c r="E44" t="s">
        <v>59</v>
      </c>
      <c r="F44" t="s">
        <v>2495</v>
      </c>
      <c r="G44" t="str">
        <f t="shared" si="1"/>
        <v>X</v>
      </c>
      <c r="H44" t="str">
        <f t="shared" si="2"/>
        <v/>
      </c>
      <c r="I44" t="str">
        <f t="shared" si="3"/>
        <v/>
      </c>
      <c r="J44" s="30" t="str">
        <f t="shared" si="4"/>
        <v>{ parentCategory=5, category=49, zoneIds={31}, isDungeon=true},--Selene's Web</v>
      </c>
    </row>
    <row r="45" spans="1:10" x14ac:dyDescent="0.25">
      <c r="A45">
        <v>5</v>
      </c>
      <c r="B45">
        <v>50</v>
      </c>
      <c r="C45" t="str">
        <f t="shared" si="6"/>
        <v/>
      </c>
      <c r="D45">
        <v>144.93600000000001</v>
      </c>
      <c r="E45" t="s">
        <v>66</v>
      </c>
      <c r="F45" t="s">
        <v>2496</v>
      </c>
      <c r="G45" t="str">
        <f t="shared" si="1"/>
        <v>X</v>
      </c>
      <c r="H45" t="str">
        <f t="shared" si="2"/>
        <v/>
      </c>
      <c r="I45" t="str">
        <f t="shared" si="3"/>
        <v/>
      </c>
      <c r="J45" s="30" t="str">
        <f t="shared" si="4"/>
        <v>{ parentCategory=5, category=50, zoneIds={144,936}, isDungeon=true},--Spindleclutch I</v>
      </c>
    </row>
    <row r="46" spans="1:10" x14ac:dyDescent="0.25">
      <c r="A46">
        <v>5</v>
      </c>
      <c r="B46">
        <v>51</v>
      </c>
      <c r="C46" t="str">
        <f t="shared" si="6"/>
        <v/>
      </c>
      <c r="D46">
        <f>VLOOKUP(E46,'ESO zone constants'!$D$3:$H$10001,5,FALSE)</f>
        <v>131</v>
      </c>
      <c r="E46" t="s">
        <v>65</v>
      </c>
      <c r="F46" t="s">
        <v>2492</v>
      </c>
      <c r="G46" t="str">
        <f t="shared" si="1"/>
        <v>X</v>
      </c>
      <c r="H46" t="str">
        <f t="shared" si="2"/>
        <v/>
      </c>
      <c r="I46" t="str">
        <f t="shared" si="3"/>
        <v/>
      </c>
      <c r="J46" s="30" t="str">
        <f t="shared" si="4"/>
        <v>{ parentCategory=5, category=51, zoneIds={131}, isDungeon=true},--Tempest Island</v>
      </c>
    </row>
    <row r="47" spans="1:10" x14ac:dyDescent="0.25">
      <c r="A47">
        <v>5</v>
      </c>
      <c r="B47">
        <v>52</v>
      </c>
      <c r="C47" t="str">
        <f t="shared" si="6"/>
        <v/>
      </c>
      <c r="D47">
        <f>VLOOKUP(E47,'ESO zone constants'!$D$3:$H$10001,5,FALSE)</f>
        <v>11</v>
      </c>
      <c r="E47" t="s">
        <v>47</v>
      </c>
      <c r="F47" t="s">
        <v>2489</v>
      </c>
      <c r="G47" t="str">
        <f t="shared" si="1"/>
        <v>X</v>
      </c>
      <c r="H47" t="str">
        <f t="shared" si="2"/>
        <v/>
      </c>
      <c r="I47" t="str">
        <f t="shared" si="3"/>
        <v/>
      </c>
      <c r="J47" s="30" t="str">
        <f t="shared" si="4"/>
        <v>{ parentCategory=5, category=52, zoneIds={11}, isDungeon=true},--Vaults of Madness</v>
      </c>
    </row>
    <row r="48" spans="1:10" x14ac:dyDescent="0.25">
      <c r="A48">
        <v>5</v>
      </c>
      <c r="B48">
        <v>53</v>
      </c>
      <c r="D48">
        <f>VLOOKUP(E48,'ESO zone constants'!$D$3:$H$10001,5,FALSE)</f>
        <v>22</v>
      </c>
      <c r="E48" t="s">
        <v>68</v>
      </c>
      <c r="F48" t="s">
        <v>68</v>
      </c>
      <c r="G48" t="str">
        <f t="shared" si="1"/>
        <v>X</v>
      </c>
      <c r="H48" t="str">
        <f t="shared" si="2"/>
        <v/>
      </c>
      <c r="I48" t="str">
        <f t="shared" si="3"/>
        <v/>
      </c>
      <c r="J48" s="30" t="str">
        <f t="shared" si="4"/>
        <v>{ parentCategory=5, category=53, zoneIds={22}, isDungeon=true},--Volenfell</v>
      </c>
    </row>
    <row r="49" spans="1:10" x14ac:dyDescent="0.25">
      <c r="A49">
        <v>5</v>
      </c>
      <c r="B49">
        <v>54</v>
      </c>
      <c r="C49" t="str">
        <f>IF(A49=B49,"X","")</f>
        <v/>
      </c>
      <c r="D49">
        <v>146.93299999999999</v>
      </c>
      <c r="E49" t="s">
        <v>62</v>
      </c>
      <c r="F49" t="s">
        <v>2490</v>
      </c>
      <c r="G49" t="str">
        <f t="shared" si="1"/>
        <v>X</v>
      </c>
      <c r="H49" t="str">
        <f t="shared" si="2"/>
        <v/>
      </c>
      <c r="I49" t="str">
        <f t="shared" si="3"/>
        <v/>
      </c>
      <c r="J49" s="30" t="str">
        <f t="shared" si="4"/>
        <v>{ parentCategory=5, category=54, zoneIds={146,933}, isDungeon=true},--Wayrest Sewers I</v>
      </c>
    </row>
    <row r="50" spans="1:10" x14ac:dyDescent="0.25">
      <c r="A50">
        <v>6</v>
      </c>
      <c r="B50">
        <v>6</v>
      </c>
      <c r="C50" t="str">
        <f>IF(A50=B50,"X","")</f>
        <v>X</v>
      </c>
      <c r="D50" s="76" t="e">
        <f>VLOOKUP(E50,'ESO zone constants'!$D$3:$H$10001,5,FALSE)</f>
        <v>#N/A</v>
      </c>
      <c r="E50" t="s">
        <v>2544</v>
      </c>
      <c r="F50" t="s">
        <v>2463</v>
      </c>
      <c r="G50" t="str">
        <f t="shared" si="1"/>
        <v>X</v>
      </c>
      <c r="H50" t="str">
        <f t="shared" si="2"/>
        <v/>
      </c>
      <c r="I50" t="str">
        <f t="shared" si="3"/>
        <v/>
      </c>
      <c r="J50" s="30" t="str">
        <f t="shared" si="4"/>
        <v>--DLC-Dungeons</v>
      </c>
    </row>
    <row r="51" spans="1:10" x14ac:dyDescent="0.25">
      <c r="A51">
        <v>6</v>
      </c>
      <c r="B51">
        <v>55</v>
      </c>
      <c r="D51">
        <f>VLOOKUP(E51,'ESO zone constants'!$D$3:$H$10001,5,FALSE)</f>
        <v>678</v>
      </c>
      <c r="E51" t="s">
        <v>52</v>
      </c>
      <c r="F51" t="s">
        <v>2503</v>
      </c>
      <c r="G51" t="str">
        <f t="shared" si="1"/>
        <v>X</v>
      </c>
      <c r="H51" t="str">
        <f t="shared" si="2"/>
        <v/>
      </c>
      <c r="I51" t="str">
        <f t="shared" si="3"/>
        <v/>
      </c>
      <c r="J51" s="30" t="str">
        <f t="shared" si="4"/>
        <v>{ parentCategory=6, category=55, zoneIds={678}, isDungeon=true},--Imperial City Prison</v>
      </c>
    </row>
    <row r="52" spans="1:10" x14ac:dyDescent="0.25">
      <c r="A52">
        <v>6</v>
      </c>
      <c r="B52">
        <v>56</v>
      </c>
      <c r="D52">
        <f>VLOOKUP(E52,'ESO zone constants'!$D$3:$H$10001,5,FALSE)</f>
        <v>688</v>
      </c>
      <c r="E52" t="s">
        <v>54</v>
      </c>
      <c r="F52" t="s">
        <v>2515</v>
      </c>
      <c r="G52" t="str">
        <f t="shared" si="1"/>
        <v>X</v>
      </c>
      <c r="H52" t="str">
        <f t="shared" si="2"/>
        <v/>
      </c>
      <c r="I52" t="str">
        <f t="shared" si="3"/>
        <v/>
      </c>
      <c r="J52" s="30" t="str">
        <f t="shared" si="4"/>
        <v>{ parentCategory=6, category=56, zoneIds={688}, isDungeon=true},--White-Gold Tower</v>
      </c>
    </row>
    <row r="53" spans="1:10" x14ac:dyDescent="0.25">
      <c r="A53">
        <v>6</v>
      </c>
      <c r="B53">
        <v>57</v>
      </c>
      <c r="D53">
        <f>VLOOKUP(E53,'ESO zone constants'!$D$3:$H$10001,5,FALSE)</f>
        <v>848</v>
      </c>
      <c r="E53" t="s">
        <v>72</v>
      </c>
      <c r="F53" t="s">
        <v>2516</v>
      </c>
      <c r="G53" t="str">
        <f t="shared" si="1"/>
        <v>X</v>
      </c>
      <c r="H53" t="str">
        <f t="shared" si="2"/>
        <v/>
      </c>
      <c r="I53" t="str">
        <f t="shared" si="3"/>
        <v/>
      </c>
      <c r="J53" s="30" t="str">
        <f t="shared" si="4"/>
        <v>{ parentCategory=6, category=57, zoneIds={848}, isDungeon=true},--Cradle of Shadows</v>
      </c>
    </row>
    <row r="54" spans="1:10" x14ac:dyDescent="0.25">
      <c r="A54">
        <v>6</v>
      </c>
      <c r="B54">
        <v>58</v>
      </c>
      <c r="D54">
        <f>VLOOKUP(E54,'ESO zone constants'!$D$3:$H$10001,5,FALSE)</f>
        <v>843</v>
      </c>
      <c r="E54" t="s">
        <v>53</v>
      </c>
      <c r="F54" t="s">
        <v>2511</v>
      </c>
      <c r="G54" t="str">
        <f t="shared" si="1"/>
        <v>X</v>
      </c>
      <c r="H54" t="str">
        <f t="shared" si="2"/>
        <v/>
      </c>
      <c r="I54" t="str">
        <f t="shared" si="3"/>
        <v/>
      </c>
      <c r="J54" s="30" t="str">
        <f t="shared" si="4"/>
        <v>{ parentCategory=6, category=58, zoneIds={843}, isDungeon=true},--Ruins of Mazzatun</v>
      </c>
    </row>
    <row r="55" spans="1:10" x14ac:dyDescent="0.25">
      <c r="A55">
        <v>6</v>
      </c>
      <c r="B55">
        <v>59</v>
      </c>
      <c r="D55">
        <f>VLOOKUP(E55,'ESO zone constants'!$D$3:$H$10001,5,FALSE)</f>
        <v>973</v>
      </c>
      <c r="E55" t="s">
        <v>45</v>
      </c>
      <c r="F55" t="s">
        <v>2499</v>
      </c>
      <c r="G55" t="str">
        <f t="shared" si="1"/>
        <v>X</v>
      </c>
      <c r="H55" t="str">
        <f t="shared" si="2"/>
        <v/>
      </c>
      <c r="I55" t="str">
        <f t="shared" si="3"/>
        <v/>
      </c>
      <c r="J55" s="30" t="str">
        <f t="shared" si="4"/>
        <v>{ parentCategory=6, category=59, zoneIds={973}, isDungeon=true},--Bloodroot Forge</v>
      </c>
    </row>
    <row r="56" spans="1:10" x14ac:dyDescent="0.25">
      <c r="A56">
        <v>6</v>
      </c>
      <c r="B56">
        <v>60</v>
      </c>
      <c r="D56">
        <f>VLOOKUP(E56,'ESO zone constants'!$D$3:$H$10001,5,FALSE)</f>
        <v>974</v>
      </c>
      <c r="E56" t="s">
        <v>44</v>
      </c>
      <c r="F56" t="s">
        <v>2501</v>
      </c>
      <c r="G56" t="str">
        <f t="shared" si="1"/>
        <v>X</v>
      </c>
      <c r="H56" t="str">
        <f t="shared" si="2"/>
        <v/>
      </c>
      <c r="I56" t="str">
        <f t="shared" si="3"/>
        <v/>
      </c>
      <c r="J56" s="30" t="str">
        <f t="shared" si="4"/>
        <v>{ parentCategory=6, category=60, zoneIds={974}, isDungeon=true},--Falkreath Hold</v>
      </c>
    </row>
    <row r="57" spans="1:10" x14ac:dyDescent="0.25">
      <c r="A57">
        <v>6</v>
      </c>
      <c r="B57">
        <v>61</v>
      </c>
      <c r="D57">
        <f>VLOOKUP(E57,'ESO zone constants'!$D$3:$H$10001,5,FALSE)</f>
        <v>1009</v>
      </c>
      <c r="E57" t="s">
        <v>69</v>
      </c>
      <c r="F57" t="s">
        <v>2507</v>
      </c>
      <c r="G57" t="str">
        <f t="shared" si="1"/>
        <v>X</v>
      </c>
      <c r="H57" t="str">
        <f t="shared" si="2"/>
        <v/>
      </c>
      <c r="I57" t="str">
        <f t="shared" si="3"/>
        <v/>
      </c>
      <c r="J57" s="30" t="str">
        <f t="shared" si="4"/>
        <v>{ parentCategory=6, category=61, zoneIds={1009}, isDungeon=true},--Fang Lair</v>
      </c>
    </row>
    <row r="58" spans="1:10" x14ac:dyDescent="0.25">
      <c r="A58">
        <v>6</v>
      </c>
      <c r="B58">
        <v>62</v>
      </c>
      <c r="D58">
        <f>VLOOKUP(E58,'ESO zone constants'!$D$3:$H$10001,5,FALSE)</f>
        <v>1010</v>
      </c>
      <c r="E58" t="s">
        <v>74</v>
      </c>
      <c r="F58" t="s">
        <v>2504</v>
      </c>
      <c r="G58" t="str">
        <f t="shared" si="1"/>
        <v>X</v>
      </c>
      <c r="H58" t="str">
        <f t="shared" si="2"/>
        <v/>
      </c>
      <c r="I58" t="str">
        <f t="shared" si="3"/>
        <v/>
      </c>
      <c r="J58" s="30" t="str">
        <f t="shared" si="4"/>
        <v>{ parentCategory=6, category=62, zoneIds={1010}, isDungeon=true},--Scalecaller Peak</v>
      </c>
    </row>
    <row r="59" spans="1:10" x14ac:dyDescent="0.25">
      <c r="A59">
        <v>6</v>
      </c>
      <c r="B59">
        <v>63</v>
      </c>
      <c r="D59">
        <f>VLOOKUP(E59,'ESO zone constants'!$D$3:$H$10001,5,FALSE)</f>
        <v>1055</v>
      </c>
      <c r="E59" t="s">
        <v>41</v>
      </c>
      <c r="F59" t="s">
        <v>2508</v>
      </c>
      <c r="G59" t="str">
        <f t="shared" si="1"/>
        <v>X</v>
      </c>
      <c r="H59" t="str">
        <f t="shared" si="2"/>
        <v/>
      </c>
      <c r="I59" t="str">
        <f t="shared" si="3"/>
        <v/>
      </c>
      <c r="J59" s="30" t="str">
        <f t="shared" si="4"/>
        <v>{ parentCategory=6, category=63, zoneIds={1055}, isDungeon=true},--March of Sacrifices</v>
      </c>
    </row>
    <row r="60" spans="1:10" x14ac:dyDescent="0.25">
      <c r="A60">
        <v>6</v>
      </c>
      <c r="B60">
        <v>64</v>
      </c>
      <c r="D60">
        <f>VLOOKUP(E60,'ESO zone constants'!$D$3:$H$10001,5,FALSE)</f>
        <v>1052</v>
      </c>
      <c r="E60" t="s">
        <v>73</v>
      </c>
      <c r="F60" t="s">
        <v>2510</v>
      </c>
      <c r="G60" t="str">
        <f t="shared" si="1"/>
        <v>X</v>
      </c>
      <c r="H60" t="str">
        <f t="shared" si="2"/>
        <v/>
      </c>
      <c r="I60" t="str">
        <f t="shared" si="3"/>
        <v/>
      </c>
      <c r="J60" s="30" t="str">
        <f t="shared" si="4"/>
        <v>{ parentCategory=6, category=64, zoneIds={1052}, isDungeon=true},--Moon Hunter Keep</v>
      </c>
    </row>
    <row r="61" spans="1:10" x14ac:dyDescent="0.25">
      <c r="A61">
        <v>6</v>
      </c>
      <c r="B61">
        <v>65</v>
      </c>
      <c r="D61">
        <f>VLOOKUP(E61,'ESO zone constants'!$D$3:$H$10001,5,FALSE)</f>
        <v>1081</v>
      </c>
      <c r="E61" t="s">
        <v>67</v>
      </c>
      <c r="F61" t="s">
        <v>2513</v>
      </c>
      <c r="G61" t="str">
        <f t="shared" si="1"/>
        <v>X</v>
      </c>
      <c r="H61" t="str">
        <f t="shared" si="2"/>
        <v/>
      </c>
      <c r="I61" t="str">
        <f t="shared" si="3"/>
        <v/>
      </c>
      <c r="J61" s="30" t="str">
        <f t="shared" si="4"/>
        <v>{ parentCategory=6, category=65, zoneIds={1081}, isDungeon=true},--Depths of Malatar</v>
      </c>
    </row>
    <row r="62" spans="1:10" x14ac:dyDescent="0.25">
      <c r="A62">
        <v>6</v>
      </c>
      <c r="B62">
        <v>66</v>
      </c>
      <c r="D62">
        <f>VLOOKUP(E62,'ESO zone constants'!$D$3:$H$10001,5,FALSE)</f>
        <v>1080</v>
      </c>
      <c r="E62" t="s">
        <v>64</v>
      </c>
      <c r="F62" t="s">
        <v>2502</v>
      </c>
      <c r="G62" t="str">
        <f t="shared" si="1"/>
        <v>X</v>
      </c>
      <c r="H62" t="str">
        <f t="shared" si="2"/>
        <v/>
      </c>
      <c r="I62" t="str">
        <f t="shared" si="3"/>
        <v/>
      </c>
      <c r="J62" s="30" t="str">
        <f t="shared" si="4"/>
        <v>{ parentCategory=6, category=66, zoneIds={1080}, isDungeon=true},--Frostvault</v>
      </c>
    </row>
    <row r="63" spans="1:10" x14ac:dyDescent="0.25">
      <c r="A63">
        <v>6</v>
      </c>
      <c r="B63">
        <v>67</v>
      </c>
      <c r="D63">
        <f>VLOOKUP(E63,'ESO zone constants'!$D$3:$H$10001,5,FALSE)</f>
        <v>1123</v>
      </c>
      <c r="E63" t="s">
        <v>1605</v>
      </c>
      <c r="F63" t="s">
        <v>2505</v>
      </c>
      <c r="G63" t="str">
        <f t="shared" si="1"/>
        <v>X</v>
      </c>
      <c r="H63" t="str">
        <f t="shared" si="2"/>
        <v/>
      </c>
      <c r="I63" t="str">
        <f t="shared" si="3"/>
        <v/>
      </c>
      <c r="J63" s="30" t="str">
        <f t="shared" si="4"/>
        <v>{ parentCategory=6, category=67, zoneIds={1123}, isDungeon=true},--Lair of Maarselok</v>
      </c>
    </row>
    <row r="64" spans="1:10" x14ac:dyDescent="0.25">
      <c r="A64">
        <v>6</v>
      </c>
      <c r="B64">
        <v>68</v>
      </c>
      <c r="D64">
        <f>VLOOKUP(E64,'ESO zone constants'!$D$3:$H$10001,5,FALSE)</f>
        <v>1122</v>
      </c>
      <c r="E64" t="s">
        <v>1604</v>
      </c>
      <c r="F64" t="s">
        <v>2509</v>
      </c>
      <c r="G64" t="str">
        <f t="shared" si="1"/>
        <v>X</v>
      </c>
      <c r="H64" t="str">
        <f t="shared" si="2"/>
        <v/>
      </c>
      <c r="I64" t="str">
        <f t="shared" si="3"/>
        <v/>
      </c>
      <c r="J64" s="30" t="str">
        <f t="shared" si="4"/>
        <v>{ parentCategory=6, category=68, zoneIds={1122}, isDungeon=true},--Moongrave Fane</v>
      </c>
    </row>
    <row r="65" spans="1:10" x14ac:dyDescent="0.25">
      <c r="A65">
        <v>6</v>
      </c>
      <c r="B65">
        <v>69</v>
      </c>
      <c r="D65">
        <f>VLOOKUP(E65,'ESO zone constants'!$D$3:$H$10001,5,FALSE)</f>
        <v>1152</v>
      </c>
      <c r="E65" t="s">
        <v>1778</v>
      </c>
      <c r="F65" t="s">
        <v>2500</v>
      </c>
      <c r="G65" t="str">
        <f t="shared" si="1"/>
        <v>X</v>
      </c>
      <c r="H65" t="str">
        <f t="shared" si="2"/>
        <v/>
      </c>
      <c r="I65" t="str">
        <f t="shared" si="3"/>
        <v/>
      </c>
      <c r="J65" s="30" t="str">
        <f t="shared" si="4"/>
        <v>{ parentCategory=6, category=69, zoneIds={1152}, isDungeon=true},--Icereach</v>
      </c>
    </row>
    <row r="66" spans="1:10" x14ac:dyDescent="0.25">
      <c r="A66">
        <v>6</v>
      </c>
      <c r="B66">
        <v>70</v>
      </c>
      <c r="D66">
        <f>VLOOKUP(E66,'ESO zone constants'!$D$3:$H$10001,5,FALSE)</f>
        <v>1153</v>
      </c>
      <c r="E66" t="s">
        <v>1777</v>
      </c>
      <c r="F66" t="s">
        <v>2514</v>
      </c>
      <c r="G66" t="str">
        <f t="shared" si="1"/>
        <v>X</v>
      </c>
      <c r="H66" t="str">
        <f t="shared" si="2"/>
        <v/>
      </c>
      <c r="I66" t="str">
        <f t="shared" si="3"/>
        <v/>
      </c>
      <c r="J66" s="30" t="str">
        <f t="shared" si="4"/>
        <v>{ parentCategory=6, category=70, zoneIds={1153}, isDungeon=true},--Unhallowed Grave</v>
      </c>
    </row>
    <row r="67" spans="1:10" x14ac:dyDescent="0.25">
      <c r="A67">
        <v>6</v>
      </c>
      <c r="B67">
        <v>87</v>
      </c>
      <c r="D67">
        <f>VLOOKUP(E67,'ESO zone constants'!$D$3:$H$10001,5,FALSE)</f>
        <v>1201</v>
      </c>
      <c r="E67" t="s">
        <v>1953</v>
      </c>
      <c r="F67" t="s">
        <v>2506</v>
      </c>
      <c r="G67" t="str">
        <f t="shared" si="1"/>
        <v>X</v>
      </c>
      <c r="H67" t="str">
        <f t="shared" si="2"/>
        <v/>
      </c>
      <c r="I67" t="str">
        <f t="shared" si="3"/>
        <v/>
      </c>
      <c r="J67" s="30" t="str">
        <f t="shared" si="4"/>
        <v>{ parentCategory=6, category=87, zoneIds={1201}, isDungeon=true},--Castle Thorn</v>
      </c>
    </row>
    <row r="68" spans="1:10" x14ac:dyDescent="0.25">
      <c r="A68">
        <v>6</v>
      </c>
      <c r="B68">
        <v>88</v>
      </c>
      <c r="D68">
        <f>VLOOKUP(E68,'ESO zone constants'!$D$3:$H$10001,5,FALSE)</f>
        <v>1197</v>
      </c>
      <c r="E68" t="s">
        <v>1961</v>
      </c>
      <c r="F68" t="s">
        <v>2512</v>
      </c>
      <c r="G68" t="str">
        <f t="shared" ref="G68:G94" si="7">IF(OR(A68=5,A68=6,),"X","")</f>
        <v>X</v>
      </c>
      <c r="H68" t="str">
        <f t="shared" ref="H68:H94" si="8">IF(OR(A68=7,),"X","")</f>
        <v/>
      </c>
      <c r="I68" t="str">
        <f t="shared" ref="I68:I94" si="9">IF(OR(A68=8,),"X","")</f>
        <v/>
      </c>
      <c r="J68" s="30" t="str">
        <f t="shared" ref="J68:J94" si="10">IF(C68="X","","{ parentCategory="&amp;A68&amp;", category="&amp;B68&amp;IF(AND(NOT(ISNA(D68)),D68&lt;&gt;"",NOT(ISERROR(D68))),", zoneIds={"&amp;D68&amp;"}","")&amp;IF(G68&lt;&gt;"",", isDungeon=true","")&amp;IF(H68&lt;&gt;"",", isTrial=true","")&amp;IF(I68&lt;&gt;"",", isArena=true","")&amp;"},") &amp;"--"&amp;E68</f>
        <v>{ parentCategory=6, category=88, zoneIds={1197}, isDungeon=true},--Stone Garden</v>
      </c>
    </row>
    <row r="69" spans="1:10" x14ac:dyDescent="0.25">
      <c r="A69">
        <v>6</v>
      </c>
      <c r="B69">
        <v>91</v>
      </c>
      <c r="D69">
        <f>VLOOKUP(E69,'ESO zone constants'!$D$3:$H$10001,5,FALSE)</f>
        <v>1228</v>
      </c>
      <c r="E69" t="s">
        <v>2561</v>
      </c>
      <c r="F69" t="s">
        <v>2582</v>
      </c>
      <c r="G69" t="str">
        <f t="shared" si="7"/>
        <v>X</v>
      </c>
      <c r="H69" t="str">
        <f t="shared" si="8"/>
        <v/>
      </c>
      <c r="I69" t="str">
        <f t="shared" si="9"/>
        <v/>
      </c>
      <c r="J69" s="30" t="str">
        <f t="shared" si="10"/>
        <v>{ parentCategory=6, category=91, zoneIds={1228}, isDungeon=true},--Black Drake Villa</v>
      </c>
    </row>
    <row r="70" spans="1:10" x14ac:dyDescent="0.25">
      <c r="A70">
        <v>6</v>
      </c>
      <c r="B70">
        <v>92</v>
      </c>
      <c r="D70">
        <f>VLOOKUP(E70,'ESO zone constants'!$D$3:$H$10001,5,FALSE)</f>
        <v>1229</v>
      </c>
      <c r="E70" t="s">
        <v>2562</v>
      </c>
      <c r="F70" t="s">
        <v>2583</v>
      </c>
      <c r="G70" t="str">
        <f t="shared" si="7"/>
        <v>X</v>
      </c>
      <c r="H70" t="str">
        <f t="shared" si="8"/>
        <v/>
      </c>
      <c r="I70" t="str">
        <f t="shared" si="9"/>
        <v/>
      </c>
      <c r="J70" s="30" t="str">
        <f t="shared" si="10"/>
        <v>{ parentCategory=6, category=92, zoneIds={1229}, isDungeon=true},--The Cauldron</v>
      </c>
    </row>
    <row r="71" spans="1:10" x14ac:dyDescent="0.25">
      <c r="A71">
        <v>7</v>
      </c>
      <c r="B71">
        <v>7</v>
      </c>
      <c r="C71" t="str">
        <f>IF(A71=B71,"X","")</f>
        <v>X</v>
      </c>
      <c r="D71" s="76" t="e">
        <f>VLOOKUP(E71,'ESO zone constants'!$D$3:$H$10001,5,FALSE)</f>
        <v>#N/A</v>
      </c>
      <c r="E71" t="s">
        <v>2545</v>
      </c>
      <c r="F71" t="s">
        <v>2464</v>
      </c>
      <c r="G71" t="str">
        <f t="shared" si="7"/>
        <v/>
      </c>
      <c r="H71" t="str">
        <f t="shared" si="8"/>
        <v>X</v>
      </c>
      <c r="I71" t="str">
        <f t="shared" si="9"/>
        <v/>
      </c>
      <c r="J71" s="30" t="str">
        <f t="shared" si="10"/>
        <v>--Trials</v>
      </c>
    </row>
    <row r="72" spans="1:10" x14ac:dyDescent="0.25">
      <c r="A72">
        <v>7</v>
      </c>
      <c r="B72">
        <v>71</v>
      </c>
      <c r="D72">
        <f>VLOOKUP(E72,'ESO zone constants'!$D$3:$H$10001,5,FALSE)</f>
        <v>638</v>
      </c>
      <c r="E72" t="s">
        <v>450</v>
      </c>
      <c r="F72" t="s">
        <v>2518</v>
      </c>
      <c r="G72" t="str">
        <f t="shared" si="7"/>
        <v/>
      </c>
      <c r="H72" t="str">
        <f t="shared" si="8"/>
        <v>X</v>
      </c>
      <c r="I72" t="str">
        <f t="shared" si="9"/>
        <v/>
      </c>
      <c r="J72" s="30" t="str">
        <f t="shared" si="10"/>
        <v>{ parentCategory=7, category=71, zoneIds={638}, isTrial=true},--Aetherian Archive</v>
      </c>
    </row>
    <row r="73" spans="1:10" x14ac:dyDescent="0.25">
      <c r="A73">
        <v>7</v>
      </c>
      <c r="B73">
        <v>72</v>
      </c>
      <c r="D73">
        <f>VLOOKUP(E73,'ESO zone constants'!$D$3:$H$10001,5,FALSE)</f>
        <v>636</v>
      </c>
      <c r="E73" t="s">
        <v>448</v>
      </c>
      <c r="F73" t="s">
        <v>2524</v>
      </c>
      <c r="G73" t="str">
        <f t="shared" si="7"/>
        <v/>
      </c>
      <c r="H73" t="str">
        <f t="shared" si="8"/>
        <v>X</v>
      </c>
      <c r="I73" t="str">
        <f t="shared" si="9"/>
        <v/>
      </c>
      <c r="J73" s="30" t="str">
        <f t="shared" si="10"/>
        <v>{ parentCategory=7, category=72, zoneIds={636}, isTrial=true},--Hel Ra Citadel</v>
      </c>
    </row>
    <row r="74" spans="1:10" x14ac:dyDescent="0.25">
      <c r="A74">
        <v>7</v>
      </c>
      <c r="B74">
        <v>73</v>
      </c>
      <c r="D74">
        <f>VLOOKUP(E74,'ESO zone constants'!$D$3:$H$10001,5,FALSE)</f>
        <v>639</v>
      </c>
      <c r="E74" t="s">
        <v>451</v>
      </c>
      <c r="F74" t="s">
        <v>451</v>
      </c>
      <c r="G74" t="str">
        <f t="shared" si="7"/>
        <v/>
      </c>
      <c r="H74" t="str">
        <f t="shared" si="8"/>
        <v>X</v>
      </c>
      <c r="I74" t="str">
        <f t="shared" si="9"/>
        <v/>
      </c>
      <c r="J74" s="30" t="str">
        <f t="shared" si="10"/>
        <v>{ parentCategory=7, category=73, zoneIds={639}, isTrial=true},--Sanctum Ophidia</v>
      </c>
    </row>
    <row r="75" spans="1:10" x14ac:dyDescent="0.25">
      <c r="A75">
        <v>7</v>
      </c>
      <c r="B75">
        <v>74</v>
      </c>
      <c r="D75">
        <f>VLOOKUP(E75,'ESO zone constants'!$D$3:$H$10001,5,FALSE)</f>
        <v>725</v>
      </c>
      <c r="E75" t="s">
        <v>483</v>
      </c>
      <c r="F75" t="s">
        <v>2521</v>
      </c>
      <c r="G75" t="str">
        <f t="shared" si="7"/>
        <v/>
      </c>
      <c r="H75" t="str">
        <f t="shared" si="8"/>
        <v>X</v>
      </c>
      <c r="I75" t="str">
        <f t="shared" si="9"/>
        <v/>
      </c>
      <c r="J75" s="30" t="str">
        <f t="shared" si="10"/>
        <v>{ parentCategory=7, category=74, zoneIds={725}, isTrial=true},--Maw of Lorkhaj</v>
      </c>
    </row>
    <row r="76" spans="1:10" x14ac:dyDescent="0.25">
      <c r="A76">
        <v>7</v>
      </c>
      <c r="B76">
        <v>75</v>
      </c>
      <c r="D76">
        <f>VLOOKUP(E76,'ESO zone constants'!$D$3:$H$10001,5,FALSE)</f>
        <v>975</v>
      </c>
      <c r="E76" t="s">
        <v>646</v>
      </c>
      <c r="F76" t="s">
        <v>2519</v>
      </c>
      <c r="G76" t="str">
        <f t="shared" si="7"/>
        <v/>
      </c>
      <c r="H76" t="str">
        <f t="shared" si="8"/>
        <v>X</v>
      </c>
      <c r="I76" t="str">
        <f t="shared" si="9"/>
        <v/>
      </c>
      <c r="J76" s="30" t="str">
        <f t="shared" si="10"/>
        <v>{ parentCategory=7, category=75, zoneIds={975}, isTrial=true},--Halls of Fabrication</v>
      </c>
    </row>
    <row r="77" spans="1:10" x14ac:dyDescent="0.25">
      <c r="A77">
        <v>7</v>
      </c>
      <c r="B77">
        <v>76</v>
      </c>
      <c r="D77">
        <f>VLOOKUP(E77,'ESO zone constants'!$D$3:$H$10001,5,FALSE)</f>
        <v>1000</v>
      </c>
      <c r="E77" t="s">
        <v>666</v>
      </c>
      <c r="F77" t="s">
        <v>2517</v>
      </c>
      <c r="G77" t="str">
        <f t="shared" si="7"/>
        <v/>
      </c>
      <c r="H77" t="str">
        <f t="shared" si="8"/>
        <v>X</v>
      </c>
      <c r="I77" t="str">
        <f t="shared" si="9"/>
        <v/>
      </c>
      <c r="J77" s="30" t="str">
        <f t="shared" si="10"/>
        <v>{ parentCategory=7, category=76, zoneIds={1000}, isTrial=true},--Asylum Sanctorium</v>
      </c>
    </row>
    <row r="78" spans="1:10" x14ac:dyDescent="0.25">
      <c r="A78">
        <v>7</v>
      </c>
      <c r="B78">
        <v>77</v>
      </c>
      <c r="D78">
        <f>VLOOKUP(E78,'ESO zone constants'!$D$3:$H$10001,5,FALSE)</f>
        <v>1051</v>
      </c>
      <c r="E78" t="s">
        <v>706</v>
      </c>
      <c r="F78" t="s">
        <v>2523</v>
      </c>
      <c r="G78" t="str">
        <f t="shared" si="7"/>
        <v/>
      </c>
      <c r="H78" t="str">
        <f t="shared" si="8"/>
        <v>X</v>
      </c>
      <c r="I78" t="str">
        <f t="shared" si="9"/>
        <v/>
      </c>
      <c r="J78" s="30" t="str">
        <f t="shared" si="10"/>
        <v>{ parentCategory=7, category=77, zoneIds={1051}, isTrial=true},--Cloudrest</v>
      </c>
    </row>
    <row r="79" spans="1:10" x14ac:dyDescent="0.25">
      <c r="A79">
        <v>7</v>
      </c>
      <c r="B79">
        <v>78</v>
      </c>
      <c r="D79">
        <f>VLOOKUP(E79,'ESO zone constants'!$D$3:$H$10001,5,FALSE)</f>
        <v>1121</v>
      </c>
      <c r="E79" t="s">
        <v>1452</v>
      </c>
      <c r="F79" t="s">
        <v>2522</v>
      </c>
      <c r="G79" t="str">
        <f t="shared" si="7"/>
        <v/>
      </c>
      <c r="H79" t="str">
        <f t="shared" si="8"/>
        <v>X</v>
      </c>
      <c r="I79" t="str">
        <f t="shared" si="9"/>
        <v/>
      </c>
      <c r="J79" s="30" t="str">
        <f t="shared" si="10"/>
        <v>{ parentCategory=7, category=78, zoneIds={1121}, isTrial=true},--Sunspire</v>
      </c>
    </row>
    <row r="80" spans="1:10" x14ac:dyDescent="0.25">
      <c r="A80">
        <v>7</v>
      </c>
      <c r="B80">
        <v>79</v>
      </c>
      <c r="D80">
        <f>VLOOKUP(E80,'ESO zone constants'!$D$3:$H$10001,5,FALSE)</f>
        <v>1196</v>
      </c>
      <c r="E80" t="s">
        <v>1842</v>
      </c>
      <c r="F80" t="s">
        <v>2520</v>
      </c>
      <c r="G80" t="str">
        <f t="shared" si="7"/>
        <v/>
      </c>
      <c r="H80" t="str">
        <f t="shared" si="8"/>
        <v>X</v>
      </c>
      <c r="I80" t="str">
        <f t="shared" si="9"/>
        <v/>
      </c>
      <c r="J80" s="30" t="str">
        <f t="shared" si="10"/>
        <v>{ parentCategory=7, category=79, zoneIds={1196}, isTrial=true},--Kyne's Aegis</v>
      </c>
    </row>
    <row r="81" spans="1:10" x14ac:dyDescent="0.25">
      <c r="A81">
        <v>8</v>
      </c>
      <c r="B81">
        <v>8</v>
      </c>
      <c r="C81" t="str">
        <f>IF(A81=B81,"X","")</f>
        <v>X</v>
      </c>
      <c r="D81" s="76" t="e">
        <f>VLOOKUP(E81,'ESO zone constants'!$D$3:$H$10001,5,FALSE)</f>
        <v>#N/A</v>
      </c>
      <c r="E81" t="s">
        <v>2546</v>
      </c>
      <c r="F81" t="s">
        <v>2465</v>
      </c>
      <c r="G81" t="str">
        <f t="shared" si="7"/>
        <v/>
      </c>
      <c r="H81" t="str">
        <f t="shared" si="8"/>
        <v/>
      </c>
      <c r="I81" t="str">
        <f t="shared" si="9"/>
        <v>X</v>
      </c>
      <c r="J81" s="30" t="str">
        <f t="shared" si="10"/>
        <v>--Arenas</v>
      </c>
    </row>
    <row r="82" spans="1:10" x14ac:dyDescent="0.25">
      <c r="A82">
        <v>8</v>
      </c>
      <c r="B82">
        <v>80</v>
      </c>
      <c r="D82">
        <f>VLOOKUP(E82,'ESO zone constants'!$D$3:$H$10001,5,FALSE)</f>
        <v>635</v>
      </c>
      <c r="E82" t="s">
        <v>447</v>
      </c>
      <c r="F82" t="s">
        <v>2525</v>
      </c>
      <c r="G82" t="str">
        <f t="shared" si="7"/>
        <v/>
      </c>
      <c r="H82" t="str">
        <f t="shared" si="8"/>
        <v/>
      </c>
      <c r="I82" t="str">
        <f t="shared" si="9"/>
        <v>X</v>
      </c>
      <c r="J82" s="30" t="str">
        <f t="shared" si="10"/>
        <v>{ parentCategory=8, category=80, zoneIds={635}, isArena=true},--Dragonstar Arena</v>
      </c>
    </row>
    <row r="83" spans="1:10" x14ac:dyDescent="0.25">
      <c r="A83">
        <v>8</v>
      </c>
      <c r="B83">
        <v>81</v>
      </c>
      <c r="D83">
        <f>VLOOKUP(E83,'ESO zone constants'!$D$3:$H$10001,5,FALSE)</f>
        <v>677</v>
      </c>
      <c r="E83" t="s">
        <v>457</v>
      </c>
      <c r="F83" t="s">
        <v>2527</v>
      </c>
      <c r="G83" t="str">
        <f t="shared" si="7"/>
        <v/>
      </c>
      <c r="H83" t="str">
        <f t="shared" si="8"/>
        <v/>
      </c>
      <c r="I83" t="str">
        <f t="shared" si="9"/>
        <v>X</v>
      </c>
      <c r="J83" s="30" t="str">
        <f t="shared" si="10"/>
        <v>{ parentCategory=8, category=81, zoneIds={677}, isArena=true},--Maelstrom Arena</v>
      </c>
    </row>
    <row r="84" spans="1:10" x14ac:dyDescent="0.25">
      <c r="A84">
        <v>8</v>
      </c>
      <c r="B84">
        <v>82</v>
      </c>
      <c r="D84">
        <f>VLOOKUP(E84,'ESO zone constants'!$D$3:$H$10001,5,FALSE)</f>
        <v>1082</v>
      </c>
      <c r="E84" t="s">
        <v>727</v>
      </c>
      <c r="F84" t="s">
        <v>2528</v>
      </c>
      <c r="G84" t="str">
        <f t="shared" si="7"/>
        <v/>
      </c>
      <c r="H84" t="str">
        <f t="shared" si="8"/>
        <v/>
      </c>
      <c r="I84" t="str">
        <f t="shared" si="9"/>
        <v>X</v>
      </c>
      <c r="J84" s="30" t="str">
        <f t="shared" si="10"/>
        <v>{ parentCategory=8, category=82, zoneIds={1082}, isArena=true},--Blackrose Prison</v>
      </c>
    </row>
    <row r="85" spans="1:10" x14ac:dyDescent="0.25">
      <c r="A85">
        <v>8</v>
      </c>
      <c r="B85">
        <v>90</v>
      </c>
      <c r="D85">
        <f>VLOOKUP(E85,'ESO zone constants'!$D$3:$H$10001,5,FALSE)</f>
        <v>1227</v>
      </c>
      <c r="E85" t="s">
        <v>2367</v>
      </c>
      <c r="F85" t="s">
        <v>2526</v>
      </c>
      <c r="G85" t="str">
        <f t="shared" si="7"/>
        <v/>
      </c>
      <c r="H85" t="str">
        <f t="shared" si="8"/>
        <v/>
      </c>
      <c r="I85" t="str">
        <f t="shared" si="9"/>
        <v>X</v>
      </c>
      <c r="J85" s="30" t="str">
        <f t="shared" si="10"/>
        <v>{ parentCategory=8, category=90, zoneIds={1227}, isArena=true},--Vateshran Hollows</v>
      </c>
    </row>
    <row r="86" spans="1:10" x14ac:dyDescent="0.25">
      <c r="A86">
        <v>9</v>
      </c>
      <c r="B86">
        <v>9</v>
      </c>
      <c r="C86" t="str">
        <f>IF(A86=B86,"X","")</f>
        <v>X</v>
      </c>
      <c r="D86" s="76" t="e">
        <f>VLOOKUP(E86,'ESO zone constants'!$D$3:$H$10001,5,FALSE)</f>
        <v>#N/A</v>
      </c>
      <c r="E86" t="s">
        <v>2466</v>
      </c>
      <c r="F86" t="s">
        <v>2466</v>
      </c>
      <c r="G86" t="str">
        <f t="shared" si="7"/>
        <v/>
      </c>
      <c r="H86" t="str">
        <f t="shared" si="8"/>
        <v/>
      </c>
      <c r="I86" t="str">
        <f t="shared" si="9"/>
        <v/>
      </c>
      <c r="J86" s="30" t="str">
        <f t="shared" si="10"/>
        <v>--PVP</v>
      </c>
    </row>
    <row r="87" spans="1:10" x14ac:dyDescent="0.25">
      <c r="A87">
        <v>9</v>
      </c>
      <c r="B87">
        <v>83</v>
      </c>
      <c r="D87">
        <f>VLOOKUP(E87,'ESO zone constants'!$D$3:$H$10001,5,FALSE)</f>
        <v>181</v>
      </c>
      <c r="E87" t="s">
        <v>131</v>
      </c>
      <c r="F87" t="s">
        <v>131</v>
      </c>
      <c r="G87" t="str">
        <f t="shared" si="7"/>
        <v/>
      </c>
      <c r="H87" t="str">
        <f t="shared" si="8"/>
        <v/>
      </c>
      <c r="I87" t="str">
        <f t="shared" si="9"/>
        <v/>
      </c>
      <c r="J87" s="30" t="str">
        <f t="shared" si="10"/>
        <v>{ parentCategory=9, category=83, zoneIds={181}},--Cyrodiil</v>
      </c>
    </row>
    <row r="88" spans="1:10" x14ac:dyDescent="0.25">
      <c r="A88">
        <v>9</v>
      </c>
      <c r="B88">
        <v>84</v>
      </c>
      <c r="D88">
        <f>VLOOKUP(E88,'ESO zone constants'!$D$3:$H$10001,5,FALSE)</f>
        <v>584</v>
      </c>
      <c r="E88" t="s">
        <v>39</v>
      </c>
      <c r="F88" t="s">
        <v>2529</v>
      </c>
      <c r="G88" t="str">
        <f t="shared" si="7"/>
        <v/>
      </c>
      <c r="H88" t="str">
        <f t="shared" si="8"/>
        <v/>
      </c>
      <c r="I88" t="str">
        <f t="shared" si="9"/>
        <v/>
      </c>
      <c r="J88" s="30" t="str">
        <f t="shared" si="10"/>
        <v>{ parentCategory=9, category=84, zoneIds={584}},--Imperial City</v>
      </c>
    </row>
    <row r="89" spans="1:10" x14ac:dyDescent="0.25">
      <c r="A89">
        <v>9</v>
      </c>
      <c r="B89">
        <v>85</v>
      </c>
      <c r="E89" t="s">
        <v>2538</v>
      </c>
      <c r="F89" t="s">
        <v>2530</v>
      </c>
      <c r="G89" t="str">
        <f t="shared" si="7"/>
        <v/>
      </c>
      <c r="H89" t="str">
        <f t="shared" si="8"/>
        <v/>
      </c>
      <c r="I89" t="str">
        <f t="shared" si="9"/>
        <v/>
      </c>
      <c r="J89" s="30" t="str">
        <f t="shared" si="10"/>
        <v>{ parentCategory=9, category=85},--Battlegrounds</v>
      </c>
    </row>
    <row r="90" spans="1:10" x14ac:dyDescent="0.25">
      <c r="A90">
        <v>10</v>
      </c>
      <c r="B90">
        <v>10</v>
      </c>
      <c r="C90" t="str">
        <f>IF(A90=B90,"X","")</f>
        <v>X</v>
      </c>
      <c r="D90" s="76" t="e">
        <f>VLOOKUP(E90,'ESO zone constants'!$D$3:$H$10001,5,FALSE)</f>
        <v>#N/A</v>
      </c>
      <c r="E90" t="s">
        <v>2547</v>
      </c>
      <c r="F90" t="s">
        <v>2467</v>
      </c>
      <c r="G90" t="str">
        <f t="shared" si="7"/>
        <v/>
      </c>
      <c r="H90" t="str">
        <f t="shared" si="8"/>
        <v/>
      </c>
      <c r="I90" t="str">
        <f t="shared" si="9"/>
        <v/>
      </c>
      <c r="J90" s="30" t="str">
        <f t="shared" si="10"/>
        <v>--Miscellaneous</v>
      </c>
    </row>
    <row r="91" spans="1:10" x14ac:dyDescent="0.25">
      <c r="A91">
        <v>10</v>
      </c>
      <c r="B91">
        <v>26</v>
      </c>
      <c r="E91" t="s">
        <v>2548</v>
      </c>
      <c r="F91" t="s">
        <v>2534</v>
      </c>
      <c r="G91" t="str">
        <f t="shared" si="7"/>
        <v/>
      </c>
      <c r="H91" t="str">
        <f t="shared" si="8"/>
        <v/>
      </c>
      <c r="I91" t="str">
        <f t="shared" si="9"/>
        <v/>
      </c>
      <c r="J91" s="30" t="str">
        <f t="shared" si="10"/>
        <v>{ parentCategory=10, category=26},--Beginner zones</v>
      </c>
    </row>
    <row r="92" spans="1:10" x14ac:dyDescent="0.25">
      <c r="A92">
        <v>10</v>
      </c>
      <c r="B92">
        <v>27</v>
      </c>
      <c r="D92">
        <f>VLOOKUP(E92,'ESO zone constants'!$D$3:$H$10001,5,FALSE)</f>
        <v>347</v>
      </c>
      <c r="E92" t="s">
        <v>247</v>
      </c>
      <c r="F92" t="s">
        <v>2532</v>
      </c>
      <c r="G92" t="str">
        <f t="shared" si="7"/>
        <v/>
      </c>
      <c r="H92" t="str">
        <f t="shared" si="8"/>
        <v/>
      </c>
      <c r="I92" t="str">
        <f t="shared" si="9"/>
        <v/>
      </c>
      <c r="J92" s="30" t="str">
        <f t="shared" si="10"/>
        <v>{ parentCategory=10, category=27, zoneIds={347}},--Coldharbour</v>
      </c>
    </row>
    <row r="93" spans="1:10" x14ac:dyDescent="0.25">
      <c r="A93">
        <v>10</v>
      </c>
      <c r="B93">
        <v>28</v>
      </c>
      <c r="D93">
        <f>VLOOKUP(E93,'ESO zone constants'!$D$3:$H$10001,5,FALSE)</f>
        <v>888</v>
      </c>
      <c r="E93" t="s">
        <v>571</v>
      </c>
      <c r="F93" t="s">
        <v>2533</v>
      </c>
      <c r="G93" t="str">
        <f t="shared" si="7"/>
        <v/>
      </c>
      <c r="H93" t="str">
        <f t="shared" si="8"/>
        <v/>
      </c>
      <c r="I93" t="str">
        <f t="shared" si="9"/>
        <v/>
      </c>
      <c r="J93" s="30" t="str">
        <f t="shared" si="10"/>
        <v>{ parentCategory=10, category=28, zoneIds={888}},--Craglorn</v>
      </c>
    </row>
    <row r="94" spans="1:10" x14ac:dyDescent="0.25">
      <c r="A94">
        <v>10</v>
      </c>
      <c r="B94">
        <v>86</v>
      </c>
      <c r="E94" t="s">
        <v>1946</v>
      </c>
      <c r="F94" t="s">
        <v>2531</v>
      </c>
      <c r="G94" t="str">
        <f t="shared" si="7"/>
        <v/>
      </c>
      <c r="H94" t="str">
        <f t="shared" si="8"/>
        <v/>
      </c>
      <c r="I94" t="str">
        <f t="shared" si="9"/>
        <v/>
      </c>
      <c r="J94" s="30" t="str">
        <f t="shared" si="10"/>
        <v>{ parentCategory=10, category=86},--Antiquities</v>
      </c>
    </row>
  </sheetData>
  <autoFilter ref="A2:F2" xr:uid="{F87FCCB0-B4BF-449A-9B99-12262D434E94}"/>
  <sortState xmlns:xlrd2="http://schemas.microsoft.com/office/spreadsheetml/2017/richdata2" ref="A3:H94">
    <sortCondition ref="A3:A94"/>
    <sortCondition ref="B3:B94"/>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2" customWidth="1"/>
  </cols>
  <sheetData>
    <row r="1" spans="1:7" ht="161.25" customHeight="1" x14ac:dyDescent="0.25">
      <c r="A1" s="89" t="s">
        <v>2586</v>
      </c>
      <c r="B1" s="89"/>
      <c r="C1" s="89"/>
      <c r="D1" s="23" t="s">
        <v>2535</v>
      </c>
      <c r="G1" s="74" t="s">
        <v>2355</v>
      </c>
    </row>
    <row r="2" spans="1:7" x14ac:dyDescent="0.25">
      <c r="A2" s="6" t="s">
        <v>89</v>
      </c>
      <c r="B2" s="7" t="s">
        <v>1808</v>
      </c>
      <c r="C2" s="7" t="s">
        <v>1809</v>
      </c>
      <c r="D2" s="1" t="s">
        <v>2331</v>
      </c>
      <c r="E2" s="1" t="s">
        <v>2323</v>
      </c>
      <c r="F2" s="1" t="s">
        <v>2324</v>
      </c>
      <c r="G2" s="73" t="s">
        <v>2329</v>
      </c>
    </row>
    <row r="3" spans="1:7" x14ac:dyDescent="0.25">
      <c r="A3" s="12">
        <v>19</v>
      </c>
      <c r="B3" s="8" t="str">
        <f>VLOOKUP(A3,'Sets data'!$A$3:$C$9972,3,FALSE)</f>
        <v>Vestments of the Warlock</v>
      </c>
      <c r="C3" s="8" t="str">
        <f>VLOOKUP(A3,'Sets data'!$A$3:$C$9972,2,FALSE)</f>
        <v>Gewänder des Hexers</v>
      </c>
      <c r="G3" s="72" t="str">
        <f>IF(AND(A3&lt;&gt;"",NOT(ISERROR(A3)),ISNUMBER(A3),D3&lt;&gt;""),CONCATENATE("[",A3,"] = {",D3,"},","     --",B3," -&gt; ",E3," / ",F3),"")</f>
        <v/>
      </c>
    </row>
    <row r="4" spans="1:7" x14ac:dyDescent="0.25">
      <c r="A4" s="12">
        <v>20</v>
      </c>
      <c r="B4" s="8" t="str">
        <f>VLOOKUP(A4,'Sets data'!$A$3:$C$9972,3,FALSE)</f>
        <v>Witchman Armor</v>
      </c>
      <c r="C4" s="8" t="str">
        <f>VLOOKUP(A4,'Sets data'!$A$3:$C$9972,2,FALSE)</f>
        <v>Hexenwerk</v>
      </c>
      <c r="G4" s="72" t="str">
        <f t="shared" ref="G4:G66" si="0">IF(AND(A4&lt;&gt;"",NOT(ISERROR(A4)),ISNUMBER(A4),D4&lt;&gt;""),CONCATENATE("[",A4,"] = {",D4,"},","     --",B4," -&gt; ",E4," / ",F4),"")</f>
        <v/>
      </c>
    </row>
    <row r="5" spans="1:7" x14ac:dyDescent="0.25">
      <c r="A5" s="12">
        <v>21</v>
      </c>
      <c r="B5" s="8" t="str">
        <f>VLOOKUP(A5,'Sets data'!$A$3:$C$9972,3,FALSE)</f>
        <v>Akaviri Dragonguard</v>
      </c>
      <c r="C5" s="8" t="str">
        <f>VLOOKUP(A5,'Sets data'!$A$3:$C$9972,2,FALSE)</f>
        <v>Akavirische Drachengarde</v>
      </c>
      <c r="G5" s="72" t="str">
        <f t="shared" si="0"/>
        <v/>
      </c>
    </row>
    <row r="6" spans="1:7" x14ac:dyDescent="0.25">
      <c r="A6" s="12">
        <v>22</v>
      </c>
      <c r="B6" s="8" t="str">
        <f>VLOOKUP(A6,'Sets data'!$A$3:$C$9972,3,FALSE)</f>
        <v>Dreamer's Mantle</v>
      </c>
      <c r="C6" s="8" t="str">
        <f>VLOOKUP(A6,'Sets data'!$A$3:$C$9972,2,FALSE)</f>
        <v>Mantel des Träumers</v>
      </c>
      <c r="G6" s="72" t="str">
        <f t="shared" si="0"/>
        <v/>
      </c>
    </row>
    <row r="7" spans="1:7" x14ac:dyDescent="0.25">
      <c r="A7" s="12">
        <v>23</v>
      </c>
      <c r="B7" s="8" t="str">
        <f>VLOOKUP(A7,'Sets data'!$A$3:$C$9972,3,FALSE)</f>
        <v>Archer's Mind</v>
      </c>
      <c r="C7" s="8" t="str">
        <f>VLOOKUP(A7,'Sets data'!$A$3:$C$9972,2,FALSE)</f>
        <v>Schützensinn</v>
      </c>
      <c r="G7" s="72" t="str">
        <f t="shared" si="0"/>
        <v/>
      </c>
    </row>
    <row r="8" spans="1:7" x14ac:dyDescent="0.25">
      <c r="A8" s="12">
        <v>24</v>
      </c>
      <c r="B8" s="8" t="str">
        <f>VLOOKUP(A8,'Sets data'!$A$3:$C$9972,3,FALSE)</f>
        <v>Footman's Fortune</v>
      </c>
      <c r="C8" s="8" t="str">
        <f>VLOOKUP(A8,'Sets data'!$A$3:$C$9972,2,FALSE)</f>
        <v>Geschick des Fußsoldaten</v>
      </c>
      <c r="G8" s="72" t="str">
        <f t="shared" si="0"/>
        <v/>
      </c>
    </row>
    <row r="9" spans="1:7" x14ac:dyDescent="0.25">
      <c r="A9" s="12">
        <v>25</v>
      </c>
      <c r="B9" s="8" t="str">
        <f>VLOOKUP(A9,'Sets data'!$A$3:$C$9972,3,FALSE)</f>
        <v>Desert Rose</v>
      </c>
      <c r="C9" s="8" t="str">
        <f>VLOOKUP(A9,'Sets data'!$A$3:$C$9972,2,FALSE)</f>
        <v>Wüstenrose</v>
      </c>
      <c r="G9" s="72" t="str">
        <f t="shared" si="0"/>
        <v/>
      </c>
    </row>
    <row r="10" spans="1:7" x14ac:dyDescent="0.25">
      <c r="A10" s="12">
        <v>26</v>
      </c>
      <c r="B10" s="8" t="str">
        <f>VLOOKUP(A10,'Sets data'!$A$3:$C$9972,3,FALSE)</f>
        <v>Prisoner's Rags</v>
      </c>
      <c r="C10" s="8" t="str">
        <f>VLOOKUP(A10,'Sets data'!$A$3:$C$9972,2,FALSE)</f>
        <v>Lumpen des Gefangenen</v>
      </c>
      <c r="G10" s="72" t="str">
        <f t="shared" si="0"/>
        <v/>
      </c>
    </row>
    <row r="11" spans="1:7" x14ac:dyDescent="0.25">
      <c r="A11" s="12">
        <v>27</v>
      </c>
      <c r="B11" s="8" t="str">
        <f>VLOOKUP(A11,'Sets data'!$A$3:$C$9972,3,FALSE)</f>
        <v>Fiord's Legacy</v>
      </c>
      <c r="C11" s="8" t="str">
        <f>VLOOKUP(A11,'Sets data'!$A$3:$C$9972,2,FALSE)</f>
        <v>Fiords Erbe</v>
      </c>
      <c r="G11" s="72" t="str">
        <f t="shared" si="0"/>
        <v/>
      </c>
    </row>
    <row r="12" spans="1:7" x14ac:dyDescent="0.25">
      <c r="A12" s="12">
        <v>28</v>
      </c>
      <c r="B12" s="8" t="str">
        <f>VLOOKUP(A12,'Sets data'!$A$3:$C$9972,3,FALSE)</f>
        <v>Barkskin</v>
      </c>
      <c r="C12" s="8" t="str">
        <f>VLOOKUP(A12,'Sets data'!$A$3:$C$9972,2,FALSE)</f>
        <v>Borkenhaut</v>
      </c>
      <c r="G12" s="72" t="str">
        <f t="shared" si="0"/>
        <v/>
      </c>
    </row>
    <row r="13" spans="1:7" x14ac:dyDescent="0.25">
      <c r="A13" s="12">
        <v>29</v>
      </c>
      <c r="B13" s="8" t="str">
        <f>VLOOKUP(A13,'Sets data'!$A$3:$C$9972,3,FALSE)</f>
        <v>Sergeant's Mail</v>
      </c>
      <c r="C13" s="8" t="str">
        <f>VLOOKUP(A13,'Sets data'!$A$3:$C$9972,2,FALSE)</f>
        <v>Rüstung des Feldwebels</v>
      </c>
      <c r="G13" s="72" t="str">
        <f t="shared" si="0"/>
        <v/>
      </c>
    </row>
    <row r="14" spans="1:7" x14ac:dyDescent="0.25">
      <c r="A14" s="12">
        <v>30</v>
      </c>
      <c r="B14" s="8" t="str">
        <f>VLOOKUP(A14,'Sets data'!$A$3:$C$9972,3,FALSE)</f>
        <v>Thunderbug's Carapace</v>
      </c>
      <c r="C14" s="8" t="str">
        <f>VLOOKUP(A14,'Sets data'!$A$3:$C$9972,2,FALSE)</f>
        <v>Donnerkäferpanzer</v>
      </c>
      <c r="G14" s="72" t="str">
        <f t="shared" si="0"/>
        <v/>
      </c>
    </row>
    <row r="15" spans="1:7" x14ac:dyDescent="0.25">
      <c r="A15" s="12">
        <v>31</v>
      </c>
      <c r="B15" s="8" t="str">
        <f>VLOOKUP(A15,'Sets data'!$A$3:$C$9972,3,FALSE)</f>
        <v>Silks of the Sun</v>
      </c>
      <c r="C15" s="8" t="str">
        <f>VLOOKUP(A15,'Sets data'!$A$3:$C$9972,2,FALSE)</f>
        <v>Sonnenseide</v>
      </c>
      <c r="G15" s="72" t="str">
        <f t="shared" si="0"/>
        <v/>
      </c>
    </row>
    <row r="16" spans="1:7" x14ac:dyDescent="0.25">
      <c r="A16" s="12">
        <v>32</v>
      </c>
      <c r="B16" s="8" t="str">
        <f>VLOOKUP(A16,'Sets data'!$A$3:$C$9972,3,FALSE)</f>
        <v>Healer's Habit</v>
      </c>
      <c r="C16" s="8" t="str">
        <f>VLOOKUP(A16,'Sets data'!$A$3:$C$9972,2,FALSE)</f>
        <v>Bräuche des Heilers</v>
      </c>
      <c r="G16" s="72" t="str">
        <f t="shared" si="0"/>
        <v/>
      </c>
    </row>
    <row r="17" spans="1:7" x14ac:dyDescent="0.25">
      <c r="A17" s="12">
        <v>33</v>
      </c>
      <c r="B17" s="8" t="str">
        <f>VLOOKUP(A17,'Sets data'!$A$3:$C$9972,3,FALSE)</f>
        <v>Viper's Sting</v>
      </c>
      <c r="C17" s="8" t="str">
        <f>VLOOKUP(A17,'Sets data'!$A$3:$C$9972,2,FALSE)</f>
        <v>Vipernbiss</v>
      </c>
      <c r="G17" s="72" t="str">
        <f t="shared" si="0"/>
        <v/>
      </c>
    </row>
    <row r="18" spans="1:7" x14ac:dyDescent="0.25">
      <c r="A18" s="12">
        <v>34</v>
      </c>
      <c r="B18" s="8" t="str">
        <f>VLOOKUP(A18,'Sets data'!$A$3:$C$9972,3,FALSE)</f>
        <v>Night Mother's Embrace</v>
      </c>
      <c r="C18" s="8" t="str">
        <f>VLOOKUP(A18,'Sets data'!$A$3:$C$9972,2,FALSE)</f>
        <v>Umarmung der Mutter der Nacht</v>
      </c>
      <c r="G18" s="72" t="str">
        <f t="shared" si="0"/>
        <v/>
      </c>
    </row>
    <row r="19" spans="1:7" x14ac:dyDescent="0.25">
      <c r="A19" s="12">
        <v>35</v>
      </c>
      <c r="B19" s="8" t="str">
        <f>VLOOKUP(A19,'Sets data'!$A$3:$C$9972,3,FALSE)</f>
        <v>Knightmare</v>
      </c>
      <c r="C19" s="8" t="str">
        <f>VLOOKUP(A19,'Sets data'!$A$3:$C$9972,2,FALSE)</f>
        <v>Albtraumritter</v>
      </c>
      <c r="G19" s="72" t="str">
        <f t="shared" si="0"/>
        <v/>
      </c>
    </row>
    <row r="20" spans="1:7" x14ac:dyDescent="0.25">
      <c r="A20" s="12">
        <v>36</v>
      </c>
      <c r="B20" s="8" t="str">
        <f>VLOOKUP(A20,'Sets data'!$A$3:$C$9972,3,FALSE)</f>
        <v>Armor of the Veiled Heritance</v>
      </c>
      <c r="C20" s="8" t="str">
        <f>VLOOKUP(A20,'Sets data'!$A$3:$C$9972,2,FALSE)</f>
        <v>Rüstung des Schleiererbes</v>
      </c>
      <c r="G20" s="72" t="str">
        <f t="shared" si="0"/>
        <v/>
      </c>
    </row>
    <row r="21" spans="1:7" x14ac:dyDescent="0.25">
      <c r="A21" s="5">
        <v>37</v>
      </c>
      <c r="B21" s="8" t="str">
        <f>VLOOKUP(A21,'Sets data'!$A$3:$C$9972,3,FALSE)</f>
        <v>Death's Wind</v>
      </c>
      <c r="C21" s="8" t="str">
        <f>VLOOKUP(A21,'Sets data'!$A$3:$C$9972,2,FALSE)</f>
        <v xml:space="preserve">Todeswind </v>
      </c>
      <c r="G21" s="72" t="str">
        <f t="shared" si="0"/>
        <v/>
      </c>
    </row>
    <row r="22" spans="1:7" x14ac:dyDescent="0.25">
      <c r="A22" s="5">
        <v>38</v>
      </c>
      <c r="B22" s="8" t="str">
        <f>VLOOKUP(A22,'Sets data'!$A$3:$C$9972,3,FALSE)</f>
        <v>Twilight's Embrace</v>
      </c>
      <c r="C22" s="8" t="str">
        <f>VLOOKUP(A22,'Sets data'!$A$3:$C$9972,2,FALSE)</f>
        <v xml:space="preserve">Zwielichtkuss </v>
      </c>
      <c r="G22" s="72" t="str">
        <f t="shared" si="0"/>
        <v/>
      </c>
    </row>
    <row r="23" spans="1:7" x14ac:dyDescent="0.25">
      <c r="A23" s="12">
        <v>39</v>
      </c>
      <c r="B23" s="8" t="str">
        <f>VLOOKUP(A23,'Sets data'!$A$3:$C$9972,3,FALSE)</f>
        <v>Alessian Order</v>
      </c>
      <c r="C23" s="8" t="str">
        <f>VLOOKUP(A23,'Sets data'!$A$3:$C$9972,2,FALSE)</f>
        <v>Alessianischer Orden</v>
      </c>
      <c r="G23" s="72" t="str">
        <f t="shared" si="0"/>
        <v/>
      </c>
    </row>
    <row r="24" spans="1:7" x14ac:dyDescent="0.25">
      <c r="A24" s="5">
        <v>40</v>
      </c>
      <c r="B24" s="8" t="str">
        <f>VLOOKUP(A24,'Sets data'!$A$3:$C$9972,3,FALSE)</f>
        <v>Night's Silence</v>
      </c>
      <c r="C24" s="8" t="str">
        <f>VLOOKUP(A24,'Sets data'!$A$3:$C$9972,2,FALSE)</f>
        <v xml:space="preserve">Stille der Nacht </v>
      </c>
      <c r="G24" s="72" t="str">
        <f t="shared" si="0"/>
        <v/>
      </c>
    </row>
    <row r="25" spans="1:7" x14ac:dyDescent="0.25">
      <c r="A25" s="5">
        <v>41</v>
      </c>
      <c r="B25" s="8" t="str">
        <f>VLOOKUP(A25,'Sets data'!$A$3:$C$9972,3,FALSE)</f>
        <v>Whitestrake's Retribution</v>
      </c>
      <c r="C25" s="8" t="str">
        <f>VLOOKUP(A25,'Sets data'!$A$3:$C$9972,2,FALSE)</f>
        <v xml:space="preserve">Weißplankes Vergeltung </v>
      </c>
      <c r="G25" s="72" t="str">
        <f t="shared" si="0"/>
        <v/>
      </c>
    </row>
    <row r="26" spans="1:7" x14ac:dyDescent="0.25">
      <c r="A26" s="5">
        <v>43</v>
      </c>
      <c r="B26" s="8" t="str">
        <f>VLOOKUP(A26,'Sets data'!$A$3:$C$9972,3,FALSE)</f>
        <v>Armor of the Seducer</v>
      </c>
      <c r="C26" s="8" t="str">
        <f>VLOOKUP(A26,'Sets data'!$A$3:$C$9972,2,FALSE)</f>
        <v xml:space="preserve">Rüstung der Verführung </v>
      </c>
      <c r="G26" s="72" t="str">
        <f t="shared" si="0"/>
        <v/>
      </c>
    </row>
    <row r="27" spans="1:7" x14ac:dyDescent="0.25">
      <c r="A27" s="5">
        <v>44</v>
      </c>
      <c r="B27" s="8" t="str">
        <f>VLOOKUP(A27,'Sets data'!$A$3:$C$9972,3,FALSE)</f>
        <v>Vampire's Kiss</v>
      </c>
      <c r="C27" s="8" t="str">
        <f>VLOOKUP(A27,'Sets data'!$A$3:$C$9972,2,FALSE)</f>
        <v xml:space="preserve">Kuss des Vampirs </v>
      </c>
      <c r="G27" s="72" t="str">
        <f t="shared" si="0"/>
        <v/>
      </c>
    </row>
    <row r="28" spans="1:7" x14ac:dyDescent="0.25">
      <c r="A28" s="12">
        <v>46</v>
      </c>
      <c r="B28" s="8" t="str">
        <f>VLOOKUP(A28,'Sets data'!$A$3:$C$9972,3,FALSE)</f>
        <v>Noble Duelist's Silks</v>
      </c>
      <c r="C28" s="8" t="str">
        <f>VLOOKUP(A28,'Sets data'!$A$3:$C$9972,2,FALSE)</f>
        <v>Seide des edlen Duellanten</v>
      </c>
      <c r="G28" s="72" t="str">
        <f t="shared" si="0"/>
        <v/>
      </c>
    </row>
    <row r="29" spans="1:7" x14ac:dyDescent="0.25">
      <c r="A29" s="12">
        <v>47</v>
      </c>
      <c r="B29" s="8" t="str">
        <f>VLOOKUP(A29,'Sets data'!$A$3:$C$9972,3,FALSE)</f>
        <v>Robes of the Withered Hand</v>
      </c>
      <c r="C29" s="8" t="str">
        <f>VLOOKUP(A29,'Sets data'!$A$3:$C$9972,2,FALSE)</f>
        <v>Roben der Verdorrten Hand</v>
      </c>
      <c r="G29" s="72" t="str">
        <f t="shared" si="0"/>
        <v/>
      </c>
    </row>
    <row r="30" spans="1:7" x14ac:dyDescent="0.25">
      <c r="A30" s="5">
        <v>48</v>
      </c>
      <c r="B30" s="8" t="str">
        <f>VLOOKUP(A30,'Sets data'!$A$3:$C$9972,3,FALSE)</f>
        <v>Magnus' Gift</v>
      </c>
      <c r="C30" s="8" t="str">
        <f>VLOOKUP(A30,'Sets data'!$A$3:$C$9972,2,FALSE)</f>
        <v>Magnus' Gabe</v>
      </c>
      <c r="G30" s="72" t="str">
        <f t="shared" si="0"/>
        <v/>
      </c>
    </row>
    <row r="31" spans="1:7" x14ac:dyDescent="0.25">
      <c r="A31" s="12">
        <v>49</v>
      </c>
      <c r="B31" s="8" t="str">
        <f>VLOOKUP(A31,'Sets data'!$A$3:$C$9972,3,FALSE)</f>
        <v>Shadow of the Red Mountain</v>
      </c>
      <c r="C31" s="8" t="str">
        <f>VLOOKUP(A31,'Sets data'!$A$3:$C$9972,2,FALSE)</f>
        <v>Schatten des Roten Berges</v>
      </c>
      <c r="G31" s="72" t="str">
        <f t="shared" si="0"/>
        <v/>
      </c>
    </row>
    <row r="32" spans="1:7" x14ac:dyDescent="0.25">
      <c r="A32" s="12">
        <v>50</v>
      </c>
      <c r="B32" s="8" t="str">
        <f>VLOOKUP(A32,'Sets data'!$A$3:$C$9972,3,FALSE)</f>
        <v>The Morag Tong</v>
      </c>
      <c r="C32" s="8" t="str">
        <f>VLOOKUP(A32,'Sets data'!$A$3:$C$9972,2,FALSE)</f>
        <v>Morag Tong</v>
      </c>
      <c r="G32" s="72" t="str">
        <f t="shared" si="0"/>
        <v/>
      </c>
    </row>
    <row r="33" spans="1:7" x14ac:dyDescent="0.25">
      <c r="A33" s="5">
        <v>51</v>
      </c>
      <c r="B33" s="8" t="str">
        <f>VLOOKUP(A33,'Sets data'!$A$3:$C$9972,3,FALSE)</f>
        <v>Night Mother's Gaze</v>
      </c>
      <c r="C33" s="8" t="str">
        <f>VLOOKUP(A33,'Sets data'!$A$3:$C$9972,2,FALSE)</f>
        <v>Blick der Mutter der Nacht</v>
      </c>
      <c r="G33" s="72" t="str">
        <f t="shared" si="0"/>
        <v/>
      </c>
    </row>
    <row r="34" spans="1:7" x14ac:dyDescent="0.25">
      <c r="A34" s="12">
        <v>52</v>
      </c>
      <c r="B34" s="8" t="str">
        <f>VLOOKUP(A34,'Sets data'!$A$3:$C$9972,3,FALSE)</f>
        <v>Beckoning Steel</v>
      </c>
      <c r="C34" s="8" t="str">
        <f>VLOOKUP(A34,'Sets data'!$A$3:$C$9972,2,FALSE)</f>
        <v>Klingender Stahl</v>
      </c>
      <c r="G34" s="72" t="str">
        <f t="shared" si="0"/>
        <v/>
      </c>
    </row>
    <row r="35" spans="1:7" x14ac:dyDescent="0.25">
      <c r="A35" s="12">
        <v>53</v>
      </c>
      <c r="B35" s="8" t="str">
        <f>VLOOKUP(A35,'Sets data'!$A$3:$C$9972,3,FALSE)</f>
        <v>The Ice Furnace</v>
      </c>
      <c r="C35" s="8" t="str">
        <f>VLOOKUP(A35,'Sets data'!$A$3:$C$9972,2,FALSE)</f>
        <v>Eisschmiede</v>
      </c>
      <c r="G35" s="72" t="str">
        <f t="shared" si="0"/>
        <v/>
      </c>
    </row>
    <row r="36" spans="1:7" x14ac:dyDescent="0.25">
      <c r="A36" s="5">
        <v>54</v>
      </c>
      <c r="B36" s="8" t="str">
        <f>VLOOKUP(A36,'Sets data'!$A$3:$C$9972,3,FALSE)</f>
        <v>Ashen Grip</v>
      </c>
      <c r="C36" s="8" t="str">
        <f>VLOOKUP(A36,'Sets data'!$A$3:$C$9972,2,FALSE)</f>
        <v>Aschengriff</v>
      </c>
      <c r="G36" s="72" t="str">
        <f t="shared" si="0"/>
        <v/>
      </c>
    </row>
    <row r="37" spans="1:7" x14ac:dyDescent="0.25">
      <c r="A37" s="12">
        <v>55</v>
      </c>
      <c r="B37" s="8" t="str">
        <f>VLOOKUP(A37,'Sets data'!$A$3:$C$9972,3,FALSE)</f>
        <v>Prayer Shawl</v>
      </c>
      <c r="C37" s="8" t="str">
        <f>VLOOKUP(A37,'Sets data'!$A$3:$C$9972,2,FALSE)</f>
        <v>Gebetstuch</v>
      </c>
      <c r="G37" s="72" t="str">
        <f t="shared" si="0"/>
        <v/>
      </c>
    </row>
    <row r="38" spans="1:7" x14ac:dyDescent="0.25">
      <c r="A38" s="12">
        <v>56</v>
      </c>
      <c r="B38" s="8" t="str">
        <f>VLOOKUP(A38,'Sets data'!$A$3:$C$9972,3,FALSE)</f>
        <v>Stendarr's Embrace</v>
      </c>
      <c r="C38" s="8" t="str">
        <f>VLOOKUP(A38,'Sets data'!$A$3:$C$9972,2,FALSE)</f>
        <v>Stendarrs Umarmung</v>
      </c>
      <c r="G38" s="72" t="str">
        <f t="shared" si="0"/>
        <v/>
      </c>
    </row>
    <row r="39" spans="1:7" x14ac:dyDescent="0.25">
      <c r="A39" s="12">
        <v>57</v>
      </c>
      <c r="B39" s="8" t="str">
        <f>VLOOKUP(A39,'Sets data'!$A$3:$C$9972,3,FALSE)</f>
        <v>Syrabane's Grip</v>
      </c>
      <c r="C39" s="8" t="str">
        <f>VLOOKUP(A39,'Sets data'!$A$3:$C$9972,2,FALSE)</f>
        <v>Syrabanns Griff</v>
      </c>
      <c r="G39" s="72" t="str">
        <f t="shared" si="0"/>
        <v/>
      </c>
    </row>
    <row r="40" spans="1:7" x14ac:dyDescent="0.25">
      <c r="A40" s="12">
        <v>58</v>
      </c>
      <c r="B40" s="8" t="str">
        <f>VLOOKUP(A40,'Sets data'!$A$3:$C$9972,3,FALSE)</f>
        <v>Hide of the Werewolf</v>
      </c>
      <c r="C40" s="8" t="str">
        <f>VLOOKUP(A40,'Sets data'!$A$3:$C$9972,2,FALSE)</f>
        <v>Fell des Werwolfs</v>
      </c>
      <c r="G40" s="72" t="str">
        <f t="shared" si="0"/>
        <v/>
      </c>
    </row>
    <row r="41" spans="1:7" x14ac:dyDescent="0.25">
      <c r="A41" s="12">
        <v>59</v>
      </c>
      <c r="B41" s="8" t="str">
        <f>VLOOKUP(A41,'Sets data'!$A$3:$C$9972,3,FALSE)</f>
        <v>Kyne's Kiss</v>
      </c>
      <c r="C41" s="8" t="str">
        <f>VLOOKUP(A41,'Sets data'!$A$3:$C$9972,2,FALSE)</f>
        <v>Kynes Kuss</v>
      </c>
      <c r="G41" s="72" t="str">
        <f t="shared" si="0"/>
        <v/>
      </c>
    </row>
    <row r="42" spans="1:7" x14ac:dyDescent="0.25">
      <c r="A42" s="12">
        <v>60</v>
      </c>
      <c r="B42" s="8" t="str">
        <f>VLOOKUP(A42,'Sets data'!$A$3:$C$9972,3,FALSE)</f>
        <v>Darkstride</v>
      </c>
      <c r="C42" s="8" t="str">
        <f>VLOOKUP(A42,'Sets data'!$A$3:$C$9972,2,FALSE)</f>
        <v>Dunkelschritt</v>
      </c>
      <c r="G42" s="72" t="str">
        <f t="shared" si="0"/>
        <v/>
      </c>
    </row>
    <row r="43" spans="1:7" x14ac:dyDescent="0.25">
      <c r="A43" s="12">
        <v>61</v>
      </c>
      <c r="B43" s="8" t="str">
        <f>VLOOKUP(A43,'Sets data'!$A$3:$C$9972,3,FALSE)</f>
        <v>Dreugh King Slayer</v>
      </c>
      <c r="C43" s="8" t="str">
        <f>VLOOKUP(A43,'Sets data'!$A$3:$C$9972,2,FALSE)</f>
        <v>Dreughkönigsschlächter</v>
      </c>
      <c r="G43" s="72" t="str">
        <f t="shared" si="0"/>
        <v/>
      </c>
    </row>
    <row r="44" spans="1:7" x14ac:dyDescent="0.25">
      <c r="A44" s="12">
        <v>62</v>
      </c>
      <c r="B44" s="8" t="str">
        <f>VLOOKUP(A44,'Sets data'!$A$3:$C$9972,3,FALSE)</f>
        <v>Hatchling's Shell</v>
      </c>
      <c r="C44" s="8" t="str">
        <f>VLOOKUP(A44,'Sets data'!$A$3:$C$9972,2,FALSE)</f>
        <v>Schlüpflingspanzer</v>
      </c>
      <c r="G44" s="72" t="str">
        <f t="shared" si="0"/>
        <v/>
      </c>
    </row>
    <row r="45" spans="1:7" x14ac:dyDescent="0.25">
      <c r="A45" s="12">
        <v>63</v>
      </c>
      <c r="B45" s="8" t="str">
        <f>VLOOKUP(A45,'Sets data'!$A$3:$C$9972,3,FALSE)</f>
        <v>The Juggernaut</v>
      </c>
      <c r="C45" s="8" t="str">
        <f>VLOOKUP(A45,'Sets data'!$A$3:$C$9972,2,FALSE)</f>
        <v>Koloss</v>
      </c>
      <c r="G45" s="72" t="str">
        <f t="shared" si="0"/>
        <v/>
      </c>
    </row>
    <row r="46" spans="1:7" x14ac:dyDescent="0.25">
      <c r="A46" s="12">
        <v>64</v>
      </c>
      <c r="B46" s="8" t="str">
        <f>VLOOKUP(A46,'Sets data'!$A$3:$C$9972,3,FALSE)</f>
        <v>Shadow Dancer's Raiment</v>
      </c>
      <c r="C46" s="8" t="str">
        <f>VLOOKUP(A46,'Sets data'!$A$3:$C$9972,2,FALSE)</f>
        <v>Kleidung des Schattentänzers</v>
      </c>
      <c r="G46" s="72" t="str">
        <f t="shared" si="0"/>
        <v/>
      </c>
    </row>
    <row r="47" spans="1:7" x14ac:dyDescent="0.25">
      <c r="A47" s="12">
        <v>65</v>
      </c>
      <c r="B47" s="8" t="str">
        <f>VLOOKUP(A47,'Sets data'!$A$3:$C$9972,3,FALSE)</f>
        <v>Bloodthorn's Touch</v>
      </c>
      <c r="C47" s="8" t="str">
        <f>VLOOKUP(A47,'Sets data'!$A$3:$C$9972,2,FALSE)</f>
        <v>Spur eines Blutdorns</v>
      </c>
      <c r="G47" s="72" t="str">
        <f t="shared" si="0"/>
        <v/>
      </c>
    </row>
    <row r="48" spans="1:7" x14ac:dyDescent="0.25">
      <c r="A48" s="12">
        <v>66</v>
      </c>
      <c r="B48" s="8" t="str">
        <f>VLOOKUP(A48,'Sets data'!$A$3:$C$9972,3,FALSE)</f>
        <v>Robes of the Hist</v>
      </c>
      <c r="C48" s="8" t="str">
        <f>VLOOKUP(A48,'Sets data'!$A$3:$C$9972,2,FALSE)</f>
        <v>Roben des Hist</v>
      </c>
      <c r="G48" s="72" t="str">
        <f t="shared" si="0"/>
        <v/>
      </c>
    </row>
    <row r="49" spans="1:7" x14ac:dyDescent="0.25">
      <c r="A49" s="12">
        <v>67</v>
      </c>
      <c r="B49" s="8" t="str">
        <f>VLOOKUP(A49,'Sets data'!$A$3:$C$9972,3,FALSE)</f>
        <v>Shadow Walker</v>
      </c>
      <c r="C49" s="8" t="str">
        <f>VLOOKUP(A49,'Sets data'!$A$3:$C$9972,2,FALSE)</f>
        <v>Schattengänger</v>
      </c>
      <c r="G49" s="72" t="str">
        <f t="shared" si="0"/>
        <v/>
      </c>
    </row>
    <row r="50" spans="1:7" x14ac:dyDescent="0.25">
      <c r="A50" s="12">
        <v>68</v>
      </c>
      <c r="B50" s="8" t="str">
        <f>VLOOKUP(A50,'Sets data'!$A$3:$C$9972,3,FALSE)</f>
        <v>Stygian</v>
      </c>
      <c r="C50" s="8" t="str">
        <f>VLOOKUP(A50,'Sets data'!$A$3:$C$9972,2,FALSE)</f>
        <v>Stygier</v>
      </c>
      <c r="G50" s="72" t="str">
        <f t="shared" si="0"/>
        <v/>
      </c>
    </row>
    <row r="51" spans="1:7" x14ac:dyDescent="0.25">
      <c r="A51" s="12">
        <v>69</v>
      </c>
      <c r="B51" s="8" t="str">
        <f>VLOOKUP(A51,'Sets data'!$A$3:$C$9972,3,FALSE)</f>
        <v>Ranger's Gait</v>
      </c>
      <c r="C51" s="8" t="str">
        <f>VLOOKUP(A51,'Sets data'!$A$3:$C$9972,2,FALSE)</f>
        <v>Laufstil des Waldläufers</v>
      </c>
      <c r="G51" s="72" t="str">
        <f t="shared" si="0"/>
        <v/>
      </c>
    </row>
    <row r="52" spans="1:7" x14ac:dyDescent="0.25">
      <c r="A52" s="12">
        <v>70</v>
      </c>
      <c r="B52" s="8" t="str">
        <f>VLOOKUP(A52,'Sets data'!$A$3:$C$9972,3,FALSE)</f>
        <v>Seventh Legion Brute</v>
      </c>
      <c r="C52" s="8" t="str">
        <f>VLOOKUP(A52,'Sets data'!$A$3:$C$9972,2,FALSE)</f>
        <v>Rohling der siebten Legion</v>
      </c>
      <c r="G52" s="72" t="str">
        <f t="shared" si="0"/>
        <v/>
      </c>
    </row>
    <row r="53" spans="1:7" x14ac:dyDescent="0.25">
      <c r="A53" s="12">
        <v>71</v>
      </c>
      <c r="B53" s="8" t="str">
        <f>VLOOKUP(A53,'Sets data'!$A$3:$C$9972,3,FALSE)</f>
        <v>Durok's Bane</v>
      </c>
      <c r="C53" s="8" t="str">
        <f>VLOOKUP(A53,'Sets data'!$A$3:$C$9972,2,FALSE)</f>
        <v>Duroks Fluch</v>
      </c>
      <c r="G53" s="72" t="str">
        <f t="shared" si="0"/>
        <v/>
      </c>
    </row>
    <row r="54" spans="1:7" x14ac:dyDescent="0.25">
      <c r="A54" s="12">
        <v>72</v>
      </c>
      <c r="B54" s="8" t="str">
        <f>VLOOKUP(A54,'Sets data'!$A$3:$C$9972,3,FALSE)</f>
        <v>Nikulas' Heavy Armor</v>
      </c>
      <c r="C54" s="8" t="str">
        <f>VLOOKUP(A54,'Sets data'!$A$3:$C$9972,2,FALSE)</f>
        <v>Nikulas' schwere Rüstung</v>
      </c>
      <c r="G54" s="72" t="str">
        <f t="shared" si="0"/>
        <v/>
      </c>
    </row>
    <row r="55" spans="1:7" x14ac:dyDescent="0.25">
      <c r="A55" s="5">
        <v>73</v>
      </c>
      <c r="B55" s="8" t="str">
        <f>VLOOKUP(A55,'Sets data'!$A$3:$C$9972,3,FALSE)</f>
        <v>Oblivion's Foe</v>
      </c>
      <c r="C55" s="8" t="str">
        <f>VLOOKUP(A55,'Sets data'!$A$3:$C$9972,2,FALSE)</f>
        <v>Erinnerung</v>
      </c>
      <c r="G55" s="72" t="str">
        <f t="shared" si="0"/>
        <v/>
      </c>
    </row>
    <row r="56" spans="1:7" x14ac:dyDescent="0.25">
      <c r="A56" s="5">
        <v>74</v>
      </c>
      <c r="B56" s="8" t="str">
        <f>VLOOKUP(A56,'Sets data'!$A$3:$C$9972,3,FALSE)</f>
        <v>Spectre's Eye</v>
      </c>
      <c r="C56" s="8" t="str">
        <f>VLOOKUP(A56,'Sets data'!$A$3:$C$9972,2,FALSE)</f>
        <v>Schemenauge</v>
      </c>
      <c r="G56" s="72" t="str">
        <f t="shared" si="0"/>
        <v/>
      </c>
    </row>
    <row r="57" spans="1:7" x14ac:dyDescent="0.25">
      <c r="A57" s="5">
        <v>75</v>
      </c>
      <c r="B57" s="8" t="str">
        <f>VLOOKUP(A57,'Sets data'!$A$3:$C$9972,3,FALSE)</f>
        <v>Torug's Pact</v>
      </c>
      <c r="C57" s="8" t="str">
        <f>VLOOKUP(A57,'Sets data'!$A$3:$C$9972,2,FALSE)</f>
        <v>Torugs Pakt</v>
      </c>
      <c r="G57" s="72" t="str">
        <f t="shared" si="0"/>
        <v/>
      </c>
    </row>
    <row r="58" spans="1:7" x14ac:dyDescent="0.25">
      <c r="A58" s="12">
        <v>76</v>
      </c>
      <c r="B58" s="8" t="str">
        <f>VLOOKUP(A58,'Sets data'!$A$3:$C$9972,3,FALSE)</f>
        <v>Robes of Alteration Mastery</v>
      </c>
      <c r="C58" s="8" t="str">
        <f>VLOOKUP(A58,'Sets data'!$A$3:$C$9972,2,FALSE)</f>
        <v>Roben der Veränderungsbeherrschung</v>
      </c>
      <c r="G58" s="72" t="str">
        <f t="shared" si="0"/>
        <v/>
      </c>
    </row>
    <row r="59" spans="1:7" x14ac:dyDescent="0.25">
      <c r="A59" s="12">
        <v>77</v>
      </c>
      <c r="B59" s="8" t="str">
        <f>VLOOKUP(A59,'Sets data'!$A$3:$C$9972,3,FALSE)</f>
        <v>Crusader</v>
      </c>
      <c r="C59" s="8" t="str">
        <f>VLOOKUP(A59,'Sets data'!$A$3:$C$9972,2,FALSE)</f>
        <v>Glaubenskrieger</v>
      </c>
      <c r="G59" s="72" t="str">
        <f t="shared" si="0"/>
        <v/>
      </c>
    </row>
    <row r="60" spans="1:7" x14ac:dyDescent="0.25">
      <c r="A60" s="5">
        <v>78</v>
      </c>
      <c r="B60" s="8" t="str">
        <f>VLOOKUP(A60,'Sets data'!$A$3:$C$9972,3,FALSE)</f>
        <v>Hist Bark</v>
      </c>
      <c r="C60" s="8" t="str">
        <f>VLOOKUP(A60,'Sets data'!$A$3:$C$9972,2,FALSE)</f>
        <v>Histrinde</v>
      </c>
      <c r="G60" s="72" t="str">
        <f t="shared" si="0"/>
        <v/>
      </c>
    </row>
    <row r="61" spans="1:7" x14ac:dyDescent="0.25">
      <c r="A61" s="5">
        <v>79</v>
      </c>
      <c r="B61" s="8" t="str">
        <f>VLOOKUP(A61,'Sets data'!$A$3:$C$9972,3,FALSE)</f>
        <v>Willow's Path</v>
      </c>
      <c r="C61" s="8" t="str">
        <f>VLOOKUP(A61,'Sets data'!$A$3:$C$9972,2,FALSE)</f>
        <v>Weidenpfad</v>
      </c>
      <c r="G61" s="72" t="str">
        <f t="shared" si="0"/>
        <v/>
      </c>
    </row>
    <row r="62" spans="1:7" x14ac:dyDescent="0.25">
      <c r="A62" s="5">
        <v>80</v>
      </c>
      <c r="B62" s="8" t="str">
        <f>VLOOKUP(A62,'Sets data'!$A$3:$C$9972,3,FALSE)</f>
        <v>Hunding's Rage</v>
      </c>
      <c r="C62" s="8" t="str">
        <f>VLOOKUP(A62,'Sets data'!$A$3:$C$9972,2,FALSE)</f>
        <v>Hundings Zorn</v>
      </c>
      <c r="G62" s="72" t="str">
        <f t="shared" si="0"/>
        <v/>
      </c>
    </row>
    <row r="63" spans="1:7" x14ac:dyDescent="0.25">
      <c r="A63" s="5">
        <v>81</v>
      </c>
      <c r="B63" s="8" t="str">
        <f>VLOOKUP(A63,'Sets data'!$A$3:$C$9972,3,FALSE)</f>
        <v>Song of Lamae</v>
      </c>
      <c r="C63" s="8" t="str">
        <f>VLOOKUP(A63,'Sets data'!$A$3:$C$9972,2,FALSE)</f>
        <v>Lied der Lamien</v>
      </c>
      <c r="G63" s="72" t="str">
        <f t="shared" si="0"/>
        <v/>
      </c>
    </row>
    <row r="64" spans="1:7" x14ac:dyDescent="0.25">
      <c r="A64" s="5">
        <v>82</v>
      </c>
      <c r="B64" s="8" t="str">
        <f>VLOOKUP(A64,'Sets data'!$A$3:$C$9972,3,FALSE)</f>
        <v>Alessia's Bulwark</v>
      </c>
      <c r="C64" s="8" t="str">
        <f>VLOOKUP(A64,'Sets data'!$A$3:$C$9972,2,FALSE)</f>
        <v>Alessias Bollwerk</v>
      </c>
      <c r="G64" s="72" t="str">
        <f t="shared" si="0"/>
        <v/>
      </c>
    </row>
    <row r="65" spans="1:7" x14ac:dyDescent="0.25">
      <c r="A65" s="12">
        <v>83</v>
      </c>
      <c r="B65" s="8" t="str">
        <f>VLOOKUP(A65,'Sets data'!$A$3:$C$9972,3,FALSE)</f>
        <v>Elf Bane</v>
      </c>
      <c r="C65" s="8" t="str">
        <f>VLOOKUP(A65,'Sets data'!$A$3:$C$9972,2,FALSE)</f>
        <v>Elfenfluch</v>
      </c>
      <c r="G65" s="72" t="str">
        <f t="shared" si="0"/>
        <v/>
      </c>
    </row>
    <row r="66" spans="1:7" x14ac:dyDescent="0.25">
      <c r="A66" s="5">
        <v>84</v>
      </c>
      <c r="B66" s="8" t="str">
        <f>VLOOKUP(A66,'Sets data'!$A$3:$C$9972,3,FALSE)</f>
        <v>Orgnum's Scales</v>
      </c>
      <c r="C66" s="8" t="str">
        <f>VLOOKUP(A66,'Sets data'!$A$3:$C$9972,2,FALSE)</f>
        <v>Orgnums Schuppen</v>
      </c>
      <c r="G66" s="72" t="str">
        <f t="shared" si="0"/>
        <v/>
      </c>
    </row>
    <row r="67" spans="1:7" x14ac:dyDescent="0.25">
      <c r="A67" s="12">
        <v>85</v>
      </c>
      <c r="B67" s="8" t="str">
        <f>VLOOKUP(A67,'Sets data'!$A$3:$C$9972,3,FALSE)</f>
        <v>Almalexia's Mercy</v>
      </c>
      <c r="C67" s="8" t="str">
        <f>VLOOKUP(A67,'Sets data'!$A$3:$C$9972,2,FALSE)</f>
        <v>Almalexias Gnade</v>
      </c>
      <c r="G67" s="72" t="str">
        <f t="shared" ref="G67:G127" si="1">IF(AND(A67&lt;&gt;"",NOT(ISERROR(A67)),ISNUMBER(A67),D67&lt;&gt;""),CONCATENATE("[",A67,"] = {",D67,"},","     --",B67," -&gt; ",E67," / ",F67),"")</f>
        <v/>
      </c>
    </row>
    <row r="68" spans="1:7" x14ac:dyDescent="0.25">
      <c r="A68" s="12">
        <v>86</v>
      </c>
      <c r="B68" s="8" t="str">
        <f>VLOOKUP(A68,'Sets data'!$A$3:$C$9972,3,FALSE)</f>
        <v>Queen's Elegance</v>
      </c>
      <c r="C68" s="8" t="str">
        <f>VLOOKUP(A68,'Sets data'!$A$3:$C$9972,2,FALSE)</f>
        <v>Eleganz der Königin</v>
      </c>
      <c r="G68" s="72" t="str">
        <f t="shared" si="1"/>
        <v/>
      </c>
    </row>
    <row r="69" spans="1:7" x14ac:dyDescent="0.25">
      <c r="A69" s="5">
        <v>87</v>
      </c>
      <c r="B69" s="8" t="str">
        <f>VLOOKUP(A69,'Sets data'!$A$3:$C$9972,3,FALSE)</f>
        <v>Eyes of Mara</v>
      </c>
      <c r="C69" s="8" t="str">
        <f>VLOOKUP(A69,'Sets data'!$A$3:$C$9972,2,FALSE)</f>
        <v>Augen von Mara</v>
      </c>
      <c r="G69" s="72" t="str">
        <f t="shared" si="1"/>
        <v/>
      </c>
    </row>
    <row r="70" spans="1:7" x14ac:dyDescent="0.25">
      <c r="A70" s="12">
        <v>88</v>
      </c>
      <c r="B70" s="8" t="str">
        <f>VLOOKUP(A70,'Sets data'!$A$3:$C$9972,3,FALSE)</f>
        <v>Robes of Destruction Mastery</v>
      </c>
      <c r="C70" s="8" t="str">
        <f>VLOOKUP(A70,'Sets data'!$A$3:$C$9972,2,FALSE)</f>
        <v>Roben der Zerstörungsbeherrschung</v>
      </c>
      <c r="G70" s="72" t="str">
        <f t="shared" si="1"/>
        <v/>
      </c>
    </row>
    <row r="71" spans="1:7" x14ac:dyDescent="0.25">
      <c r="A71" s="12">
        <v>89</v>
      </c>
      <c r="B71" s="8" t="str">
        <f>VLOOKUP(A71,'Sets data'!$A$3:$C$9972,3,FALSE)</f>
        <v>Sentry</v>
      </c>
      <c r="C71" s="8" t="str">
        <f>VLOOKUP(A71,'Sets data'!$A$3:$C$9972,2,FALSE)</f>
        <v>Wachposten</v>
      </c>
      <c r="G71" s="72" t="str">
        <f t="shared" si="1"/>
        <v/>
      </c>
    </row>
    <row r="72" spans="1:7" x14ac:dyDescent="0.25">
      <c r="A72" s="12">
        <v>90</v>
      </c>
      <c r="B72" s="8" t="str">
        <f>VLOOKUP(A72,'Sets data'!$A$3:$C$9972,3,FALSE)</f>
        <v>Senche's Bite</v>
      </c>
      <c r="C72" s="8" t="str">
        <f>VLOOKUP(A72,'Sets data'!$A$3:$C$9972,2,FALSE)</f>
        <v>Biss des Senche</v>
      </c>
      <c r="G72" s="72" t="str">
        <f t="shared" si="1"/>
        <v/>
      </c>
    </row>
    <row r="73" spans="1:7" x14ac:dyDescent="0.25">
      <c r="A73" s="12">
        <v>91</v>
      </c>
      <c r="B73" s="8" t="str">
        <f>VLOOKUP(A73,'Sets data'!$A$3:$C$9972,3,FALSE)</f>
        <v>Oblivion's Edge</v>
      </c>
      <c r="C73" s="8" t="str">
        <f>VLOOKUP(A73,'Sets data'!$A$3:$C$9972,2,FALSE)</f>
        <v>Vorteil des Vergessens</v>
      </c>
      <c r="G73" s="72" t="str">
        <f t="shared" si="1"/>
        <v/>
      </c>
    </row>
    <row r="74" spans="1:7" x14ac:dyDescent="0.25">
      <c r="A74" s="5">
        <v>92</v>
      </c>
      <c r="B74" s="8" t="str">
        <f>VLOOKUP(A74,'Sets data'!$A$3:$C$9972,3,FALSE)</f>
        <v>Kagrenac's Hope</v>
      </c>
      <c r="C74" s="8" t="str">
        <f>VLOOKUP(A74,'Sets data'!$A$3:$C$9972,2,FALSE)</f>
        <v>Kagrenacs Hoffnung</v>
      </c>
      <c r="G74" s="72" t="str">
        <f t="shared" si="1"/>
        <v/>
      </c>
    </row>
    <row r="75" spans="1:7" x14ac:dyDescent="0.25">
      <c r="A75" s="12">
        <v>93</v>
      </c>
      <c r="B75" s="8" t="str">
        <f>VLOOKUP(A75,'Sets data'!$A$3:$C$9972,3,FALSE)</f>
        <v>Storm Knight's Plate</v>
      </c>
      <c r="C75" s="8" t="str">
        <f>VLOOKUP(A75,'Sets data'!$A$3:$C$9972,2,FALSE)</f>
        <v>Wut des Sturmritters</v>
      </c>
      <c r="G75" s="72" t="str">
        <f t="shared" si="1"/>
        <v/>
      </c>
    </row>
    <row r="76" spans="1:7" x14ac:dyDescent="0.25">
      <c r="A76" s="12">
        <v>94</v>
      </c>
      <c r="B76" s="8" t="str">
        <f>VLOOKUP(A76,'Sets data'!$A$3:$C$9972,3,FALSE)</f>
        <v>Meridia's Blessed Armor</v>
      </c>
      <c r="C76" s="8" t="str">
        <f>VLOOKUP(A76,'Sets data'!$A$3:$C$9972,2,FALSE)</f>
        <v>Meridias gesegnete Rüstung</v>
      </c>
      <c r="G76" s="72" t="str">
        <f t="shared" si="1"/>
        <v/>
      </c>
    </row>
    <row r="77" spans="1:7" x14ac:dyDescent="0.25">
      <c r="A77" s="5">
        <v>95</v>
      </c>
      <c r="B77" s="8" t="str">
        <f>VLOOKUP(A77,'Sets data'!$A$3:$C$9972,3,FALSE)</f>
        <v>Shalidor's Curse</v>
      </c>
      <c r="C77" s="8" t="str">
        <f>VLOOKUP(A77,'Sets data'!$A$3:$C$9972,2,FALSE)</f>
        <v>Shalidors Fluch</v>
      </c>
      <c r="G77" s="72" t="str">
        <f t="shared" si="1"/>
        <v/>
      </c>
    </row>
    <row r="78" spans="1:7" x14ac:dyDescent="0.25">
      <c r="A78" s="12">
        <v>96</v>
      </c>
      <c r="B78" s="8" t="str">
        <f>VLOOKUP(A78,'Sets data'!$A$3:$C$9972,3,FALSE)</f>
        <v>Armor of Truth</v>
      </c>
      <c r="C78" s="8" t="str">
        <f>VLOOKUP(A78,'Sets data'!$A$3:$C$9972,2,FALSE)</f>
        <v>Rüstung der Wahrheit</v>
      </c>
      <c r="G78" s="72" t="str">
        <f t="shared" si="1"/>
        <v/>
      </c>
    </row>
    <row r="79" spans="1:7" x14ac:dyDescent="0.25">
      <c r="A79" s="12">
        <v>97</v>
      </c>
      <c r="B79" s="8" t="str">
        <f>VLOOKUP(A79,'Sets data'!$A$3:$C$9972,3,FALSE)</f>
        <v>The Arch-Mage</v>
      </c>
      <c r="C79" s="8" t="str">
        <f>VLOOKUP(A79,'Sets data'!$A$3:$C$9972,2,FALSE)</f>
        <v>Erzmagier</v>
      </c>
      <c r="G79" s="72" t="str">
        <f t="shared" si="1"/>
        <v/>
      </c>
    </row>
    <row r="80" spans="1:7" x14ac:dyDescent="0.25">
      <c r="A80" s="12">
        <v>98</v>
      </c>
      <c r="B80" s="8" t="str">
        <f>VLOOKUP(A80,'Sets data'!$A$3:$C$9972,3,FALSE)</f>
        <v>Necropotence</v>
      </c>
      <c r="C80" s="8" t="str">
        <f>VLOOKUP(A80,'Sets data'!$A$3:$C$9972,2,FALSE)</f>
        <v>Nekropotenz</v>
      </c>
      <c r="G80" s="72" t="str">
        <f t="shared" si="1"/>
        <v/>
      </c>
    </row>
    <row r="81" spans="1:7" x14ac:dyDescent="0.25">
      <c r="A81" s="12">
        <v>99</v>
      </c>
      <c r="B81" s="8" t="str">
        <f>VLOOKUP(A81,'Sets data'!$A$3:$C$9972,3,FALSE)</f>
        <v>Salvation</v>
      </c>
      <c r="C81" s="8" t="str">
        <f>VLOOKUP(A81,'Sets data'!$A$3:$C$9972,2,FALSE)</f>
        <v>Erlösung</v>
      </c>
      <c r="G81" s="72" t="str">
        <f t="shared" si="1"/>
        <v/>
      </c>
    </row>
    <row r="82" spans="1:7" x14ac:dyDescent="0.25">
      <c r="A82" s="12">
        <v>100</v>
      </c>
      <c r="B82" s="8" t="str">
        <f>VLOOKUP(A82,'Sets data'!$A$3:$C$9972,3,FALSE)</f>
        <v>Hawk's Eye</v>
      </c>
      <c r="C82" s="8" t="str">
        <f>VLOOKUP(A82,'Sets data'!$A$3:$C$9972,2,FALSE)</f>
        <v>Falkenauge</v>
      </c>
      <c r="G82" s="72" t="str">
        <f t="shared" si="1"/>
        <v/>
      </c>
    </row>
    <row r="83" spans="1:7" x14ac:dyDescent="0.25">
      <c r="A83" s="12">
        <v>101</v>
      </c>
      <c r="B83" s="8" t="str">
        <f>VLOOKUP(A83,'Sets data'!$A$3:$C$9972,3,FALSE)</f>
        <v>Affliction</v>
      </c>
      <c r="C83" s="8" t="str">
        <f>VLOOKUP(A83,'Sets data'!$A$3:$C$9972,2,FALSE)</f>
        <v>Elend</v>
      </c>
      <c r="G83" s="72" t="str">
        <f t="shared" si="1"/>
        <v/>
      </c>
    </row>
    <row r="84" spans="1:7" x14ac:dyDescent="0.25">
      <c r="A84" s="12">
        <v>102</v>
      </c>
      <c r="B84" s="8" t="str">
        <f>VLOOKUP(A84,'Sets data'!$A$3:$C$9972,3,FALSE)</f>
        <v>Duneripper's Scales</v>
      </c>
      <c r="C84" s="8" t="str">
        <f>VLOOKUP(A84,'Sets data'!$A$3:$C$9972,2,FALSE)</f>
        <v>Schuppen des Dünenbrechers</v>
      </c>
      <c r="G84" s="72" t="str">
        <f t="shared" si="1"/>
        <v/>
      </c>
    </row>
    <row r="85" spans="1:7" x14ac:dyDescent="0.25">
      <c r="A85" s="12">
        <v>103</v>
      </c>
      <c r="B85" s="8" t="str">
        <f>VLOOKUP(A85,'Sets data'!$A$3:$C$9972,3,FALSE)</f>
        <v>Magicka Furnace</v>
      </c>
      <c r="C85" s="8" t="str">
        <f>VLOOKUP(A85,'Sets data'!$A$3:$C$9972,2,FALSE)</f>
        <v>Magickaschmiede</v>
      </c>
      <c r="G85" s="72" t="str">
        <f t="shared" si="1"/>
        <v/>
      </c>
    </row>
    <row r="86" spans="1:7" x14ac:dyDescent="0.25">
      <c r="A86" s="12">
        <v>104</v>
      </c>
      <c r="B86" s="8" t="str">
        <f>VLOOKUP(A86,'Sets data'!$A$3:$C$9972,3,FALSE)</f>
        <v>Curse Eater</v>
      </c>
      <c r="C86" s="8" t="str">
        <f>VLOOKUP(A86,'Sets data'!$A$3:$C$9972,2,FALSE)</f>
        <v>Fluchfresser</v>
      </c>
      <c r="G86" s="72" t="str">
        <f t="shared" si="1"/>
        <v/>
      </c>
    </row>
    <row r="87" spans="1:7" x14ac:dyDescent="0.25">
      <c r="A87" s="12">
        <v>105</v>
      </c>
      <c r="B87" s="8" t="str">
        <f>VLOOKUP(A87,'Sets data'!$A$3:$C$9972,3,FALSE)</f>
        <v>Twin Sisters</v>
      </c>
      <c r="C87" s="8" t="str">
        <f>VLOOKUP(A87,'Sets data'!$A$3:$C$9972,2,FALSE)</f>
        <v>Zwillingsschwestern</v>
      </c>
      <c r="G87" s="72" t="str">
        <f t="shared" si="1"/>
        <v/>
      </c>
    </row>
    <row r="88" spans="1:7" x14ac:dyDescent="0.25">
      <c r="A88" s="12">
        <v>106</v>
      </c>
      <c r="B88" s="8" t="str">
        <f>VLOOKUP(A88,'Sets data'!$A$3:$C$9972,3,FALSE)</f>
        <v>Wilderqueen's Arch</v>
      </c>
      <c r="C88" s="8" t="str">
        <f>VLOOKUP(A88,'Sets data'!$A$3:$C$9972,2,FALSE)</f>
        <v>Bogen der Wildkönigin</v>
      </c>
      <c r="G88" s="72" t="str">
        <f t="shared" si="1"/>
        <v/>
      </c>
    </row>
    <row r="89" spans="1:7" x14ac:dyDescent="0.25">
      <c r="A89" s="12">
        <v>107</v>
      </c>
      <c r="B89" s="8" t="str">
        <f>VLOOKUP(A89,'Sets data'!$A$3:$C$9972,3,FALSE)</f>
        <v>Wyrd Tree's Blessing</v>
      </c>
      <c r="C89" s="8" t="str">
        <f>VLOOKUP(A89,'Sets data'!$A$3:$C$9972,2,FALSE)</f>
        <v>Segen des Wyrdbaums</v>
      </c>
      <c r="G89" s="72" t="str">
        <f t="shared" si="1"/>
        <v/>
      </c>
    </row>
    <row r="90" spans="1:7" x14ac:dyDescent="0.25">
      <c r="A90" s="12">
        <v>108</v>
      </c>
      <c r="B90" s="8" t="str">
        <f>VLOOKUP(A90,'Sets data'!$A$3:$C$9972,3,FALSE)</f>
        <v>Ravager</v>
      </c>
      <c r="C90" s="8" t="str">
        <f>VLOOKUP(A90,'Sets data'!$A$3:$C$9972,2,FALSE)</f>
        <v>Verwüster</v>
      </c>
      <c r="G90" s="72" t="str">
        <f t="shared" si="1"/>
        <v/>
      </c>
    </row>
    <row r="91" spans="1:7" x14ac:dyDescent="0.25">
      <c r="A91" s="12">
        <v>109</v>
      </c>
      <c r="B91" s="8" t="str">
        <f>VLOOKUP(A91,'Sets data'!$A$3:$C$9972,3,FALSE)</f>
        <v>Light of Cyrodiil</v>
      </c>
      <c r="C91" s="8" t="str">
        <f>VLOOKUP(A91,'Sets data'!$A$3:$C$9972,2,FALSE)</f>
        <v>Licht von Cyrodiil</v>
      </c>
      <c r="G91" s="72" t="str">
        <f t="shared" si="1"/>
        <v/>
      </c>
    </row>
    <row r="92" spans="1:7" x14ac:dyDescent="0.25">
      <c r="A92" s="12">
        <v>110</v>
      </c>
      <c r="B92" s="8" t="str">
        <f>VLOOKUP(A92,'Sets data'!$A$3:$C$9972,3,FALSE)</f>
        <v>Sanctuary</v>
      </c>
      <c r="C92" s="8" t="str">
        <f>VLOOKUP(A92,'Sets data'!$A$3:$C$9972,2,FALSE)</f>
        <v>Heiligtum</v>
      </c>
      <c r="G92" s="72" t="str">
        <f t="shared" si="1"/>
        <v/>
      </c>
    </row>
    <row r="93" spans="1:7" x14ac:dyDescent="0.25">
      <c r="A93" s="12">
        <v>111</v>
      </c>
      <c r="B93" s="8" t="str">
        <f>VLOOKUP(A93,'Sets data'!$A$3:$C$9972,3,FALSE)</f>
        <v>Ward of Cyrodiil</v>
      </c>
      <c r="C93" s="8" t="str">
        <f>VLOOKUP(A93,'Sets data'!$A$3:$C$9972,2,FALSE)</f>
        <v>Schutz von Cyrodiil</v>
      </c>
      <c r="G93" s="72" t="str">
        <f t="shared" si="1"/>
        <v/>
      </c>
    </row>
    <row r="94" spans="1:7" x14ac:dyDescent="0.25">
      <c r="A94" s="12">
        <v>112</v>
      </c>
      <c r="B94" s="8" t="str">
        <f>VLOOKUP(A94,'Sets data'!$A$3:$C$9972,3,FALSE)</f>
        <v>Night Terror</v>
      </c>
      <c r="C94" s="8" t="str">
        <f>VLOOKUP(A94,'Sets data'!$A$3:$C$9972,2,FALSE)</f>
        <v>Nachtschrecken</v>
      </c>
      <c r="G94" s="72" t="str">
        <f t="shared" si="1"/>
        <v/>
      </c>
    </row>
    <row r="95" spans="1:7" x14ac:dyDescent="0.25">
      <c r="A95" s="12">
        <v>113</v>
      </c>
      <c r="B95" s="8" t="str">
        <f>VLOOKUP(A95,'Sets data'!$A$3:$C$9972,3,FALSE)</f>
        <v>Crest of Cyrodiil</v>
      </c>
      <c r="C95" s="8" t="str">
        <f>VLOOKUP(A95,'Sets data'!$A$3:$C$9972,2,FALSE)</f>
        <v>Wappen von Cyrodiil</v>
      </c>
      <c r="G95" s="72" t="str">
        <f t="shared" si="1"/>
        <v/>
      </c>
    </row>
    <row r="96" spans="1:7" x14ac:dyDescent="0.25">
      <c r="A96" s="12">
        <v>114</v>
      </c>
      <c r="B96" s="8" t="str">
        <f>VLOOKUP(A96,'Sets data'!$A$3:$C$9972,3,FALSE)</f>
        <v>Soulshine</v>
      </c>
      <c r="C96" s="8" t="str">
        <f>VLOOKUP(A96,'Sets data'!$A$3:$C$9972,2,FALSE)</f>
        <v>Seelenschein</v>
      </c>
      <c r="G96" s="72" t="str">
        <f t="shared" si="1"/>
        <v/>
      </c>
    </row>
    <row r="97" spans="1:7" x14ac:dyDescent="0.25">
      <c r="A97" s="12">
        <v>116</v>
      </c>
      <c r="B97" s="8" t="str">
        <f>VLOOKUP(A97,'Sets data'!$A$3:$C$9972,3,FALSE)</f>
        <v>The Destruction Suite</v>
      </c>
      <c r="C97" s="8" t="str">
        <f>VLOOKUP(A97,'Sets data'!$A$3:$C$9972,2,FALSE)</f>
        <v>Garnitur der Zerstörung</v>
      </c>
      <c r="G97" s="72" t="str">
        <f t="shared" si="1"/>
        <v/>
      </c>
    </row>
    <row r="98" spans="1:7" x14ac:dyDescent="0.25">
      <c r="A98" s="12">
        <v>117</v>
      </c>
      <c r="B98" s="8" t="str">
        <f>VLOOKUP(A98,'Sets data'!$A$3:$C$9972,3,FALSE)</f>
        <v>Relics of the Physician, Ansur</v>
      </c>
      <c r="C98" s="8" t="str">
        <f>VLOOKUP(A98,'Sets data'!$A$3:$C$9972,2,FALSE)</f>
        <v>Relikte des Mediziners Ansur</v>
      </c>
      <c r="G98" s="72" t="str">
        <f t="shared" si="1"/>
        <v/>
      </c>
    </row>
    <row r="99" spans="1:7" x14ac:dyDescent="0.25">
      <c r="A99" s="12">
        <v>118</v>
      </c>
      <c r="B99" s="8" t="str">
        <f>VLOOKUP(A99,'Sets data'!$A$3:$C$9972,3,FALSE)</f>
        <v>Treasures of the Earthforge</v>
      </c>
      <c r="C99" s="8" t="str">
        <f>VLOOKUP(A99,'Sets data'!$A$3:$C$9972,2,FALSE)</f>
        <v>Schätze der Erdenschmiede</v>
      </c>
      <c r="G99" s="72" t="str">
        <f t="shared" si="1"/>
        <v/>
      </c>
    </row>
    <row r="100" spans="1:7" x14ac:dyDescent="0.25">
      <c r="A100" s="12">
        <v>119</v>
      </c>
      <c r="B100" s="8" t="str">
        <f>VLOOKUP(A100,'Sets data'!$A$3:$C$9972,3,FALSE)</f>
        <v>Relics of the Rebellion</v>
      </c>
      <c r="C100" s="8" t="str">
        <f>VLOOKUP(A100,'Sets data'!$A$3:$C$9972,2,FALSE)</f>
        <v>Relikte der Rebellion</v>
      </c>
      <c r="G100" s="72" t="str">
        <f t="shared" si="1"/>
        <v/>
      </c>
    </row>
    <row r="101" spans="1:7" x14ac:dyDescent="0.25">
      <c r="A101" s="12">
        <v>120</v>
      </c>
      <c r="B101" s="8" t="str">
        <f>VLOOKUP(A101,'Sets data'!$A$3:$C$9972,3,FALSE)</f>
        <v>Arms of Infernace</v>
      </c>
      <c r="C101" s="8" t="str">
        <f>VLOOKUP(A101,'Sets data'!$A$3:$C$9972,2,FALSE)</f>
        <v>Waffen Infernals</v>
      </c>
      <c r="G101" s="72" t="str">
        <f t="shared" si="1"/>
        <v/>
      </c>
    </row>
    <row r="102" spans="1:7" x14ac:dyDescent="0.25">
      <c r="A102" s="12">
        <v>121</v>
      </c>
      <c r="B102" s="8" t="str">
        <f>VLOOKUP(A102,'Sets data'!$A$3:$C$9972,3,FALSE)</f>
        <v>Arms of the Ancestors</v>
      </c>
      <c r="C102" s="8" t="str">
        <f>VLOOKUP(A102,'Sets data'!$A$3:$C$9972,2,FALSE)</f>
        <v>Waffen der Ahnen</v>
      </c>
      <c r="G102" s="72" t="str">
        <f t="shared" si="1"/>
        <v/>
      </c>
    </row>
    <row r="103" spans="1:7" x14ac:dyDescent="0.25">
      <c r="A103" s="12">
        <v>122</v>
      </c>
      <c r="B103" s="8" t="str">
        <f>VLOOKUP(A103,'Sets data'!$A$3:$C$9972,3,FALSE)</f>
        <v>Ebon Armory</v>
      </c>
      <c r="C103" s="8" t="str">
        <f>VLOOKUP(A103,'Sets data'!$A$3:$C$9972,2,FALSE)</f>
        <v>Ebenerzarsenal</v>
      </c>
      <c r="G103" s="72" t="str">
        <f t="shared" si="1"/>
        <v/>
      </c>
    </row>
    <row r="104" spans="1:7" x14ac:dyDescent="0.25">
      <c r="A104" s="12">
        <v>123</v>
      </c>
      <c r="B104" s="8" t="str">
        <f>VLOOKUP(A104,'Sets data'!$A$3:$C$9972,3,FALSE)</f>
        <v>Hircine's Veneer</v>
      </c>
      <c r="C104" s="8" t="str">
        <f>VLOOKUP(A104,'Sets data'!$A$3:$C$9972,2,FALSE)</f>
        <v>Hircines Schein</v>
      </c>
      <c r="G104" s="72" t="str">
        <f t="shared" si="1"/>
        <v/>
      </c>
    </row>
    <row r="105" spans="1:7" x14ac:dyDescent="0.25">
      <c r="A105" s="12">
        <v>124</v>
      </c>
      <c r="B105" s="8" t="str">
        <f>VLOOKUP(A105,'Sets data'!$A$3:$C$9972,3,FALSE)</f>
        <v>The Worm's Raiment</v>
      </c>
      <c r="C105" s="8" t="str">
        <f>VLOOKUP(A105,'Sets data'!$A$3:$C$9972,2,FALSE)</f>
        <v>Garderobe des Wurms</v>
      </c>
      <c r="G105" s="72" t="str">
        <f t="shared" si="1"/>
        <v/>
      </c>
    </row>
    <row r="106" spans="1:7" x14ac:dyDescent="0.25">
      <c r="A106" s="12">
        <v>125</v>
      </c>
      <c r="B106" s="8" t="str">
        <f>VLOOKUP(A106,'Sets data'!$A$3:$C$9972,3,FALSE)</f>
        <v>Wrath of the Imperium</v>
      </c>
      <c r="C106" s="8" t="str">
        <f>VLOOKUP(A106,'Sets data'!$A$3:$C$9972,2,FALSE)</f>
        <v>Zorn des Kaiserreichs</v>
      </c>
      <c r="G106" s="72" t="str">
        <f t="shared" si="1"/>
        <v/>
      </c>
    </row>
    <row r="107" spans="1:7" x14ac:dyDescent="0.25">
      <c r="A107" s="12">
        <v>126</v>
      </c>
      <c r="B107" s="8" t="str">
        <f>VLOOKUP(A107,'Sets data'!$A$3:$C$9972,3,FALSE)</f>
        <v>Grace of the Ancients</v>
      </c>
      <c r="C107" s="8" t="str">
        <f>VLOOKUP(A107,'Sets data'!$A$3:$C$9972,2,FALSE)</f>
        <v>Anmut der Uralten</v>
      </c>
      <c r="G107" s="72" t="str">
        <f t="shared" si="1"/>
        <v/>
      </c>
    </row>
    <row r="108" spans="1:7" x14ac:dyDescent="0.25">
      <c r="A108" s="12">
        <v>127</v>
      </c>
      <c r="B108" s="8" t="str">
        <f>VLOOKUP(A108,'Sets data'!$A$3:$C$9972,3,FALSE)</f>
        <v>Deadly Strike</v>
      </c>
      <c r="C108" s="8" t="str">
        <f>VLOOKUP(A108,'Sets data'!$A$3:$C$9972,2,FALSE)</f>
        <v>Tödlicher Stoß</v>
      </c>
      <c r="G108" s="72" t="str">
        <f t="shared" si="1"/>
        <v/>
      </c>
    </row>
    <row r="109" spans="1:7" x14ac:dyDescent="0.25">
      <c r="A109" s="12">
        <v>128</v>
      </c>
      <c r="B109" s="8" t="str">
        <f>VLOOKUP(A109,'Sets data'!$A$3:$C$9972,3,FALSE)</f>
        <v>Blessing of the Potentates</v>
      </c>
      <c r="C109" s="8" t="str">
        <f>VLOOKUP(A109,'Sets data'!$A$3:$C$9972,2,FALSE)</f>
        <v>Segen des Potentaten</v>
      </c>
      <c r="G109" s="72" t="str">
        <f t="shared" si="1"/>
        <v/>
      </c>
    </row>
    <row r="110" spans="1:7" x14ac:dyDescent="0.25">
      <c r="A110" s="12">
        <v>129</v>
      </c>
      <c r="B110" s="8" t="str">
        <f>VLOOKUP(A110,'Sets data'!$A$3:$C$9972,3,FALSE)</f>
        <v>Vengeance Leech</v>
      </c>
      <c r="C110" s="8" t="str">
        <f>VLOOKUP(A110,'Sets data'!$A$3:$C$9972,2,FALSE)</f>
        <v>Saugende Vergeltung</v>
      </c>
      <c r="G110" s="72" t="str">
        <f t="shared" si="1"/>
        <v/>
      </c>
    </row>
    <row r="111" spans="1:7" x14ac:dyDescent="0.25">
      <c r="A111" s="12">
        <v>130</v>
      </c>
      <c r="B111" s="8" t="str">
        <f>VLOOKUP(A111,'Sets data'!$A$3:$C$9972,3,FALSE)</f>
        <v>Eagle Eye</v>
      </c>
      <c r="C111" s="8" t="str">
        <f>VLOOKUP(A111,'Sets data'!$A$3:$C$9972,2,FALSE)</f>
        <v>Adlerauge</v>
      </c>
      <c r="G111" s="72" t="str">
        <f t="shared" si="1"/>
        <v/>
      </c>
    </row>
    <row r="112" spans="1:7" x14ac:dyDescent="0.25">
      <c r="A112" s="12">
        <v>131</v>
      </c>
      <c r="B112" s="8" t="str">
        <f>VLOOKUP(A112,'Sets data'!$A$3:$C$9972,3,FALSE)</f>
        <v>Bastion of the Heartland</v>
      </c>
      <c r="C112" s="8" t="str">
        <f>VLOOKUP(A112,'Sets data'!$A$3:$C$9972,2,FALSE)</f>
        <v>Bastion des Herzlandes</v>
      </c>
      <c r="G112" s="72" t="str">
        <f t="shared" si="1"/>
        <v/>
      </c>
    </row>
    <row r="113" spans="1:7" x14ac:dyDescent="0.25">
      <c r="A113" s="12">
        <v>132</v>
      </c>
      <c r="B113" s="8" t="str">
        <f>VLOOKUP(A113,'Sets data'!$A$3:$C$9972,3,FALSE)</f>
        <v>Shield of the Valiant</v>
      </c>
      <c r="C113" s="8" t="str">
        <f>VLOOKUP(A113,'Sets data'!$A$3:$C$9972,2,FALSE)</f>
        <v>Schild des Tapferen</v>
      </c>
      <c r="G113" s="72" t="str">
        <f t="shared" si="1"/>
        <v/>
      </c>
    </row>
    <row r="114" spans="1:7" x14ac:dyDescent="0.25">
      <c r="A114" s="12">
        <v>133</v>
      </c>
      <c r="B114" s="8" t="str">
        <f>VLOOKUP(A114,'Sets data'!$A$3:$C$9972,3,FALSE)</f>
        <v>Buffer of the Swift</v>
      </c>
      <c r="C114" s="8" t="str">
        <f>VLOOKUP(A114,'Sets data'!$A$3:$C$9972,2,FALSE)</f>
        <v>Dämpfer des Geschwinden</v>
      </c>
      <c r="G114" s="72" t="str">
        <f t="shared" si="1"/>
        <v/>
      </c>
    </row>
    <row r="115" spans="1:7" x14ac:dyDescent="0.25">
      <c r="A115" s="12">
        <v>134</v>
      </c>
      <c r="B115" s="8" t="str">
        <f>VLOOKUP(A115,'Sets data'!$A$3:$C$9972,3,FALSE)</f>
        <v>Shroud of the Lich</v>
      </c>
      <c r="C115" s="8" t="str">
        <f>VLOOKUP(A115,'Sets data'!$A$3:$C$9972,2,FALSE)</f>
        <v>Tuch des Lich</v>
      </c>
      <c r="G115" s="72" t="str">
        <f t="shared" si="1"/>
        <v/>
      </c>
    </row>
    <row r="116" spans="1:7" x14ac:dyDescent="0.25">
      <c r="A116" s="12">
        <v>135</v>
      </c>
      <c r="B116" s="8" t="str">
        <f>VLOOKUP(A116,'Sets data'!$A$3:$C$9972,3,FALSE)</f>
        <v>Draugr's Heritage</v>
      </c>
      <c r="C116" s="8" t="str">
        <f>VLOOKUP(A116,'Sets data'!$A$3:$C$9972,2,FALSE)</f>
        <v>Erbe des Draugrs</v>
      </c>
      <c r="G116" s="72" t="str">
        <f t="shared" si="1"/>
        <v/>
      </c>
    </row>
    <row r="117" spans="1:7" x14ac:dyDescent="0.25">
      <c r="A117" s="12">
        <v>136</v>
      </c>
      <c r="B117" s="8" t="str">
        <f>VLOOKUP(A117,'Sets data'!$A$3:$C$9972,3,FALSE)</f>
        <v>Immortal Warrior</v>
      </c>
      <c r="C117" s="8" t="str">
        <f>VLOOKUP(A117,'Sets data'!$A$3:$C$9972,2,FALSE)</f>
        <v>Unsterblicher Krieger</v>
      </c>
      <c r="G117" s="72" t="str">
        <f t="shared" si="1"/>
        <v/>
      </c>
    </row>
    <row r="118" spans="1:7" x14ac:dyDescent="0.25">
      <c r="A118" s="12">
        <v>137</v>
      </c>
      <c r="B118" s="8" t="str">
        <f>VLOOKUP(A118,'Sets data'!$A$3:$C$9972,3,FALSE)</f>
        <v>Berserking Warrior</v>
      </c>
      <c r="C118" s="8" t="str">
        <f>VLOOKUP(A118,'Sets data'!$A$3:$C$9972,2,FALSE)</f>
        <v>Tobender Krieger</v>
      </c>
      <c r="G118" s="72" t="str">
        <f t="shared" si="1"/>
        <v/>
      </c>
    </row>
    <row r="119" spans="1:7" x14ac:dyDescent="0.25">
      <c r="A119" s="12">
        <v>138</v>
      </c>
      <c r="B119" s="8" t="str">
        <f>VLOOKUP(A119,'Sets data'!$A$3:$C$9972,3,FALSE)</f>
        <v>Defending Warrior</v>
      </c>
      <c r="C119" s="8" t="str">
        <f>VLOOKUP(A119,'Sets data'!$A$3:$C$9972,2,FALSE)</f>
        <v>Verteidigender Krieger</v>
      </c>
      <c r="G119" s="72" t="str">
        <f t="shared" si="1"/>
        <v/>
      </c>
    </row>
    <row r="120" spans="1:7" x14ac:dyDescent="0.25">
      <c r="A120" s="12">
        <v>139</v>
      </c>
      <c r="B120" s="8" t="str">
        <f>VLOOKUP(A120,'Sets data'!$A$3:$C$9972,3,FALSE)</f>
        <v>Wise Mage</v>
      </c>
      <c r="C120" s="8" t="str">
        <f>VLOOKUP(A120,'Sets data'!$A$3:$C$9972,2,FALSE)</f>
        <v>Weiser Magier</v>
      </c>
      <c r="G120" s="72" t="str">
        <f t="shared" si="1"/>
        <v/>
      </c>
    </row>
    <row r="121" spans="1:7" x14ac:dyDescent="0.25">
      <c r="A121" s="12">
        <v>140</v>
      </c>
      <c r="B121" s="8" t="str">
        <f>VLOOKUP(A121,'Sets data'!$A$3:$C$9972,3,FALSE)</f>
        <v>Destructive Mage</v>
      </c>
      <c r="C121" s="8" t="str">
        <f>VLOOKUP(A121,'Sets data'!$A$3:$C$9972,2,FALSE)</f>
        <v>Zerstörerischer Magier</v>
      </c>
      <c r="G121" s="72" t="str">
        <f t="shared" si="1"/>
        <v/>
      </c>
    </row>
    <row r="122" spans="1:7" x14ac:dyDescent="0.25">
      <c r="A122" s="12">
        <v>141</v>
      </c>
      <c r="B122" s="8" t="str">
        <f>VLOOKUP(A122,'Sets data'!$A$3:$C$9972,3,FALSE)</f>
        <v>Healing Mage</v>
      </c>
      <c r="C122" s="8" t="str">
        <f>VLOOKUP(A122,'Sets data'!$A$3:$C$9972,2,FALSE)</f>
        <v>Heilender Magier</v>
      </c>
      <c r="G122" s="72" t="str">
        <f t="shared" si="1"/>
        <v/>
      </c>
    </row>
    <row r="123" spans="1:7" x14ac:dyDescent="0.25">
      <c r="A123" s="12">
        <v>142</v>
      </c>
      <c r="B123" s="8" t="str">
        <f>VLOOKUP(A123,'Sets data'!$A$3:$C$9972,3,FALSE)</f>
        <v>Quick Serpent</v>
      </c>
      <c r="C123" s="8" t="str">
        <f>VLOOKUP(A123,'Sets data'!$A$3:$C$9972,2,FALSE)</f>
        <v>Flinke Schlange</v>
      </c>
      <c r="G123" s="72" t="str">
        <f t="shared" si="1"/>
        <v/>
      </c>
    </row>
    <row r="124" spans="1:7" x14ac:dyDescent="0.25">
      <c r="A124" s="12">
        <v>143</v>
      </c>
      <c r="B124" s="8" t="str">
        <f>VLOOKUP(A124,'Sets data'!$A$3:$C$9972,3,FALSE)</f>
        <v>Poisonous Serpent</v>
      </c>
      <c r="C124" s="8" t="str">
        <f>VLOOKUP(A124,'Sets data'!$A$3:$C$9972,2,FALSE)</f>
        <v>Giftschlange</v>
      </c>
      <c r="G124" s="72" t="str">
        <f t="shared" si="1"/>
        <v/>
      </c>
    </row>
    <row r="125" spans="1:7" x14ac:dyDescent="0.25">
      <c r="A125" s="12">
        <v>144</v>
      </c>
      <c r="B125" s="8" t="str">
        <f>VLOOKUP(A125,'Sets data'!$A$3:$C$9972,3,FALSE)</f>
        <v>Twice-Fanged Serpent</v>
      </c>
      <c r="C125" s="8" t="str">
        <f>VLOOKUP(A125,'Sets data'!$A$3:$C$9972,2,FALSE)</f>
        <v>Doppelzüngige Schlange</v>
      </c>
      <c r="G125" s="72" t="str">
        <f t="shared" si="1"/>
        <v/>
      </c>
    </row>
    <row r="126" spans="1:7" x14ac:dyDescent="0.25">
      <c r="A126" s="12">
        <v>145</v>
      </c>
      <c r="B126" s="8" t="str">
        <f>VLOOKUP(A126,'Sets data'!$A$3:$C$9972,3,FALSE)</f>
        <v>Way of Fire</v>
      </c>
      <c r="C126" s="8" t="str">
        <f>VLOOKUP(A126,'Sets data'!$A$3:$C$9972,2,FALSE)</f>
        <v>Weg des Feuers</v>
      </c>
      <c r="G126" s="72" t="str">
        <f t="shared" si="1"/>
        <v/>
      </c>
    </row>
    <row r="127" spans="1:7" x14ac:dyDescent="0.25">
      <c r="A127" s="12">
        <v>146</v>
      </c>
      <c r="B127" s="8" t="str">
        <f>VLOOKUP(A127,'Sets data'!$A$3:$C$9972,3,FALSE)</f>
        <v>Way of Air</v>
      </c>
      <c r="C127" s="8" t="str">
        <f>VLOOKUP(A127,'Sets data'!$A$3:$C$9972,2,FALSE)</f>
        <v>Weg der Luft</v>
      </c>
      <c r="G127" s="72" t="str">
        <f t="shared" si="1"/>
        <v/>
      </c>
    </row>
    <row r="128" spans="1:7" ht="240" x14ac:dyDescent="0.25">
      <c r="A128" s="12">
        <v>147</v>
      </c>
      <c r="B128" s="8" t="str">
        <f>VLOOKUP(A128,'Sets data'!$A$3:$C$9972,3,FALSE)</f>
        <v>Way of Martial Knowledge</v>
      </c>
      <c r="C128" s="8" t="str">
        <f>VLOOKUP(A128,'Sets data'!$A$3:$C$9972,2,FALSE)</f>
        <v>Weg der Kampfkunst</v>
      </c>
      <c r="D128" s="23" t="s">
        <v>2352</v>
      </c>
      <c r="G128" s="72"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data'!$A$3:$C$9972,3,FALSE)</f>
        <v>Way of the Arena</v>
      </c>
      <c r="C129" s="8" t="str">
        <f>VLOOKUP(A129,'Sets data'!$A$3:$C$9972,2,FALSE)</f>
        <v>Weg der Arena</v>
      </c>
      <c r="G129" s="72" t="str">
        <f t="shared" si="2"/>
        <v/>
      </c>
    </row>
    <row r="130" spans="1:7" x14ac:dyDescent="0.25">
      <c r="A130" s="12">
        <v>155</v>
      </c>
      <c r="B130" s="8" t="str">
        <f>VLOOKUP(A130,'Sets data'!$A$3:$C$9972,3,FALSE)</f>
        <v>Undaunted Bastion</v>
      </c>
      <c r="C130" s="8" t="str">
        <f>VLOOKUP(A130,'Sets data'!$A$3:$C$9972,2,FALSE)</f>
        <v>Unerschrockenen-Bastion</v>
      </c>
      <c r="G130" s="72" t="str">
        <f t="shared" si="2"/>
        <v/>
      </c>
    </row>
    <row r="131" spans="1:7" x14ac:dyDescent="0.25">
      <c r="A131" s="12">
        <v>156</v>
      </c>
      <c r="B131" s="8" t="str">
        <f>VLOOKUP(A131,'Sets data'!$A$3:$C$9972,3,FALSE)</f>
        <v>Undaunted Infiltrator</v>
      </c>
      <c r="C131" s="8" t="str">
        <f>VLOOKUP(A131,'Sets data'!$A$3:$C$9972,2,FALSE)</f>
        <v>Unerschrockener Infiltrator</v>
      </c>
      <c r="G131" s="72" t="str">
        <f t="shared" si="2"/>
        <v/>
      </c>
    </row>
    <row r="132" spans="1:7" x14ac:dyDescent="0.25">
      <c r="A132" s="12">
        <v>157</v>
      </c>
      <c r="B132" s="8" t="str">
        <f>VLOOKUP(A132,'Sets data'!$A$3:$C$9972,3,FALSE)</f>
        <v>Undaunted Unweaver</v>
      </c>
      <c r="C132" s="8" t="str">
        <f>VLOOKUP(A132,'Sets data'!$A$3:$C$9972,2,FALSE)</f>
        <v>Unerschrockener Entflechter</v>
      </c>
      <c r="G132" s="72" t="str">
        <f t="shared" si="2"/>
        <v/>
      </c>
    </row>
    <row r="133" spans="1:7" x14ac:dyDescent="0.25">
      <c r="A133" s="12">
        <v>158</v>
      </c>
      <c r="B133" s="8" t="str">
        <f>VLOOKUP(A133,'Sets data'!$A$3:$C$9972,3,FALSE)</f>
        <v>Embershield</v>
      </c>
      <c r="C133" s="8" t="str">
        <f>VLOOKUP(A133,'Sets data'!$A$3:$C$9972,2,FALSE)</f>
        <v>Glutschild</v>
      </c>
      <c r="G133" s="72" t="str">
        <f t="shared" si="2"/>
        <v/>
      </c>
    </row>
    <row r="134" spans="1:7" x14ac:dyDescent="0.25">
      <c r="A134" s="12">
        <v>159</v>
      </c>
      <c r="B134" s="8" t="str">
        <f>VLOOKUP(A134,'Sets data'!$A$3:$C$9972,3,FALSE)</f>
        <v>Sunderflame</v>
      </c>
      <c r="C134" s="8" t="str">
        <f>VLOOKUP(A134,'Sets data'!$A$3:$C$9972,2,FALSE)</f>
        <v>Trennflamme</v>
      </c>
      <c r="G134" s="72" t="str">
        <f t="shared" si="2"/>
        <v/>
      </c>
    </row>
    <row r="135" spans="1:7" ht="105" x14ac:dyDescent="0.25">
      <c r="A135" s="12">
        <v>160</v>
      </c>
      <c r="B135" s="8" t="str">
        <f>VLOOKUP(A135,'Sets data'!$A$3:$C$9972,3,FALSE)</f>
        <v>Burning Spellweave</v>
      </c>
      <c r="C135" s="8" t="str">
        <f>VLOOKUP(A135,'Sets data'!$A$3:$C$9972,2,FALSE)</f>
        <v>Branntzauberweber</v>
      </c>
      <c r="D135" s="23" t="s">
        <v>2350</v>
      </c>
      <c r="G135" s="72"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data'!$A$3:$C$9972,3,FALSE)</f>
        <v>Twice-Born Star</v>
      </c>
      <c r="C136" s="8" t="str">
        <f>VLOOKUP(A136,'Sets data'!$A$3:$C$9972,2,FALSE)</f>
        <v>Doppelstern</v>
      </c>
      <c r="G136" s="72" t="str">
        <f t="shared" si="2"/>
        <v/>
      </c>
    </row>
    <row r="137" spans="1:7" x14ac:dyDescent="0.25">
      <c r="A137" s="5">
        <v>162</v>
      </c>
      <c r="B137" s="8" t="str">
        <f>VLOOKUP(A137,'Sets data'!$A$3:$C$9972,3,FALSE)</f>
        <v>Spawn of Mephala</v>
      </c>
      <c r="C137" s="8" t="str">
        <f>VLOOKUP(A137,'Sets data'!$A$3:$C$9972,2,FALSE)</f>
        <v>Mephalas Brut</v>
      </c>
      <c r="G137" s="72" t="str">
        <f t="shared" si="2"/>
        <v/>
      </c>
    </row>
    <row r="138" spans="1:7" x14ac:dyDescent="0.25">
      <c r="A138" s="5">
        <v>163</v>
      </c>
      <c r="B138" s="8" t="str">
        <f>VLOOKUP(A138,'Sets data'!$A$3:$C$9972,3,FALSE)</f>
        <v>Blood Spawn</v>
      </c>
      <c r="C138" s="8" t="str">
        <f>VLOOKUP(A138,'Sets data'!$A$3:$C$9972,2,FALSE)</f>
        <v>Blutbrut</v>
      </c>
      <c r="G138" s="72" t="str">
        <f t="shared" si="2"/>
        <v/>
      </c>
    </row>
    <row r="139" spans="1:7" x14ac:dyDescent="0.25">
      <c r="A139" s="5">
        <v>164</v>
      </c>
      <c r="B139" s="8" t="str">
        <f>VLOOKUP(A139,'Sets data'!$A$3:$C$9972,3,FALSE)</f>
        <v>Lord Warden</v>
      </c>
      <c r="C139" s="8" t="str">
        <f>VLOOKUP(A139,'Sets data'!$A$3:$C$9972,2,FALSE)</f>
        <v>Hochwärter</v>
      </c>
      <c r="G139" s="72" t="str">
        <f t="shared" si="2"/>
        <v/>
      </c>
    </row>
    <row r="140" spans="1:7" x14ac:dyDescent="0.25">
      <c r="A140" s="5">
        <v>165</v>
      </c>
      <c r="B140" s="8" t="str">
        <f>VLOOKUP(A140,'Sets data'!$A$3:$C$9972,3,FALSE)</f>
        <v>Scourge Harvester</v>
      </c>
      <c r="C140" s="8" t="str">
        <f>VLOOKUP(A140,'Sets data'!$A$3:$C$9972,2,FALSE)</f>
        <v>Geißelernter</v>
      </c>
      <c r="G140" s="72" t="str">
        <f t="shared" si="2"/>
        <v/>
      </c>
    </row>
    <row r="141" spans="1:7" x14ac:dyDescent="0.25">
      <c r="A141" s="5">
        <v>166</v>
      </c>
      <c r="B141" s="8" t="str">
        <f>VLOOKUP(A141,'Sets data'!$A$3:$C$9972,3,FALSE)</f>
        <v>Engine Guardian</v>
      </c>
      <c r="C141" s="8" t="str">
        <f>VLOOKUP(A141,'Sets data'!$A$3:$C$9972,2,FALSE)</f>
        <v>Maschinenwächter</v>
      </c>
      <c r="G141" s="72" t="str">
        <f t="shared" si="2"/>
        <v/>
      </c>
    </row>
    <row r="142" spans="1:7" ht="105" x14ac:dyDescent="0.25">
      <c r="A142" s="5">
        <v>167</v>
      </c>
      <c r="B142" s="8" t="str">
        <f>VLOOKUP(A142,'Sets data'!$A$3:$C$9972,3,FALSE)</f>
        <v>Nightflame</v>
      </c>
      <c r="C142" s="8" t="str">
        <f>VLOOKUP(A142,'Sets data'!$A$3:$C$9972,2,FALSE)</f>
        <v>Nachtflamme</v>
      </c>
      <c r="D142" s="23" t="s">
        <v>2351</v>
      </c>
      <c r="G142" s="72"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data'!$A$3:$C$9972,3,FALSE)</f>
        <v>Nerien'eth</v>
      </c>
      <c r="C143" s="8" t="str">
        <f>VLOOKUP(A143,'Sets data'!$A$3:$C$9972,2,FALSE)</f>
        <v>Nerien'eth</v>
      </c>
      <c r="G143" s="72" t="str">
        <f t="shared" si="2"/>
        <v/>
      </c>
    </row>
    <row r="144" spans="1:7" x14ac:dyDescent="0.25">
      <c r="A144" s="5">
        <v>169</v>
      </c>
      <c r="B144" s="8" t="str">
        <f>VLOOKUP(A144,'Sets data'!$A$3:$C$9972,3,FALSE)</f>
        <v>Valkyn Skoria</v>
      </c>
      <c r="C144" s="8" t="str">
        <f>VLOOKUP(A144,'Sets data'!$A$3:$C$9972,2,FALSE)</f>
        <v>Valkyn Skoria</v>
      </c>
      <c r="G144" s="72" t="str">
        <f t="shared" si="2"/>
        <v/>
      </c>
    </row>
    <row r="145" spans="1:7" x14ac:dyDescent="0.25">
      <c r="A145" s="5">
        <v>170</v>
      </c>
      <c r="B145" s="8" t="str">
        <f>VLOOKUP(A145,'Sets data'!$A$3:$C$9972,3,FALSE)</f>
        <v>Maw of the Infernal</v>
      </c>
      <c r="C145" s="8" t="str">
        <f>VLOOKUP(A145,'Sets data'!$A$3:$C$9972,2,FALSE)</f>
        <v>Schlund des Infernalen</v>
      </c>
      <c r="G145" s="72" t="str">
        <f t="shared" si="2"/>
        <v/>
      </c>
    </row>
    <row r="146" spans="1:7" x14ac:dyDescent="0.25">
      <c r="A146" s="12">
        <v>171</v>
      </c>
      <c r="B146" s="8" t="str">
        <f>VLOOKUP(A146,'Sets data'!$A$3:$C$9972,3,FALSE)</f>
        <v>Eternal Warrior</v>
      </c>
      <c r="C146" s="8" t="str">
        <f>VLOOKUP(A146,'Sets data'!$A$3:$C$9972,2,FALSE)</f>
        <v>Ewiger Krieger</v>
      </c>
      <c r="G146" s="72" t="str">
        <f t="shared" si="2"/>
        <v/>
      </c>
    </row>
    <row r="147" spans="1:7" x14ac:dyDescent="0.25">
      <c r="A147" s="12">
        <v>172</v>
      </c>
      <c r="B147" s="8" t="str">
        <f>VLOOKUP(A147,'Sets data'!$A$3:$C$9972,3,FALSE)</f>
        <v>Infallible Mage</v>
      </c>
      <c r="C147" s="8" t="str">
        <f>VLOOKUP(A147,'Sets data'!$A$3:$C$9972,2,FALSE)</f>
        <v>Unfehlbare Magierin</v>
      </c>
      <c r="G147" s="72" t="str">
        <f t="shared" si="2"/>
        <v/>
      </c>
    </row>
    <row r="148" spans="1:7" x14ac:dyDescent="0.25">
      <c r="A148" s="12">
        <v>173</v>
      </c>
      <c r="B148" s="8" t="str">
        <f>VLOOKUP(A148,'Sets data'!$A$3:$C$9972,3,FALSE)</f>
        <v>Vicious Serpent</v>
      </c>
      <c r="C148" s="8" t="str">
        <f>VLOOKUP(A148,'Sets data'!$A$3:$C$9972,2,FALSE)</f>
        <v>Boshafte Schlange</v>
      </c>
      <c r="G148" s="72" t="str">
        <f t="shared" si="2"/>
        <v/>
      </c>
    </row>
    <row r="149" spans="1:7" x14ac:dyDescent="0.25">
      <c r="A149" s="5">
        <v>176</v>
      </c>
      <c r="B149" s="8" t="str">
        <f>VLOOKUP(A149,'Sets data'!$A$3:$C$9972,3,FALSE)</f>
        <v>Noble's Conquest</v>
      </c>
      <c r="C149" s="8" t="str">
        <f>VLOOKUP(A149,'Sets data'!$A$3:$C$9972,2,FALSE)</f>
        <v>Adelssieg</v>
      </c>
      <c r="G149" s="72" t="str">
        <f t="shared" si="2"/>
        <v/>
      </c>
    </row>
    <row r="150" spans="1:7" x14ac:dyDescent="0.25">
      <c r="A150" s="5">
        <v>177</v>
      </c>
      <c r="B150" s="8" t="str">
        <f>VLOOKUP(A150,'Sets data'!$A$3:$C$9972,3,FALSE)</f>
        <v>Redistributor</v>
      </c>
      <c r="C150" s="8" t="str">
        <f>VLOOKUP(A150,'Sets data'!$A$3:$C$9972,2,FALSE)</f>
        <v>Umverteilung</v>
      </c>
      <c r="G150" s="72" t="str">
        <f t="shared" si="2"/>
        <v/>
      </c>
    </row>
    <row r="151" spans="1:7" x14ac:dyDescent="0.25">
      <c r="A151" s="5">
        <v>178</v>
      </c>
      <c r="B151" s="8" t="str">
        <f>VLOOKUP(A151,'Sets data'!$A$3:$C$9972,3,FALSE)</f>
        <v>Armor Master</v>
      </c>
      <c r="C151" s="8" t="str">
        <f>VLOOKUP(A151,'Sets data'!$A$3:$C$9972,2,FALSE)</f>
        <v>Rüstungsmeister</v>
      </c>
      <c r="G151" s="72" t="str">
        <f t="shared" si="2"/>
        <v/>
      </c>
    </row>
    <row r="152" spans="1:7" x14ac:dyDescent="0.25">
      <c r="A152" s="12">
        <v>179</v>
      </c>
      <c r="B152" s="8" t="str">
        <f>VLOOKUP(A152,'Sets data'!$A$3:$C$9972,3,FALSE)</f>
        <v>Black Rose</v>
      </c>
      <c r="C152" s="8" t="str">
        <f>VLOOKUP(A152,'Sets data'!$A$3:$C$9972,2,FALSE)</f>
        <v>Schwarze Rose</v>
      </c>
      <c r="G152" s="72" t="str">
        <f t="shared" si="2"/>
        <v/>
      </c>
    </row>
    <row r="153" spans="1:7" ht="90" x14ac:dyDescent="0.25">
      <c r="A153" s="12">
        <v>180</v>
      </c>
      <c r="B153" s="8" t="str">
        <f>VLOOKUP(A153,'Sets data'!$A$3:$C$9972,3,FALSE)</f>
        <v>Powerful Assault</v>
      </c>
      <c r="C153" s="8" t="str">
        <f>VLOOKUP(A153,'Sets data'!$A$3:$C$9972,2,FALSE)</f>
        <v>Kraftvoller Ansturm</v>
      </c>
      <c r="D153" s="23" t="s">
        <v>2353</v>
      </c>
      <c r="G153" s="72"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data'!$A$3:$C$9972,3,FALSE)</f>
        <v>Meritorious Service</v>
      </c>
      <c r="C154" s="8" t="str">
        <f>VLOOKUP(A154,'Sets data'!$A$3:$C$9972,2,FALSE)</f>
        <v>Meritorischer Dienst</v>
      </c>
      <c r="D154" s="23" t="s">
        <v>2354</v>
      </c>
      <c r="G154" s="72"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data'!$A$3:$C$9972,3,FALSE)</f>
        <v>Molag Kena</v>
      </c>
      <c r="C155" s="8" t="str">
        <f>VLOOKUP(A155,'Sets data'!$A$3:$C$9972,2,FALSE)</f>
        <v>Molag Kena</v>
      </c>
      <c r="G155" s="72" t="str">
        <f t="shared" si="2"/>
        <v/>
      </c>
    </row>
    <row r="156" spans="1:7" x14ac:dyDescent="0.25">
      <c r="A156" s="12">
        <v>184</v>
      </c>
      <c r="B156" s="8" t="str">
        <f>VLOOKUP(A156,'Sets data'!$A$3:$C$9972,3,FALSE)</f>
        <v>Brands of Imperium</v>
      </c>
      <c r="C156" s="8" t="str">
        <f>VLOOKUP(A156,'Sets data'!$A$3:$C$9972,2,FALSE)</f>
        <v>Male des Kaiserreichs</v>
      </c>
      <c r="G156" s="72" t="str">
        <f t="shared" si="2"/>
        <v/>
      </c>
    </row>
    <row r="157" spans="1:7" ht="105" x14ac:dyDescent="0.25">
      <c r="A157" s="12">
        <v>185</v>
      </c>
      <c r="B157" s="8" t="str">
        <f>VLOOKUP(A157,'Sets data'!$A$3:$C$9972,3,FALSE)</f>
        <v>Spell Power Cure</v>
      </c>
      <c r="C157" s="8" t="str">
        <f>VLOOKUP(A157,'Sets data'!$A$3:$C$9972,2,FALSE)</f>
        <v>Magiekraftheilung</v>
      </c>
      <c r="D157" s="23" t="s">
        <v>2443</v>
      </c>
      <c r="G157" s="72"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data'!$A$3:$C$9972,3,FALSE)</f>
        <v>Jolting Arms</v>
      </c>
      <c r="C158" s="8" t="str">
        <f>VLOOKUP(A158,'Sets data'!$A$3:$C$9972,2,FALSE)</f>
        <v>Rüttelnde Rüstung</v>
      </c>
      <c r="G158" s="72" t="str">
        <f t="shared" si="2"/>
        <v/>
      </c>
    </row>
    <row r="159" spans="1:7" x14ac:dyDescent="0.25">
      <c r="A159" s="12">
        <v>187</v>
      </c>
      <c r="B159" s="8" t="str">
        <f>VLOOKUP(A159,'Sets data'!$A$3:$C$9972,3,FALSE)</f>
        <v>Swamp Raider</v>
      </c>
      <c r="C159" s="8" t="str">
        <f>VLOOKUP(A159,'Sets data'!$A$3:$C$9972,2,FALSE)</f>
        <v>Sumpfräuber</v>
      </c>
      <c r="G159" s="72" t="str">
        <f t="shared" si="2"/>
        <v/>
      </c>
    </row>
    <row r="160" spans="1:7" x14ac:dyDescent="0.25">
      <c r="A160" s="12">
        <v>188</v>
      </c>
      <c r="B160" s="8" t="str">
        <f>VLOOKUP(A160,'Sets data'!$A$3:$C$9972,3,FALSE)</f>
        <v>Storm Master</v>
      </c>
      <c r="C160" s="8" t="str">
        <f>VLOOKUP(A160,'Sets data'!$A$3:$C$9972,2,FALSE)</f>
        <v>Sturmmeister</v>
      </c>
      <c r="G160" s="72" t="str">
        <f t="shared" si="2"/>
        <v/>
      </c>
    </row>
    <row r="161" spans="1:7" x14ac:dyDescent="0.25">
      <c r="A161" s="12">
        <v>190</v>
      </c>
      <c r="B161" s="8" t="str">
        <f>VLOOKUP(A161,'Sets data'!$A$3:$C$9972,3,FALSE)</f>
        <v>Scathing Mage</v>
      </c>
      <c r="C161" s="8" t="str">
        <f>VLOOKUP(A161,'Sets data'!$A$3:$C$9972,2,FALSE)</f>
        <v>Verletzender Magier</v>
      </c>
      <c r="G161" s="72" t="str">
        <f t="shared" si="2"/>
        <v/>
      </c>
    </row>
    <row r="162" spans="1:7" x14ac:dyDescent="0.25">
      <c r="A162" s="12">
        <v>193</v>
      </c>
      <c r="B162" s="8" t="str">
        <f>VLOOKUP(A162,'Sets data'!$A$3:$C$9972,3,FALSE)</f>
        <v>Overwhelming Surge</v>
      </c>
      <c r="C162" s="8" t="str">
        <f>VLOOKUP(A162,'Sets data'!$A$3:$C$9972,2,FALSE)</f>
        <v>Überwältigende Woge</v>
      </c>
      <c r="G162" s="72" t="str">
        <f t="shared" si="2"/>
        <v/>
      </c>
    </row>
    <row r="163" spans="1:7" x14ac:dyDescent="0.25">
      <c r="A163" s="12">
        <v>194</v>
      </c>
      <c r="B163" s="8" t="str">
        <f>VLOOKUP(A163,'Sets data'!$A$3:$C$9972,3,FALSE)</f>
        <v>Combat Physician</v>
      </c>
      <c r="C163" s="8" t="str">
        <f>VLOOKUP(A163,'Sets data'!$A$3:$C$9972,2,FALSE)</f>
        <v>Feldarzt</v>
      </c>
      <c r="G163" s="72" t="str">
        <f t="shared" si="2"/>
        <v/>
      </c>
    </row>
    <row r="164" spans="1:7" x14ac:dyDescent="0.25">
      <c r="A164" s="12">
        <v>195</v>
      </c>
      <c r="B164" s="8" t="str">
        <f>VLOOKUP(A164,'Sets data'!$A$3:$C$9972,3,FALSE)</f>
        <v>Sheer Venom</v>
      </c>
      <c r="C164" s="8" t="str">
        <f>VLOOKUP(A164,'Sets data'!$A$3:$C$9972,2,FALSE)</f>
        <v>Reingift</v>
      </c>
      <c r="G164" s="72" t="str">
        <f t="shared" si="2"/>
        <v/>
      </c>
    </row>
    <row r="165" spans="1:7" x14ac:dyDescent="0.25">
      <c r="A165" s="12">
        <v>196</v>
      </c>
      <c r="B165" s="8" t="str">
        <f>VLOOKUP(A165,'Sets data'!$A$3:$C$9972,3,FALSE)</f>
        <v>Leeching Plate</v>
      </c>
      <c r="C165" s="8" t="str">
        <f>VLOOKUP(A165,'Sets data'!$A$3:$C$9972,2,FALSE)</f>
        <v>Auslaugende Rüstung</v>
      </c>
      <c r="G165" s="72" t="str">
        <f t="shared" si="2"/>
        <v/>
      </c>
    </row>
    <row r="166" spans="1:7" x14ac:dyDescent="0.25">
      <c r="A166" s="12">
        <v>197</v>
      </c>
      <c r="B166" s="8" t="str">
        <f>VLOOKUP(A166,'Sets data'!$A$3:$C$9972,3,FALSE)</f>
        <v>Tormentor</v>
      </c>
      <c r="C166" s="8" t="str">
        <f>VLOOKUP(A166,'Sets data'!$A$3:$C$9972,2,FALSE)</f>
        <v>Quälender</v>
      </c>
      <c r="G166" s="72" t="str">
        <f t="shared" si="2"/>
        <v/>
      </c>
    </row>
    <row r="167" spans="1:7" x14ac:dyDescent="0.25">
      <c r="A167" s="12">
        <v>198</v>
      </c>
      <c r="B167" s="8" t="str">
        <f>VLOOKUP(A167,'Sets data'!$A$3:$C$9972,3,FALSE)</f>
        <v>Essence Thief</v>
      </c>
      <c r="C167" s="8" t="str">
        <f>VLOOKUP(A167,'Sets data'!$A$3:$C$9972,2,FALSE)</f>
        <v>Essenzdieb</v>
      </c>
      <c r="G167" s="72" t="str">
        <f t="shared" si="2"/>
        <v/>
      </c>
    </row>
    <row r="168" spans="1:7" x14ac:dyDescent="0.25">
      <c r="A168" s="12">
        <v>199</v>
      </c>
      <c r="B168" s="8" t="str">
        <f>VLOOKUP(A168,'Sets data'!$A$3:$C$9972,3,FALSE)</f>
        <v>Shield Breaker</v>
      </c>
      <c r="C168" s="8" t="str">
        <f>VLOOKUP(A168,'Sets data'!$A$3:$C$9972,2,FALSE)</f>
        <v>Schildbrecher</v>
      </c>
      <c r="G168" s="72" t="str">
        <f t="shared" si="2"/>
        <v/>
      </c>
    </row>
    <row r="169" spans="1:7" x14ac:dyDescent="0.25">
      <c r="A169" s="12">
        <v>200</v>
      </c>
      <c r="B169" s="8" t="str">
        <f>VLOOKUP(A169,'Sets data'!$A$3:$C$9972,3,FALSE)</f>
        <v>Phoenix</v>
      </c>
      <c r="C169" s="8" t="str">
        <f>VLOOKUP(A169,'Sets data'!$A$3:$C$9972,2,FALSE)</f>
        <v>Phönix</v>
      </c>
      <c r="G169" s="72" t="str">
        <f t="shared" si="2"/>
        <v/>
      </c>
    </row>
    <row r="170" spans="1:7" x14ac:dyDescent="0.25">
      <c r="A170" s="12">
        <v>201</v>
      </c>
      <c r="B170" s="8" t="str">
        <f>VLOOKUP(A170,'Sets data'!$A$3:$C$9972,3,FALSE)</f>
        <v>Reactive Armor</v>
      </c>
      <c r="C170" s="8" t="str">
        <f>VLOOKUP(A170,'Sets data'!$A$3:$C$9972,2,FALSE)</f>
        <v>Reaktive Rüstung</v>
      </c>
      <c r="G170" s="72" t="str">
        <f t="shared" si="2"/>
        <v/>
      </c>
    </row>
    <row r="171" spans="1:7" x14ac:dyDescent="0.25">
      <c r="A171" s="12">
        <v>204</v>
      </c>
      <c r="B171" s="8" t="str">
        <f>VLOOKUP(A171,'Sets data'!$A$3:$C$9972,3,FALSE)</f>
        <v>Endurance</v>
      </c>
      <c r="C171" s="8" t="str">
        <f>VLOOKUP(A171,'Sets data'!$A$3:$C$9972,2,FALSE)</f>
        <v>Beständigkeit</v>
      </c>
      <c r="G171" s="72" t="str">
        <f t="shared" si="2"/>
        <v/>
      </c>
    </row>
    <row r="172" spans="1:7" x14ac:dyDescent="0.25">
      <c r="A172" s="12">
        <v>205</v>
      </c>
      <c r="B172" s="8" t="str">
        <f>VLOOKUP(A172,'Sets data'!$A$3:$C$9972,3,FALSE)</f>
        <v>Willpower</v>
      </c>
      <c r="C172" s="8" t="str">
        <f>VLOOKUP(A172,'Sets data'!$A$3:$C$9972,2,FALSE)</f>
        <v>Willenskraft</v>
      </c>
      <c r="G172" s="72" t="str">
        <f t="shared" si="2"/>
        <v/>
      </c>
    </row>
    <row r="173" spans="1:7" x14ac:dyDescent="0.25">
      <c r="A173" s="12">
        <v>206</v>
      </c>
      <c r="B173" s="8" t="str">
        <f>VLOOKUP(A173,'Sets data'!$A$3:$C$9972,3,FALSE)</f>
        <v>Agility</v>
      </c>
      <c r="C173" s="8" t="str">
        <f>VLOOKUP(A173,'Sets data'!$A$3:$C$9972,2,FALSE)</f>
        <v>Agilität</v>
      </c>
      <c r="G173" s="72" t="str">
        <f t="shared" si="2"/>
        <v/>
      </c>
    </row>
    <row r="174" spans="1:7" x14ac:dyDescent="0.25">
      <c r="A174" s="5">
        <v>207</v>
      </c>
      <c r="B174" s="8" t="str">
        <f>VLOOKUP(A174,'Sets data'!$A$3:$C$9972,3,FALSE)</f>
        <v>Law of Julianos</v>
      </c>
      <c r="C174" s="8" t="str">
        <f>VLOOKUP(A174,'Sets data'!$A$3:$C$9972,2,FALSE)</f>
        <v>Gesetz von Julianos</v>
      </c>
      <c r="G174" s="72" t="str">
        <f t="shared" si="2"/>
        <v/>
      </c>
    </row>
    <row r="175" spans="1:7" x14ac:dyDescent="0.25">
      <c r="A175" s="5">
        <v>208</v>
      </c>
      <c r="B175" s="8" t="str">
        <f>VLOOKUP(A175,'Sets data'!$A$3:$C$9972,3,FALSE)</f>
        <v>Trial by Fire</v>
      </c>
      <c r="C175" s="8" t="str">
        <f>VLOOKUP(A175,'Sets data'!$A$3:$C$9972,2,FALSE)</f>
        <v>Feuertaufe</v>
      </c>
      <c r="G175" s="72" t="str">
        <f t="shared" si="2"/>
        <v/>
      </c>
    </row>
    <row r="176" spans="1:7" x14ac:dyDescent="0.25">
      <c r="A176" s="24">
        <v>209</v>
      </c>
      <c r="B176" s="8" t="str">
        <f>VLOOKUP(A176,'Sets data'!$A$3:$C$9972,3,FALSE)</f>
        <v>Armor of the Code</v>
      </c>
      <c r="C176" s="8" t="str">
        <f>VLOOKUP(A176,'Sets data'!$A$3:$C$9972,2,FALSE)</f>
        <v>Armor of the Code</v>
      </c>
      <c r="G176" s="72" t="str">
        <f t="shared" si="2"/>
        <v/>
      </c>
    </row>
    <row r="177" spans="1:7" x14ac:dyDescent="0.25">
      <c r="A177" s="12">
        <v>210</v>
      </c>
      <c r="B177" s="8" t="str">
        <f>VLOOKUP(A177,'Sets data'!$A$3:$C$9972,3,FALSE)</f>
        <v>Mark of the Pariah</v>
      </c>
      <c r="C177" s="8" t="str">
        <f>VLOOKUP(A177,'Sets data'!$A$3:$C$9972,2,FALSE)</f>
        <v>Zeichen des Ausgestoßenen</v>
      </c>
      <c r="G177" s="72" t="str">
        <f t="shared" si="2"/>
        <v/>
      </c>
    </row>
    <row r="178" spans="1:7" ht="105" x14ac:dyDescent="0.25">
      <c r="A178" s="12">
        <v>211</v>
      </c>
      <c r="B178" s="8" t="str">
        <f>VLOOKUP(A178,'Sets data'!$A$3:$C$9972,3,FALSE)</f>
        <v>Permafrost</v>
      </c>
      <c r="C178" s="8" t="str">
        <f>VLOOKUP(A178,'Sets data'!$A$3:$C$9972,2,FALSE)</f>
        <v>Permafrost</v>
      </c>
      <c r="D178" s="23" t="s">
        <v>2439</v>
      </c>
      <c r="G178" s="72"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data'!$A$3:$C$9972,3,FALSE)</f>
        <v>Briarheart</v>
      </c>
      <c r="C179" s="8" t="str">
        <f>VLOOKUP(A179,'Sets data'!$A$3:$C$9972,2,FALSE)</f>
        <v>Dornenherz</v>
      </c>
      <c r="G179" s="72" t="str">
        <f t="shared" si="2"/>
        <v/>
      </c>
    </row>
    <row r="180" spans="1:7" x14ac:dyDescent="0.25">
      <c r="A180" s="12">
        <v>213</v>
      </c>
      <c r="B180" s="8" t="str">
        <f>VLOOKUP(A180,'Sets data'!$A$3:$C$9972,3,FALSE)</f>
        <v>Glorious Defender</v>
      </c>
      <c r="C180" s="8" t="str">
        <f>VLOOKUP(A180,'Sets data'!$A$3:$C$9972,2,FALSE)</f>
        <v>Ruhmreicher Verteidiger</v>
      </c>
      <c r="G180" s="72" t="str">
        <f t="shared" si="2"/>
        <v/>
      </c>
    </row>
    <row r="181" spans="1:7" x14ac:dyDescent="0.25">
      <c r="A181" s="12">
        <v>214</v>
      </c>
      <c r="B181" s="8" t="str">
        <f>VLOOKUP(A181,'Sets data'!$A$3:$C$9972,3,FALSE)</f>
        <v>Para Bellum</v>
      </c>
      <c r="C181" s="8" t="str">
        <f>VLOOKUP(A181,'Sets data'!$A$3:$C$9972,2,FALSE)</f>
        <v>Para Bellum</v>
      </c>
      <c r="G181" s="72" t="str">
        <f t="shared" si="2"/>
        <v/>
      </c>
    </row>
    <row r="182" spans="1:7" x14ac:dyDescent="0.25">
      <c r="A182" s="12">
        <v>215</v>
      </c>
      <c r="B182" s="8" t="str">
        <f>VLOOKUP(A182,'Sets data'!$A$3:$C$9972,3,FALSE)</f>
        <v>Elemental Succession</v>
      </c>
      <c r="C182" s="8" t="str">
        <f>VLOOKUP(A182,'Sets data'!$A$3:$C$9972,2,FALSE)</f>
        <v>Elementarfolge</v>
      </c>
      <c r="G182" s="72" t="str">
        <f t="shared" si="2"/>
        <v/>
      </c>
    </row>
    <row r="183" spans="1:7" x14ac:dyDescent="0.25">
      <c r="A183" s="12">
        <v>216</v>
      </c>
      <c r="B183" s="8" t="str">
        <f>VLOOKUP(A183,'Sets data'!$A$3:$C$9972,3,FALSE)</f>
        <v>Hunt Leader</v>
      </c>
      <c r="C183" s="8" t="str">
        <f>VLOOKUP(A183,'Sets data'!$A$3:$C$9972,2,FALSE)</f>
        <v>Jagdleiter</v>
      </c>
      <c r="G183" s="72" t="str">
        <f t="shared" si="2"/>
        <v/>
      </c>
    </row>
    <row r="184" spans="1:7" x14ac:dyDescent="0.25">
      <c r="A184" s="12">
        <v>217</v>
      </c>
      <c r="B184" s="8" t="str">
        <f>VLOOKUP(A184,'Sets data'!$A$3:$C$9972,3,FALSE)</f>
        <v>Winterborn</v>
      </c>
      <c r="C184" s="8" t="str">
        <f>VLOOKUP(A184,'Sets data'!$A$3:$C$9972,2,FALSE)</f>
        <v>Winterkind</v>
      </c>
      <c r="G184" s="72" t="str">
        <f t="shared" si="2"/>
        <v/>
      </c>
    </row>
    <row r="185" spans="1:7" x14ac:dyDescent="0.25">
      <c r="A185" s="12">
        <v>218</v>
      </c>
      <c r="B185" s="8" t="str">
        <f>VLOOKUP(A185,'Sets data'!$A$3:$C$9972,3,FALSE)</f>
        <v>Trinimac's Valor</v>
      </c>
      <c r="C185" s="8" t="str">
        <f>VLOOKUP(A185,'Sets data'!$A$3:$C$9972,2,FALSE)</f>
        <v>Trinimacs Heldenmut</v>
      </c>
      <c r="G185" s="72" t="str">
        <f t="shared" si="2"/>
        <v/>
      </c>
    </row>
    <row r="186" spans="1:7" x14ac:dyDescent="0.25">
      <c r="A186" s="5">
        <v>219</v>
      </c>
      <c r="B186" s="8" t="str">
        <f>VLOOKUP(A186,'Sets data'!$A$3:$C$9972,3,FALSE)</f>
        <v>Morkuldin</v>
      </c>
      <c r="C186" s="8" t="str">
        <f>VLOOKUP(A186,'Sets data'!$A$3:$C$9972,2,FALSE)</f>
        <v>Morkuldin</v>
      </c>
      <c r="G186" s="72" t="str">
        <f t="shared" si="2"/>
        <v/>
      </c>
    </row>
    <row r="187" spans="1:7" x14ac:dyDescent="0.25">
      <c r="A187" s="5">
        <v>224</v>
      </c>
      <c r="B187" s="8" t="str">
        <f>VLOOKUP(A187,'Sets data'!$A$3:$C$9972,3,FALSE)</f>
        <v>Tava's Favor</v>
      </c>
      <c r="C187" s="8" t="str">
        <f>VLOOKUP(A187,'Sets data'!$A$3:$C$9972,2,FALSE)</f>
        <v>Tavas Gunst</v>
      </c>
      <c r="G187" s="72" t="str">
        <f t="shared" si="2"/>
        <v/>
      </c>
    </row>
    <row r="188" spans="1:7" ht="90" x14ac:dyDescent="0.25">
      <c r="A188" s="5">
        <v>225</v>
      </c>
      <c r="B188" s="8" t="str">
        <f>VLOOKUP(A188,'Sets data'!$A$3:$C$9972,3,FALSE)</f>
        <v>Clever Alchemist</v>
      </c>
      <c r="C188" s="8" t="str">
        <f>VLOOKUP(A188,'Sets data'!$A$3:$C$9972,2,FALSE)</f>
        <v>Schlauer Alchemist</v>
      </c>
      <c r="D188" s="23" t="s">
        <v>2442</v>
      </c>
      <c r="G188" s="72" t="str">
        <f t="shared" si="2"/>
        <v xml:space="preserve">[225] = {[LIBSETS_SETPROC_CHECKTYPE_ABILITY_EVENT_COMBAT_EVENT] = {
    [1] = {
      ["abilityIds"] = {75746},
      ["source"] = COMBAT_UNIT_TYPE_PLAYER,
          },
  },},     --Clever Alchemist -&gt;  / </v>
      </c>
    </row>
    <row r="189" spans="1:7" x14ac:dyDescent="0.25">
      <c r="A189" s="5">
        <v>226</v>
      </c>
      <c r="B189" s="8" t="str">
        <f>VLOOKUP(A189,'Sets data'!$A$3:$C$9972,3,FALSE)</f>
        <v>Eternal Hunt</v>
      </c>
      <c r="C189" s="8" t="str">
        <f>VLOOKUP(A189,'Sets data'!$A$3:$C$9972,2,FALSE)</f>
        <v>Ewige Jagd</v>
      </c>
      <c r="G189" s="72" t="str">
        <f t="shared" si="2"/>
        <v/>
      </c>
    </row>
    <row r="190" spans="1:7" x14ac:dyDescent="0.25">
      <c r="A190" s="12">
        <v>227</v>
      </c>
      <c r="B190" s="8" t="str">
        <f>VLOOKUP(A190,'Sets data'!$A$3:$C$9972,3,FALSE)</f>
        <v>Bahraha's Curse</v>
      </c>
      <c r="C190" s="8" t="str">
        <f>VLOOKUP(A190,'Sets data'!$A$3:$C$9972,2,FALSE)</f>
        <v>Bahrahas Fluch</v>
      </c>
      <c r="G190" s="72" t="str">
        <f t="shared" si="2"/>
        <v/>
      </c>
    </row>
    <row r="191" spans="1:7" x14ac:dyDescent="0.25">
      <c r="A191" s="12">
        <v>228</v>
      </c>
      <c r="B191" s="8" t="str">
        <f>VLOOKUP(A191,'Sets data'!$A$3:$C$9972,3,FALSE)</f>
        <v>Syvarra's Scales</v>
      </c>
      <c r="C191" s="8" t="str">
        <f>VLOOKUP(A191,'Sets data'!$A$3:$C$9972,2,FALSE)</f>
        <v>Syvarras Schuppen</v>
      </c>
      <c r="G191" s="72" t="str">
        <f t="shared" si="2"/>
        <v/>
      </c>
    </row>
    <row r="192" spans="1:7" x14ac:dyDescent="0.25">
      <c r="A192" s="12">
        <v>229</v>
      </c>
      <c r="B192" s="8" t="str">
        <f>VLOOKUP(A192,'Sets data'!$A$3:$C$9972,3,FALSE)</f>
        <v>Twilight Remedy</v>
      </c>
      <c r="C192" s="8" t="str">
        <f>VLOOKUP(A192,'Sets data'!$A$3:$C$9972,2,FALSE)</f>
        <v>Zwielichtgenesung</v>
      </c>
      <c r="G192" s="72" t="str">
        <f t="shared" ref="G192:G255" si="3">IF(AND(A192&lt;&gt;"",NOT(ISERROR(A192)),ISNUMBER(A192),D192&lt;&gt;""),CONCATENATE("[",A192,"] = {",D192,"},","     --",B192," -&gt; ",E192," / ",F192),"")</f>
        <v/>
      </c>
    </row>
    <row r="193" spans="1:7" ht="90" x14ac:dyDescent="0.25">
      <c r="A193" s="12">
        <v>230</v>
      </c>
      <c r="B193" s="8" t="str">
        <f>VLOOKUP(A193,'Sets data'!$A$3:$C$9972,3,FALSE)</f>
        <v>Moondancer</v>
      </c>
      <c r="C193" s="8" t="str">
        <f>VLOOKUP(A193,'Sets data'!$A$3:$C$9972,2,FALSE)</f>
        <v>Mondtänzer</v>
      </c>
      <c r="D193" s="23" t="s">
        <v>2341</v>
      </c>
      <c r="E193" t="s">
        <v>2332</v>
      </c>
      <c r="G193" s="72"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data'!$A$3:$C$9972,3,FALSE)</f>
        <v>Lunar Bastion</v>
      </c>
      <c r="C194" s="8" t="str">
        <f>VLOOKUP(A194,'Sets data'!$A$3:$C$9972,2,FALSE)</f>
        <v>Mondbastion</v>
      </c>
      <c r="G194" s="72" t="str">
        <f t="shared" si="3"/>
        <v/>
      </c>
    </row>
    <row r="195" spans="1:7" x14ac:dyDescent="0.25">
      <c r="A195" s="12">
        <v>232</v>
      </c>
      <c r="B195" s="8" t="str">
        <f>VLOOKUP(A195,'Sets data'!$A$3:$C$9972,3,FALSE)</f>
        <v>Roar of Alkosh</v>
      </c>
      <c r="C195" s="8" t="str">
        <f>VLOOKUP(A195,'Sets data'!$A$3:$C$9972,2,FALSE)</f>
        <v>Brüllen von Alkosh</v>
      </c>
      <c r="G195" s="72" t="str">
        <f t="shared" si="3"/>
        <v/>
      </c>
    </row>
    <row r="196" spans="1:7" x14ac:dyDescent="0.25">
      <c r="A196" s="12">
        <v>234</v>
      </c>
      <c r="B196" s="8" t="str">
        <f>VLOOKUP(A196,'Sets data'!$A$3:$C$9972,3,FALSE)</f>
        <v>Marksman's Crest</v>
      </c>
      <c r="C196" s="8" t="str">
        <f>VLOOKUP(A196,'Sets data'!$A$3:$C$9972,2,FALSE)</f>
        <v>Wappen des Meisterschützen</v>
      </c>
      <c r="G196" s="72" t="str">
        <f t="shared" si="3"/>
        <v/>
      </c>
    </row>
    <row r="197" spans="1:7" x14ac:dyDescent="0.25">
      <c r="A197" s="12">
        <v>235</v>
      </c>
      <c r="B197" s="8" t="str">
        <f>VLOOKUP(A197,'Sets data'!$A$3:$C$9972,3,FALSE)</f>
        <v>Robes of Transmutation</v>
      </c>
      <c r="C197" s="8" t="str">
        <f>VLOOKUP(A197,'Sets data'!$A$3:$C$9972,2,FALSE)</f>
        <v>Roben der Transmutation</v>
      </c>
      <c r="G197" s="72" t="str">
        <f t="shared" si="3"/>
        <v/>
      </c>
    </row>
    <row r="198" spans="1:7" x14ac:dyDescent="0.25">
      <c r="A198" s="12">
        <v>236</v>
      </c>
      <c r="B198" s="8" t="str">
        <f>VLOOKUP(A198,'Sets data'!$A$3:$C$9972,3,FALSE)</f>
        <v>Vicious Death</v>
      </c>
      <c r="C198" s="8" t="str">
        <f>VLOOKUP(A198,'Sets data'!$A$3:$C$9972,2,FALSE)</f>
        <v>Grausamer Tod</v>
      </c>
      <c r="G198" s="72" t="str">
        <f t="shared" si="3"/>
        <v/>
      </c>
    </row>
    <row r="199" spans="1:7" x14ac:dyDescent="0.25">
      <c r="A199" s="12">
        <v>237</v>
      </c>
      <c r="B199" s="8" t="str">
        <f>VLOOKUP(A199,'Sets data'!$A$3:$C$9972,3,FALSE)</f>
        <v>Leki's Focus</v>
      </c>
      <c r="C199" s="8" t="str">
        <f>VLOOKUP(A199,'Sets data'!$A$3:$C$9972,2,FALSE)</f>
        <v>Lekis Fokus</v>
      </c>
      <c r="G199" s="72" t="str">
        <f t="shared" si="3"/>
        <v/>
      </c>
    </row>
    <row r="200" spans="1:7" x14ac:dyDescent="0.25">
      <c r="A200" s="12">
        <v>238</v>
      </c>
      <c r="B200" s="8" t="str">
        <f>VLOOKUP(A200,'Sets data'!$A$3:$C$9972,3,FALSE)</f>
        <v>Fasalla's Guile</v>
      </c>
      <c r="C200" s="8" t="str">
        <f>VLOOKUP(A200,'Sets data'!$A$3:$C$9972,2,FALSE)</f>
        <v>Fasallas List</v>
      </c>
      <c r="G200" s="72" t="str">
        <f t="shared" si="3"/>
        <v/>
      </c>
    </row>
    <row r="201" spans="1:7" x14ac:dyDescent="0.25">
      <c r="A201" s="12">
        <v>239</v>
      </c>
      <c r="B201" s="8" t="str">
        <f>VLOOKUP(A201,'Sets data'!$A$3:$C$9972,3,FALSE)</f>
        <v>Warrior's Fury</v>
      </c>
      <c r="C201" s="8" t="str">
        <f>VLOOKUP(A201,'Sets data'!$A$3:$C$9972,2,FALSE)</f>
        <v>Raserei des Kriegers</v>
      </c>
      <c r="G201" s="72" t="str">
        <f t="shared" si="3"/>
        <v/>
      </c>
    </row>
    <row r="202" spans="1:7" x14ac:dyDescent="0.25">
      <c r="A202" s="5">
        <v>240</v>
      </c>
      <c r="B202" s="8" t="str">
        <f>VLOOKUP(A202,'Sets data'!$A$3:$C$9972,3,FALSE)</f>
        <v>Kvatch Gladiator</v>
      </c>
      <c r="C202" s="8" t="str">
        <f>VLOOKUP(A202,'Sets data'!$A$3:$C$9972,2,FALSE)</f>
        <v>Gladiator von Kvatch</v>
      </c>
      <c r="G202" s="72" t="str">
        <f t="shared" si="3"/>
        <v/>
      </c>
    </row>
    <row r="203" spans="1:7" x14ac:dyDescent="0.25">
      <c r="A203" s="5">
        <v>241</v>
      </c>
      <c r="B203" s="8" t="str">
        <f>VLOOKUP(A203,'Sets data'!$A$3:$C$9972,3,FALSE)</f>
        <v>Varen's Legacy</v>
      </c>
      <c r="C203" s="8" t="str">
        <f>VLOOKUP(A203,'Sets data'!$A$3:$C$9972,2,FALSE)</f>
        <v>Varens Erbe</v>
      </c>
      <c r="G203" s="72" t="str">
        <f t="shared" si="3"/>
        <v/>
      </c>
    </row>
    <row r="204" spans="1:7" x14ac:dyDescent="0.25">
      <c r="A204" s="5">
        <v>242</v>
      </c>
      <c r="B204" s="8" t="str">
        <f>VLOOKUP(A204,'Sets data'!$A$3:$C$9972,3,FALSE)</f>
        <v>Pelinal's Aptitude</v>
      </c>
      <c r="C204" s="8" t="str">
        <f>VLOOKUP(A204,'Sets data'!$A$3:$C$9972,2,FALSE)</f>
        <v>Pelinals Talent</v>
      </c>
      <c r="G204" s="72" t="str">
        <f t="shared" si="3"/>
        <v/>
      </c>
    </row>
    <row r="205" spans="1:7" x14ac:dyDescent="0.25">
      <c r="A205" s="12">
        <v>243</v>
      </c>
      <c r="B205" s="8" t="str">
        <f>VLOOKUP(A205,'Sets data'!$A$3:$C$9972,3,FALSE)</f>
        <v>Hide of Morihaus</v>
      </c>
      <c r="C205" s="8" t="str">
        <f>VLOOKUP(A205,'Sets data'!$A$3:$C$9972,2,FALSE)</f>
        <v>Haut von Morihaus</v>
      </c>
      <c r="G205" s="72" t="str">
        <f t="shared" si="3"/>
        <v/>
      </c>
    </row>
    <row r="206" spans="1:7" x14ac:dyDescent="0.25">
      <c r="A206" s="12">
        <v>244</v>
      </c>
      <c r="B206" s="8" t="str">
        <f>VLOOKUP(A206,'Sets data'!$A$3:$C$9972,3,FALSE)</f>
        <v>Flanking Strategist</v>
      </c>
      <c r="C206" s="8" t="str">
        <f>VLOOKUP(A206,'Sets data'!$A$3:$C$9972,2,FALSE)</f>
        <v>Flankierender Stratege</v>
      </c>
      <c r="G206" s="72" t="str">
        <f t="shared" si="3"/>
        <v/>
      </c>
    </row>
    <row r="207" spans="1:7" x14ac:dyDescent="0.25">
      <c r="A207" s="12">
        <v>245</v>
      </c>
      <c r="B207" s="8" t="str">
        <f>VLOOKUP(A207,'Sets data'!$A$3:$C$9972,3,FALSE)</f>
        <v>Sithis' Touch</v>
      </c>
      <c r="C207" s="8" t="str">
        <f>VLOOKUP(A207,'Sets data'!$A$3:$C$9972,2,FALSE)</f>
        <v>Sithis' Berührung</v>
      </c>
      <c r="G207" s="72" t="str">
        <f t="shared" si="3"/>
        <v/>
      </c>
    </row>
    <row r="208" spans="1:7" x14ac:dyDescent="0.25">
      <c r="A208" s="12">
        <v>246</v>
      </c>
      <c r="B208" s="8" t="str">
        <f>VLOOKUP(A208,'Sets data'!$A$3:$C$9972,3,FALSE)</f>
        <v>Galerion's Revenge</v>
      </c>
      <c r="C208" s="8" t="str">
        <f>VLOOKUP(A208,'Sets data'!$A$3:$C$9972,2,FALSE)</f>
        <v>Galerions Revanche</v>
      </c>
      <c r="G208" s="72" t="str">
        <f t="shared" si="3"/>
        <v/>
      </c>
    </row>
    <row r="209" spans="1:7" x14ac:dyDescent="0.25">
      <c r="A209" s="12">
        <v>247</v>
      </c>
      <c r="B209" s="8" t="str">
        <f>VLOOKUP(A209,'Sets data'!$A$3:$C$9972,3,FALSE)</f>
        <v>Vicecanon of Venom</v>
      </c>
      <c r="C209" s="8" t="str">
        <f>VLOOKUP(A209,'Sets data'!$A$3:$C$9972,2,FALSE)</f>
        <v>Vizekanoniker des Gifts</v>
      </c>
      <c r="G209" s="72" t="str">
        <f t="shared" si="3"/>
        <v/>
      </c>
    </row>
    <row r="210" spans="1:7" x14ac:dyDescent="0.25">
      <c r="A210" s="12">
        <v>248</v>
      </c>
      <c r="B210" s="8" t="str">
        <f>VLOOKUP(A210,'Sets data'!$A$3:$C$9972,3,FALSE)</f>
        <v>Thews of the Harbinger</v>
      </c>
      <c r="C210" s="8" t="str">
        <f>VLOOKUP(A210,'Sets data'!$A$3:$C$9972,2,FALSE)</f>
        <v>Muskeln des Vorboten</v>
      </c>
      <c r="G210" s="72" t="str">
        <f t="shared" si="3"/>
        <v/>
      </c>
    </row>
    <row r="211" spans="1:7" x14ac:dyDescent="0.25">
      <c r="A211" s="12">
        <v>253</v>
      </c>
      <c r="B211" s="8" t="str">
        <f>VLOOKUP(A211,'Sets data'!$A$3:$C$9972,3,FALSE)</f>
        <v>Imperial Physique</v>
      </c>
      <c r="C211" s="8" t="str">
        <f>VLOOKUP(A211,'Sets data'!$A$3:$C$9972,2,FALSE)</f>
        <v>Kaiserliche Physis</v>
      </c>
      <c r="G211" s="72" t="str">
        <f t="shared" si="3"/>
        <v/>
      </c>
    </row>
    <row r="212" spans="1:7" x14ac:dyDescent="0.25">
      <c r="A212" s="5">
        <v>256</v>
      </c>
      <c r="B212" s="8" t="str">
        <f>VLOOKUP(A212,'Sets data'!$A$3:$C$9972,3,FALSE)</f>
        <v>Mighty Chudan</v>
      </c>
      <c r="C212" s="8" t="str">
        <f>VLOOKUP(A212,'Sets data'!$A$3:$C$9972,2,FALSE)</f>
        <v>Mächtiger Chudan</v>
      </c>
      <c r="G212" s="72" t="str">
        <f t="shared" si="3"/>
        <v/>
      </c>
    </row>
    <row r="213" spans="1:7" x14ac:dyDescent="0.25">
      <c r="A213" s="5">
        <v>257</v>
      </c>
      <c r="B213" s="8" t="str">
        <f>VLOOKUP(A213,'Sets data'!$A$3:$C$9972,3,FALSE)</f>
        <v>Velidreth</v>
      </c>
      <c r="C213" s="8" t="str">
        <f>VLOOKUP(A213,'Sets data'!$A$3:$C$9972,2,FALSE)</f>
        <v>Velidreth</v>
      </c>
      <c r="G213" s="72" t="str">
        <f t="shared" si="3"/>
        <v/>
      </c>
    </row>
    <row r="214" spans="1:7" x14ac:dyDescent="0.25">
      <c r="A214" s="12">
        <v>258</v>
      </c>
      <c r="B214" s="8" t="str">
        <f>VLOOKUP(A214,'Sets data'!$A$3:$C$9972,3,FALSE)</f>
        <v>Amber Plasm</v>
      </c>
      <c r="C214" s="8" t="str">
        <f>VLOOKUP(A214,'Sets data'!$A$3:$C$9972,2,FALSE)</f>
        <v>Bernsteinplasma</v>
      </c>
      <c r="G214" s="72" t="str">
        <f t="shared" si="3"/>
        <v/>
      </c>
    </row>
    <row r="215" spans="1:7" x14ac:dyDescent="0.25">
      <c r="A215" s="12">
        <v>259</v>
      </c>
      <c r="B215" s="8" t="str">
        <f>VLOOKUP(A215,'Sets data'!$A$3:$C$9972,3,FALSE)</f>
        <v>Heem-Jas' Retribution</v>
      </c>
      <c r="C215" s="8" t="str">
        <f>VLOOKUP(A215,'Sets data'!$A$3:$C$9972,2,FALSE)</f>
        <v>Heem-Jas' Vergeltung</v>
      </c>
      <c r="G215" s="72" t="str">
        <f t="shared" si="3"/>
        <v/>
      </c>
    </row>
    <row r="216" spans="1:7" x14ac:dyDescent="0.25">
      <c r="A216" s="12">
        <v>260</v>
      </c>
      <c r="B216" s="8" t="str">
        <f>VLOOKUP(A216,'Sets data'!$A$3:$C$9972,3,FALSE)</f>
        <v>Aspect of Mazzatun</v>
      </c>
      <c r="C216" s="8" t="str">
        <f>VLOOKUP(A216,'Sets data'!$A$3:$C$9972,2,FALSE)</f>
        <v>Aspekt von Mazzatun</v>
      </c>
      <c r="G216" s="72" t="str">
        <f t="shared" si="3"/>
        <v/>
      </c>
    </row>
    <row r="217" spans="1:7" x14ac:dyDescent="0.25">
      <c r="A217" s="12">
        <v>261</v>
      </c>
      <c r="B217" s="8" t="str">
        <f>VLOOKUP(A217,'Sets data'!$A$3:$C$9972,3,FALSE)</f>
        <v>Gossamer</v>
      </c>
      <c r="C217" s="8" t="str">
        <f>VLOOKUP(A217,'Sets data'!$A$3:$C$9972,2,FALSE)</f>
        <v>Gespinst</v>
      </c>
      <c r="G217" s="72" t="str">
        <f t="shared" si="3"/>
        <v/>
      </c>
    </row>
    <row r="218" spans="1:7" x14ac:dyDescent="0.25">
      <c r="A218" s="12">
        <v>262</v>
      </c>
      <c r="B218" s="8" t="str">
        <f>VLOOKUP(A218,'Sets data'!$A$3:$C$9972,3,FALSE)</f>
        <v>Widowmaker</v>
      </c>
      <c r="C218" s="8" t="str">
        <f>VLOOKUP(A218,'Sets data'!$A$3:$C$9972,2,FALSE)</f>
        <v>Witwenmacher</v>
      </c>
      <c r="G218" s="72" t="str">
        <f t="shared" si="3"/>
        <v/>
      </c>
    </row>
    <row r="219" spans="1:7" x14ac:dyDescent="0.25">
      <c r="A219" s="12">
        <v>263</v>
      </c>
      <c r="B219" s="8" t="str">
        <f>VLOOKUP(A219,'Sets data'!$A$3:$C$9972,3,FALSE)</f>
        <v>Hand of Mephala</v>
      </c>
      <c r="C219" s="8" t="str">
        <f>VLOOKUP(A219,'Sets data'!$A$3:$C$9972,2,FALSE)</f>
        <v>Hand von Mephala</v>
      </c>
      <c r="G219" s="72" t="str">
        <f t="shared" si="3"/>
        <v/>
      </c>
    </row>
    <row r="220" spans="1:7" x14ac:dyDescent="0.25">
      <c r="A220" s="16">
        <v>264</v>
      </c>
      <c r="B220" s="8" t="str">
        <f>VLOOKUP(A220,'Sets data'!$A$3:$C$9972,3,FALSE)</f>
        <v>Giant Spider</v>
      </c>
      <c r="C220" s="8" t="str">
        <f>VLOOKUP(A220,'Sets data'!$A$3:$C$9972,2,FALSE)</f>
        <v>Riesenspinne</v>
      </c>
      <c r="G220" s="72" t="str">
        <f t="shared" si="3"/>
        <v/>
      </c>
    </row>
    <row r="221" spans="1:7" x14ac:dyDescent="0.25">
      <c r="A221" s="5">
        <v>265</v>
      </c>
      <c r="B221" s="8" t="str">
        <f>VLOOKUP(A221,'Sets data'!$A$3:$C$9972,3,FALSE)</f>
        <v>Shadowrend</v>
      </c>
      <c r="C221" s="8" t="str">
        <f>VLOOKUP(A221,'Sets data'!$A$3:$C$9972,2,FALSE)</f>
        <v>Schattenriss</v>
      </c>
      <c r="G221" s="72" t="str">
        <f t="shared" si="3"/>
        <v/>
      </c>
    </row>
    <row r="222" spans="1:7" x14ac:dyDescent="0.25">
      <c r="A222" s="5">
        <v>266</v>
      </c>
      <c r="B222" s="8" t="str">
        <f>VLOOKUP(A222,'Sets data'!$A$3:$C$9972,3,FALSE)</f>
        <v>Kra'gh</v>
      </c>
      <c r="C222" s="8" t="str">
        <f>VLOOKUP(A222,'Sets data'!$A$3:$C$9972,2,FALSE)</f>
        <v>Kra'gh</v>
      </c>
      <c r="G222" s="72" t="str">
        <f t="shared" si="3"/>
        <v/>
      </c>
    </row>
    <row r="223" spans="1:7" x14ac:dyDescent="0.25">
      <c r="A223" s="5">
        <v>267</v>
      </c>
      <c r="B223" s="8" t="str">
        <f>VLOOKUP(A223,'Sets data'!$A$3:$C$9972,3,FALSE)</f>
        <v>Swarm Mother</v>
      </c>
      <c r="C223" s="8" t="str">
        <f>VLOOKUP(A223,'Sets data'!$A$3:$C$9972,2,FALSE)</f>
        <v>Schwarmmutter</v>
      </c>
      <c r="G223" s="72" t="str">
        <f t="shared" si="3"/>
        <v/>
      </c>
    </row>
    <row r="224" spans="1:7" ht="105" x14ac:dyDescent="0.25">
      <c r="A224" s="5">
        <v>268</v>
      </c>
      <c r="B224" s="8" t="str">
        <f>VLOOKUP(A224,'Sets data'!$A$3:$C$9972,3,FALSE)</f>
        <v>Sentinel of Rkugamz</v>
      </c>
      <c r="C224" s="8" t="str">
        <f>VLOOKUP(A224,'Sets data'!$A$3:$C$9972,2,FALSE)</f>
        <v>Wachposten von Rkugamz</v>
      </c>
      <c r="D224" s="23" t="s">
        <v>2342</v>
      </c>
      <c r="G224" s="72"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data'!$A$3:$C$9972,3,FALSE)</f>
        <v>Chokethorn</v>
      </c>
      <c r="C225" s="8" t="str">
        <f>VLOOKUP(A225,'Sets data'!$A$3:$C$9972,2,FALSE)</f>
        <v>Würgedorn</v>
      </c>
      <c r="G225" s="72" t="str">
        <f t="shared" si="3"/>
        <v/>
      </c>
    </row>
    <row r="226" spans="1:7" x14ac:dyDescent="0.25">
      <c r="A226" s="5">
        <v>270</v>
      </c>
      <c r="B226" s="8" t="str">
        <f>VLOOKUP(A226,'Sets data'!$A$3:$C$9972,3,FALSE)</f>
        <v>Slimecraw</v>
      </c>
      <c r="C226" s="8" t="str">
        <f>VLOOKUP(A226,'Sets data'!$A$3:$C$9972,2,FALSE)</f>
        <v>Schleimkropf</v>
      </c>
      <c r="G226" s="72" t="str">
        <f t="shared" si="3"/>
        <v/>
      </c>
    </row>
    <row r="227" spans="1:7" ht="105" x14ac:dyDescent="0.25">
      <c r="A227" s="5">
        <v>271</v>
      </c>
      <c r="B227" s="8" t="str">
        <f>VLOOKUP(A227,'Sets data'!$A$3:$C$9972,3,FALSE)</f>
        <v>Sellistrix</v>
      </c>
      <c r="C227" s="8" t="str">
        <f>VLOOKUP(A227,'Sets data'!$A$3:$C$9972,2,FALSE)</f>
        <v>Sellistrix</v>
      </c>
      <c r="D227" s="23" t="s">
        <v>2437</v>
      </c>
      <c r="G227" s="72"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data'!$A$3:$C$9972,3,FALSE)</f>
        <v>Infernal Guardian</v>
      </c>
      <c r="C228" s="8" t="str">
        <f>VLOOKUP(A228,'Sets data'!$A$3:$C$9972,2,FALSE)</f>
        <v>Infernaler Wächter</v>
      </c>
      <c r="G228" s="72" t="str">
        <f t="shared" si="3"/>
        <v/>
      </c>
    </row>
    <row r="229" spans="1:7" x14ac:dyDescent="0.25">
      <c r="A229" s="5">
        <v>273</v>
      </c>
      <c r="B229" s="8" t="str">
        <f>VLOOKUP(A229,'Sets data'!$A$3:$C$9972,3,FALSE)</f>
        <v>Ilambris</v>
      </c>
      <c r="C229" s="8" t="str">
        <f>VLOOKUP(A229,'Sets data'!$A$3:$C$9972,2,FALSE)</f>
        <v>Ilambris</v>
      </c>
      <c r="G229" s="72" t="str">
        <f t="shared" si="3"/>
        <v/>
      </c>
    </row>
    <row r="230" spans="1:7" x14ac:dyDescent="0.25">
      <c r="A230" s="5">
        <v>274</v>
      </c>
      <c r="B230" s="8" t="str">
        <f>VLOOKUP(A230,'Sets data'!$A$3:$C$9972,3,FALSE)</f>
        <v>Iceheart</v>
      </c>
      <c r="C230" s="8" t="str">
        <f>VLOOKUP(A230,'Sets data'!$A$3:$C$9972,2,FALSE)</f>
        <v>Eisherz</v>
      </c>
      <c r="G230" s="72" t="str">
        <f t="shared" si="3"/>
        <v/>
      </c>
    </row>
    <row r="231" spans="1:7" x14ac:dyDescent="0.25">
      <c r="A231" s="5">
        <v>275</v>
      </c>
      <c r="B231" s="8" t="str">
        <f>VLOOKUP(A231,'Sets data'!$A$3:$C$9972,3,FALSE)</f>
        <v>Stormfist</v>
      </c>
      <c r="C231" s="8" t="str">
        <f>VLOOKUP(A231,'Sets data'!$A$3:$C$9972,2,FALSE)</f>
        <v>Sturmfaust</v>
      </c>
      <c r="G231" s="72" t="str">
        <f t="shared" si="3"/>
        <v/>
      </c>
    </row>
    <row r="232" spans="1:7" ht="105" x14ac:dyDescent="0.25">
      <c r="A232" s="5">
        <v>276</v>
      </c>
      <c r="B232" s="8" t="str">
        <f>VLOOKUP(A232,'Sets data'!$A$3:$C$9972,3,FALSE)</f>
        <v>Tremorscale</v>
      </c>
      <c r="C232" s="8" t="str">
        <f>VLOOKUP(A232,'Sets data'!$A$3:$C$9972,2,FALSE)</f>
        <v>Bebenschuppe</v>
      </c>
      <c r="D232" s="23" t="s">
        <v>2435</v>
      </c>
      <c r="G232" s="72"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data'!$A$3:$C$9972,3,FALSE)</f>
        <v>Pirate Skeleton</v>
      </c>
      <c r="C233" s="8" t="str">
        <f>VLOOKUP(A233,'Sets data'!$A$3:$C$9972,2,FALSE)</f>
        <v>Piratenskelett</v>
      </c>
      <c r="G233" s="72" t="str">
        <f t="shared" si="3"/>
        <v/>
      </c>
    </row>
    <row r="234" spans="1:7" x14ac:dyDescent="0.25">
      <c r="A234" s="5">
        <v>278</v>
      </c>
      <c r="B234" s="8" t="str">
        <f>VLOOKUP(A234,'Sets data'!$A$3:$C$9972,3,FALSE)</f>
        <v>The Troll King</v>
      </c>
      <c r="C234" s="8" t="str">
        <f>VLOOKUP(A234,'Sets data'!$A$3:$C$9972,2,FALSE)</f>
        <v>Trollkönig</v>
      </c>
      <c r="G234" s="72" t="str">
        <f t="shared" si="3"/>
        <v/>
      </c>
    </row>
    <row r="235" spans="1:7" x14ac:dyDescent="0.25">
      <c r="A235" s="5">
        <v>279</v>
      </c>
      <c r="B235" s="8" t="str">
        <f>VLOOKUP(A235,'Sets data'!$A$3:$C$9972,3,FALSE)</f>
        <v>Selene</v>
      </c>
      <c r="C235" s="8" t="str">
        <f>VLOOKUP(A235,'Sets data'!$A$3:$C$9972,2,FALSE)</f>
        <v>Selene</v>
      </c>
      <c r="G235" s="72" t="str">
        <f t="shared" si="3"/>
        <v/>
      </c>
    </row>
    <row r="236" spans="1:7" ht="105" x14ac:dyDescent="0.25">
      <c r="A236" s="5">
        <v>280</v>
      </c>
      <c r="B236" s="8" t="str">
        <f>VLOOKUP(A236,'Sets data'!$A$3:$C$9972,3,FALSE)</f>
        <v>Grothdarr</v>
      </c>
      <c r="C236" s="8" t="str">
        <f>VLOOKUP(A236,'Sets data'!$A$3:$C$9972,2,FALSE)</f>
        <v>Grothdarr</v>
      </c>
      <c r="D236" s="23" t="s">
        <v>2343</v>
      </c>
      <c r="E236" t="s">
        <v>2330</v>
      </c>
      <c r="G236" s="72"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data'!$A$3:$C$9972,3,FALSE)</f>
        <v>Armor of the Trainee</v>
      </c>
      <c r="C237" s="8" t="str">
        <f>VLOOKUP(A237,'Sets data'!$A$3:$C$9972,2,FALSE)</f>
        <v>Rüstung des Auszubildenden</v>
      </c>
      <c r="G237" s="72" t="str">
        <f t="shared" si="3"/>
        <v/>
      </c>
    </row>
    <row r="238" spans="1:7" x14ac:dyDescent="0.25">
      <c r="A238" s="12">
        <v>282</v>
      </c>
      <c r="B238" s="8" t="str">
        <f>VLOOKUP(A238,'Sets data'!$A$3:$C$9972,3,FALSE)</f>
        <v>Vampire Cloak</v>
      </c>
      <c r="C238" s="8" t="str">
        <f>VLOOKUP(A238,'Sets data'!$A$3:$C$9972,2,FALSE)</f>
        <v>Vampirumhang</v>
      </c>
      <c r="G238" s="72" t="str">
        <f t="shared" si="3"/>
        <v/>
      </c>
    </row>
    <row r="239" spans="1:7" x14ac:dyDescent="0.25">
      <c r="A239" s="12">
        <v>283</v>
      </c>
      <c r="B239" s="8" t="str">
        <f>VLOOKUP(A239,'Sets data'!$A$3:$C$9972,3,FALSE)</f>
        <v>Sword-Singer</v>
      </c>
      <c r="C239" s="8" t="str">
        <f>VLOOKUP(A239,'Sets data'!$A$3:$C$9972,2,FALSE)</f>
        <v>Schwertsänger</v>
      </c>
      <c r="G239" s="72" t="str">
        <f t="shared" si="3"/>
        <v/>
      </c>
    </row>
    <row r="240" spans="1:7" x14ac:dyDescent="0.25">
      <c r="A240" s="12">
        <v>284</v>
      </c>
      <c r="B240" s="8" t="str">
        <f>VLOOKUP(A240,'Sets data'!$A$3:$C$9972,3,FALSE)</f>
        <v>Order of Diagna</v>
      </c>
      <c r="C240" s="8" t="str">
        <f>VLOOKUP(A240,'Sets data'!$A$3:$C$9972,2,FALSE)</f>
        <v>Orden von Diagna</v>
      </c>
      <c r="G240" s="72" t="str">
        <f t="shared" si="3"/>
        <v/>
      </c>
    </row>
    <row r="241" spans="1:7" x14ac:dyDescent="0.25">
      <c r="A241" s="12">
        <v>285</v>
      </c>
      <c r="B241" s="8" t="str">
        <f>VLOOKUP(A241,'Sets data'!$A$3:$C$9972,3,FALSE)</f>
        <v>Vampire Lord</v>
      </c>
      <c r="C241" s="8" t="str">
        <f>VLOOKUP(A241,'Sets data'!$A$3:$C$9972,2,FALSE)</f>
        <v>Vampirfürst</v>
      </c>
      <c r="G241" s="72" t="str">
        <f t="shared" si="3"/>
        <v/>
      </c>
    </row>
    <row r="242" spans="1:7" x14ac:dyDescent="0.25">
      <c r="A242" s="12">
        <v>286</v>
      </c>
      <c r="B242" s="8" t="str">
        <f>VLOOKUP(A242,'Sets data'!$A$3:$C$9972,3,FALSE)</f>
        <v>Spriggan's Thorns</v>
      </c>
      <c r="C242" s="8" t="str">
        <f>VLOOKUP(A242,'Sets data'!$A$3:$C$9972,2,FALSE)</f>
        <v>Dornen des Zweiglings</v>
      </c>
      <c r="G242" s="72" t="str">
        <f t="shared" si="3"/>
        <v/>
      </c>
    </row>
    <row r="243" spans="1:7" x14ac:dyDescent="0.25">
      <c r="A243" s="12">
        <v>287</v>
      </c>
      <c r="B243" s="8" t="str">
        <f>VLOOKUP(A243,'Sets data'!$A$3:$C$9972,3,FALSE)</f>
        <v>Green Pact</v>
      </c>
      <c r="C243" s="8" t="str">
        <f>VLOOKUP(A243,'Sets data'!$A$3:$C$9972,2,FALSE)</f>
        <v>Der Grüne Pakt</v>
      </c>
      <c r="G243" s="72" t="str">
        <f t="shared" si="3"/>
        <v/>
      </c>
    </row>
    <row r="244" spans="1:7" x14ac:dyDescent="0.25">
      <c r="A244" s="12">
        <v>288</v>
      </c>
      <c r="B244" s="8" t="str">
        <f>VLOOKUP(A244,'Sets data'!$A$3:$C$9972,3,FALSE)</f>
        <v>Beekeeper's Gear</v>
      </c>
      <c r="C244" s="8" t="str">
        <f>VLOOKUP(A244,'Sets data'!$A$3:$C$9972,2,FALSE)</f>
        <v>Werkzeug des Bienenhüters</v>
      </c>
      <c r="G244" s="72" t="str">
        <f t="shared" si="3"/>
        <v/>
      </c>
    </row>
    <row r="245" spans="1:7" x14ac:dyDescent="0.25">
      <c r="A245" s="12">
        <v>289</v>
      </c>
      <c r="B245" s="8" t="str">
        <f>VLOOKUP(A245,'Sets data'!$A$3:$C$9972,3,FALSE)</f>
        <v>Spinner's Garments</v>
      </c>
      <c r="C245" s="8" t="str">
        <f>VLOOKUP(A245,'Sets data'!$A$3:$C$9972,2,FALSE)</f>
        <v>Gewänder des Webers</v>
      </c>
      <c r="G245" s="72" t="str">
        <f t="shared" si="3"/>
        <v/>
      </c>
    </row>
    <row r="246" spans="1:7" x14ac:dyDescent="0.25">
      <c r="A246" s="12">
        <v>290</v>
      </c>
      <c r="B246" s="8" t="str">
        <f>VLOOKUP(A246,'Sets data'!$A$3:$C$9972,3,FALSE)</f>
        <v>Skooma Smuggler</v>
      </c>
      <c r="C246" s="8" t="str">
        <f>VLOOKUP(A246,'Sets data'!$A$3:$C$9972,2,FALSE)</f>
        <v>Skoomaschmuggler</v>
      </c>
      <c r="G246" s="72" t="str">
        <f t="shared" si="3"/>
        <v/>
      </c>
    </row>
    <row r="247" spans="1:7" x14ac:dyDescent="0.25">
      <c r="A247" s="12">
        <v>291</v>
      </c>
      <c r="B247" s="8" t="str">
        <f>VLOOKUP(A247,'Sets data'!$A$3:$C$9972,3,FALSE)</f>
        <v>Shalk Exoskeleton</v>
      </c>
      <c r="C247" s="8" t="str">
        <f>VLOOKUP(A247,'Sets data'!$A$3:$C$9972,2,FALSE)</f>
        <v>Schröterpanzer</v>
      </c>
      <c r="G247" s="72" t="str">
        <f t="shared" si="3"/>
        <v/>
      </c>
    </row>
    <row r="248" spans="1:7" x14ac:dyDescent="0.25">
      <c r="A248" s="12">
        <v>292</v>
      </c>
      <c r="B248" s="8" t="str">
        <f>VLOOKUP(A248,'Sets data'!$A$3:$C$9972,3,FALSE)</f>
        <v>Mother's Sorrow</v>
      </c>
      <c r="C248" s="8" t="str">
        <f>VLOOKUP(A248,'Sets data'!$A$3:$C$9972,2,FALSE)</f>
        <v>Muttertränen</v>
      </c>
      <c r="G248" s="72" t="str">
        <f t="shared" si="3"/>
        <v/>
      </c>
    </row>
    <row r="249" spans="1:7" x14ac:dyDescent="0.25">
      <c r="A249" s="12">
        <v>293</v>
      </c>
      <c r="B249" s="8" t="str">
        <f>VLOOKUP(A249,'Sets data'!$A$3:$C$9972,3,FALSE)</f>
        <v>Plague Doctor</v>
      </c>
      <c r="C249" s="8" t="str">
        <f>VLOOKUP(A249,'Sets data'!$A$3:$C$9972,2,FALSE)</f>
        <v>Seuchendoktor</v>
      </c>
      <c r="G249" s="72" t="str">
        <f t="shared" si="3"/>
        <v/>
      </c>
    </row>
    <row r="250" spans="1:7" x14ac:dyDescent="0.25">
      <c r="A250" s="12">
        <v>294</v>
      </c>
      <c r="B250" s="8" t="str">
        <f>VLOOKUP(A250,'Sets data'!$A$3:$C$9972,3,FALSE)</f>
        <v>Ysgramor's Birthright</v>
      </c>
      <c r="C250" s="8" t="str">
        <f>VLOOKUP(A250,'Sets data'!$A$3:$C$9972,2,FALSE)</f>
        <v>Ysgramors Geburtsrecht</v>
      </c>
      <c r="G250" s="72" t="str">
        <f t="shared" si="3"/>
        <v/>
      </c>
    </row>
    <row r="251" spans="1:7" x14ac:dyDescent="0.25">
      <c r="A251" s="12">
        <v>295</v>
      </c>
      <c r="B251" s="8" t="str">
        <f>VLOOKUP(A251,'Sets data'!$A$3:$C$9972,3,FALSE)</f>
        <v>Jailbreaker</v>
      </c>
      <c r="C251" s="8" t="str">
        <f>VLOOKUP(A251,'Sets data'!$A$3:$C$9972,2,FALSE)</f>
        <v>Ausbrecher</v>
      </c>
      <c r="G251" s="72" t="str">
        <f t="shared" si="3"/>
        <v/>
      </c>
    </row>
    <row r="252" spans="1:7" x14ac:dyDescent="0.25">
      <c r="A252" s="12">
        <v>296</v>
      </c>
      <c r="B252" s="8" t="str">
        <f>VLOOKUP(A252,'Sets data'!$A$3:$C$9972,3,FALSE)</f>
        <v>Spelunker</v>
      </c>
      <c r="C252" s="8" t="str">
        <f>VLOOKUP(A252,'Sets data'!$A$3:$C$9972,2,FALSE)</f>
        <v>Höhlenforscher</v>
      </c>
      <c r="G252" s="72" t="str">
        <f t="shared" si="3"/>
        <v/>
      </c>
    </row>
    <row r="253" spans="1:7" x14ac:dyDescent="0.25">
      <c r="A253" s="12">
        <v>297</v>
      </c>
      <c r="B253" s="8" t="str">
        <f>VLOOKUP(A253,'Sets data'!$A$3:$C$9972,3,FALSE)</f>
        <v>Spider Cultist Cowl</v>
      </c>
      <c r="C253" s="8" t="str">
        <f>VLOOKUP(A253,'Sets data'!$A$3:$C$9972,2,FALSE)</f>
        <v>Spinnenkultistenkutte</v>
      </c>
      <c r="G253" s="72" t="str">
        <f t="shared" si="3"/>
        <v/>
      </c>
    </row>
    <row r="254" spans="1:7" x14ac:dyDescent="0.25">
      <c r="A254" s="12">
        <v>298</v>
      </c>
      <c r="B254" s="8" t="str">
        <f>VLOOKUP(A254,'Sets data'!$A$3:$C$9972,3,FALSE)</f>
        <v>Light Speaker</v>
      </c>
      <c r="C254" s="8" t="str">
        <f>VLOOKUP(A254,'Sets data'!$A$3:$C$9972,2,FALSE)</f>
        <v>Lichtsprecher</v>
      </c>
      <c r="G254" s="72" t="str">
        <f t="shared" si="3"/>
        <v/>
      </c>
    </row>
    <row r="255" spans="1:7" x14ac:dyDescent="0.25">
      <c r="A255" s="12">
        <v>299</v>
      </c>
      <c r="B255" s="8" t="str">
        <f>VLOOKUP(A255,'Sets data'!$A$3:$C$9972,3,FALSE)</f>
        <v>Toothrow</v>
      </c>
      <c r="C255" s="8" t="str">
        <f>VLOOKUP(A255,'Sets data'!$A$3:$C$9972,2,FALSE)</f>
        <v>Zahnreihe</v>
      </c>
      <c r="G255" s="72" t="str">
        <f t="shared" si="3"/>
        <v/>
      </c>
    </row>
    <row r="256" spans="1:7" x14ac:dyDescent="0.25">
      <c r="A256" s="12">
        <v>300</v>
      </c>
      <c r="B256" s="8" t="str">
        <f>VLOOKUP(A256,'Sets data'!$A$3:$C$9972,3,FALSE)</f>
        <v>Netch's Touch</v>
      </c>
      <c r="C256" s="8" t="str">
        <f>VLOOKUP(A256,'Sets data'!$A$3:$C$9972,2,FALSE)</f>
        <v>Berührung des Netch</v>
      </c>
      <c r="G256" s="72" t="str">
        <f t="shared" ref="G256:G319" si="4">IF(AND(A256&lt;&gt;"",NOT(ISERROR(A256)),ISNUMBER(A256),D256&lt;&gt;""),CONCATENATE("[",A256,"] = {",D256,"},","     --",B256," -&gt; ",E256," / ",F256),"")</f>
        <v/>
      </c>
    </row>
    <row r="257" spans="1:7" x14ac:dyDescent="0.25">
      <c r="A257" s="12">
        <v>301</v>
      </c>
      <c r="B257" s="8" t="str">
        <f>VLOOKUP(A257,'Sets data'!$A$3:$C$9972,3,FALSE)</f>
        <v>Strength of the Automaton</v>
      </c>
      <c r="C257" s="8" t="str">
        <f>VLOOKUP(A257,'Sets data'!$A$3:$C$9972,2,FALSE)</f>
        <v>Stärke des Automaten</v>
      </c>
      <c r="G257" s="72" t="str">
        <f t="shared" si="4"/>
        <v/>
      </c>
    </row>
    <row r="258" spans="1:7" x14ac:dyDescent="0.25">
      <c r="A258" s="12">
        <v>302</v>
      </c>
      <c r="B258" s="8" t="str">
        <f>VLOOKUP(A258,'Sets data'!$A$3:$C$9972,3,FALSE)</f>
        <v>Leviathan</v>
      </c>
      <c r="C258" s="8" t="str">
        <f>VLOOKUP(A258,'Sets data'!$A$3:$C$9972,2,FALSE)</f>
        <v>Leviathan</v>
      </c>
      <c r="G258" s="72" t="str">
        <f t="shared" si="4"/>
        <v/>
      </c>
    </row>
    <row r="259" spans="1:7" x14ac:dyDescent="0.25">
      <c r="A259" s="12">
        <v>303</v>
      </c>
      <c r="B259" s="8" t="str">
        <f>VLOOKUP(A259,'Sets data'!$A$3:$C$9972,3,FALSE)</f>
        <v>Lamia's Song</v>
      </c>
      <c r="C259" s="8" t="str">
        <f>VLOOKUP(A259,'Sets data'!$A$3:$C$9972,2,FALSE)</f>
        <v>Lied der Lamie</v>
      </c>
      <c r="G259" s="72" t="str">
        <f t="shared" si="4"/>
        <v/>
      </c>
    </row>
    <row r="260" spans="1:7" x14ac:dyDescent="0.25">
      <c r="A260" s="12">
        <v>304</v>
      </c>
      <c r="B260" s="8" t="str">
        <f>VLOOKUP(A260,'Sets data'!$A$3:$C$9972,3,FALSE)</f>
        <v>Medusa</v>
      </c>
      <c r="C260" s="8" t="str">
        <f>VLOOKUP(A260,'Sets data'!$A$3:$C$9972,2,FALSE)</f>
        <v>Versteinernder Blick</v>
      </c>
      <c r="G260" s="72" t="str">
        <f t="shared" si="4"/>
        <v/>
      </c>
    </row>
    <row r="261" spans="1:7" x14ac:dyDescent="0.25">
      <c r="A261" s="12">
        <v>305</v>
      </c>
      <c r="B261" s="8" t="str">
        <f>VLOOKUP(A261,'Sets data'!$A$3:$C$9972,3,FALSE)</f>
        <v>Treasure Hunter</v>
      </c>
      <c r="C261" s="8" t="str">
        <f>VLOOKUP(A261,'Sets data'!$A$3:$C$9972,2,FALSE)</f>
        <v>Schatzjäger</v>
      </c>
      <c r="G261" s="72" t="str">
        <f t="shared" si="4"/>
        <v/>
      </c>
    </row>
    <row r="262" spans="1:7" x14ac:dyDescent="0.25">
      <c r="A262" s="12">
        <v>307</v>
      </c>
      <c r="B262" s="8" t="str">
        <f>VLOOKUP(A262,'Sets data'!$A$3:$C$9972,3,FALSE)</f>
        <v>Draugr Hulk</v>
      </c>
      <c r="C262" s="8" t="str">
        <f>VLOOKUP(A262,'Sets data'!$A$3:$C$9972,2,FALSE)</f>
        <v>Schwerfälliger Draugr</v>
      </c>
      <c r="G262" s="72" t="str">
        <f t="shared" si="4"/>
        <v/>
      </c>
    </row>
    <row r="263" spans="1:7" x14ac:dyDescent="0.25">
      <c r="A263" s="12">
        <v>308</v>
      </c>
      <c r="B263" s="8" t="str">
        <f>VLOOKUP(A263,'Sets data'!$A$3:$C$9972,3,FALSE)</f>
        <v>Bone Pirate's Tatters</v>
      </c>
      <c r="C263" s="8" t="str">
        <f>VLOOKUP(A263,'Sets data'!$A$3:$C$9972,2,FALSE)</f>
        <v>Lumpen des Knochenpiraten</v>
      </c>
      <c r="G263" s="72" t="str">
        <f t="shared" si="4"/>
        <v/>
      </c>
    </row>
    <row r="264" spans="1:7" x14ac:dyDescent="0.25">
      <c r="A264" s="12">
        <v>309</v>
      </c>
      <c r="B264" s="8" t="str">
        <f>VLOOKUP(A264,'Sets data'!$A$3:$C$9972,3,FALSE)</f>
        <v>Knight-errant's Mail</v>
      </c>
      <c r="C264" s="8" t="str">
        <f>VLOOKUP(A264,'Sets data'!$A$3:$C$9972,2,FALSE)</f>
        <v>Platten des Wanderritters</v>
      </c>
      <c r="G264" s="72" t="str">
        <f t="shared" si="4"/>
        <v/>
      </c>
    </row>
    <row r="265" spans="1:7" x14ac:dyDescent="0.25">
      <c r="A265" s="12">
        <v>310</v>
      </c>
      <c r="B265" s="8" t="str">
        <f>VLOOKUP(A265,'Sets data'!$A$3:$C$9972,3,FALSE)</f>
        <v>Sword Dancer</v>
      </c>
      <c r="C265" s="8" t="str">
        <f>VLOOKUP(A265,'Sets data'!$A$3:$C$9972,2,FALSE)</f>
        <v>Schwerttänzer</v>
      </c>
      <c r="G265" s="72" t="str">
        <f t="shared" si="4"/>
        <v/>
      </c>
    </row>
    <row r="266" spans="1:7" x14ac:dyDescent="0.25">
      <c r="A266" s="12">
        <v>311</v>
      </c>
      <c r="B266" s="8" t="str">
        <f>VLOOKUP(A266,'Sets data'!$A$3:$C$9972,3,FALSE)</f>
        <v>Rattlecage</v>
      </c>
      <c r="C266" s="8" t="str">
        <f>VLOOKUP(A266,'Sets data'!$A$3:$C$9972,2,FALSE)</f>
        <v>Klapperkäfig</v>
      </c>
      <c r="G266" s="72" t="str">
        <f t="shared" si="4"/>
        <v/>
      </c>
    </row>
    <row r="267" spans="1:7" x14ac:dyDescent="0.25">
      <c r="A267" s="12">
        <v>313</v>
      </c>
      <c r="B267" s="8" t="str">
        <f>VLOOKUP(A267,'Sets data'!$A$3:$C$9972,3,FALSE)</f>
        <v>Titanic Cleave</v>
      </c>
      <c r="C267" s="8" t="str">
        <f>VLOOKUP(A267,'Sets data'!$A$3:$C$9972,2,FALSE)</f>
        <v>Titanisches Trennen</v>
      </c>
      <c r="G267" s="72" t="str">
        <f t="shared" si="4"/>
        <v/>
      </c>
    </row>
    <row r="268" spans="1:7" x14ac:dyDescent="0.25">
      <c r="A268" s="12">
        <v>314</v>
      </c>
      <c r="B268" s="8" t="str">
        <f>VLOOKUP(A268,'Sets data'!$A$3:$C$9972,3,FALSE)</f>
        <v>Puncturing Remedy</v>
      </c>
      <c r="C268" s="8" t="str">
        <f>VLOOKUP(A268,'Sets data'!$A$3:$C$9972,2,FALSE)</f>
        <v>Durchschlagende Genesung</v>
      </c>
      <c r="G268" s="72" t="str">
        <f t="shared" si="4"/>
        <v/>
      </c>
    </row>
    <row r="269" spans="1:7" x14ac:dyDescent="0.25">
      <c r="A269" s="12">
        <v>315</v>
      </c>
      <c r="B269" s="8" t="str">
        <f>VLOOKUP(A269,'Sets data'!$A$3:$C$9972,3,FALSE)</f>
        <v>Stinging Slashes</v>
      </c>
      <c r="C269" s="8" t="str">
        <f>VLOOKUP(A269,'Sets data'!$A$3:$C$9972,2,FALSE)</f>
        <v>Stechende Schnitte</v>
      </c>
      <c r="G269" s="72" t="str">
        <f t="shared" si="4"/>
        <v/>
      </c>
    </row>
    <row r="270" spans="1:7" x14ac:dyDescent="0.25">
      <c r="A270" s="12">
        <v>316</v>
      </c>
      <c r="B270" s="8" t="str">
        <f>VLOOKUP(A270,'Sets data'!$A$3:$C$9972,3,FALSE)</f>
        <v>Caustic Arrow</v>
      </c>
      <c r="C270" s="8" t="str">
        <f>VLOOKUP(A270,'Sets data'!$A$3:$C$9972,2,FALSE)</f>
        <v>Beißender Pfeil</v>
      </c>
      <c r="G270" s="72" t="str">
        <f t="shared" si="4"/>
        <v/>
      </c>
    </row>
    <row r="271" spans="1:7" x14ac:dyDescent="0.25">
      <c r="A271" s="12">
        <v>317</v>
      </c>
      <c r="B271" s="8" t="str">
        <f>VLOOKUP(A271,'Sets data'!$A$3:$C$9972,3,FALSE)</f>
        <v>Destructive Impact</v>
      </c>
      <c r="C271" s="8" t="str">
        <f>VLOOKUP(A271,'Sets data'!$A$3:$C$9972,2,FALSE)</f>
        <v>Zerstörerischer Einschlag</v>
      </c>
      <c r="G271" s="72" t="str">
        <f t="shared" si="4"/>
        <v/>
      </c>
    </row>
    <row r="272" spans="1:7" x14ac:dyDescent="0.25">
      <c r="A272" s="12">
        <v>318</v>
      </c>
      <c r="B272" s="8" t="str">
        <f>VLOOKUP(A272,'Sets data'!$A$3:$C$9972,3,FALSE)</f>
        <v>Grand Rejuvenation</v>
      </c>
      <c r="C272" s="8" t="str">
        <f>VLOOKUP(A272,'Sets data'!$A$3:$C$9972,2,FALSE)</f>
        <v>Große Verjüngung</v>
      </c>
      <c r="G272" s="72" t="str">
        <f t="shared" si="4"/>
        <v/>
      </c>
    </row>
    <row r="273" spans="1:7" x14ac:dyDescent="0.25">
      <c r="A273" s="12">
        <v>320</v>
      </c>
      <c r="B273" s="8" t="str">
        <f>VLOOKUP(A273,'Sets data'!$A$3:$C$9972,3,FALSE)</f>
        <v>War Maiden</v>
      </c>
      <c r="C273" s="8" t="str">
        <f>VLOOKUP(A273,'Sets data'!$A$3:$C$9972,2,FALSE)</f>
        <v>Kriegsjungfer</v>
      </c>
      <c r="G273" s="72" t="str">
        <f t="shared" si="4"/>
        <v/>
      </c>
    </row>
    <row r="274" spans="1:7" x14ac:dyDescent="0.25">
      <c r="A274" s="12">
        <v>321</v>
      </c>
      <c r="B274" s="8" t="str">
        <f>VLOOKUP(A274,'Sets data'!$A$3:$C$9972,3,FALSE)</f>
        <v>Defiler</v>
      </c>
      <c r="C274" s="8" t="str">
        <f>VLOOKUP(A274,'Sets data'!$A$3:$C$9972,2,FALSE)</f>
        <v>Schänder</v>
      </c>
      <c r="G274" s="72" t="str">
        <f t="shared" si="4"/>
        <v/>
      </c>
    </row>
    <row r="275" spans="1:7" x14ac:dyDescent="0.25">
      <c r="A275" s="12">
        <v>322</v>
      </c>
      <c r="B275" s="8" t="str">
        <f>VLOOKUP(A275,'Sets data'!$A$3:$C$9972,3,FALSE)</f>
        <v>Warrior-Poet</v>
      </c>
      <c r="C275" s="8" t="str">
        <f>VLOOKUP(A275,'Sets data'!$A$3:$C$9972,2,FALSE)</f>
        <v>Kriegerpoet</v>
      </c>
      <c r="G275" s="72" t="str">
        <f t="shared" si="4"/>
        <v/>
      </c>
    </row>
    <row r="276" spans="1:7" x14ac:dyDescent="0.25">
      <c r="A276" s="5">
        <v>323</v>
      </c>
      <c r="B276" s="8" t="str">
        <f>VLOOKUP(A276,'Sets data'!$A$3:$C$9972,3,FALSE)</f>
        <v>Assassin's Guile</v>
      </c>
      <c r="C276" s="8" t="str">
        <f>VLOOKUP(A276,'Sets data'!$A$3:$C$9972,2,FALSE)</f>
        <v>Assassinenlist</v>
      </c>
      <c r="G276" s="72" t="str">
        <f t="shared" si="4"/>
        <v/>
      </c>
    </row>
    <row r="277" spans="1:7" x14ac:dyDescent="0.25">
      <c r="A277" s="5">
        <v>324</v>
      </c>
      <c r="B277" s="8" t="str">
        <f>VLOOKUP(A277,'Sets data'!$A$3:$C$9972,3,FALSE)</f>
        <v>Daedric Trickery</v>
      </c>
      <c r="C277" s="8" t="str">
        <f>VLOOKUP(A277,'Sets data'!$A$3:$C$9972,2,FALSE)</f>
        <v>Daedrische Gaunerei</v>
      </c>
      <c r="G277" s="72" t="str">
        <f t="shared" si="4"/>
        <v/>
      </c>
    </row>
    <row r="278" spans="1:7" x14ac:dyDescent="0.25">
      <c r="A278" s="5">
        <v>325</v>
      </c>
      <c r="B278" s="8" t="str">
        <f>VLOOKUP(A278,'Sets data'!$A$3:$C$9972,3,FALSE)</f>
        <v>Shacklebreaker</v>
      </c>
      <c r="C278" s="8" t="str">
        <f>VLOOKUP(A278,'Sets data'!$A$3:$C$9972,2,FALSE)</f>
        <v>Kettensprenger</v>
      </c>
      <c r="G278" s="72" t="str">
        <f t="shared" si="4"/>
        <v/>
      </c>
    </row>
    <row r="279" spans="1:7" x14ac:dyDescent="0.25">
      <c r="A279" s="12">
        <v>326</v>
      </c>
      <c r="B279" s="8" t="str">
        <f>VLOOKUP(A279,'Sets data'!$A$3:$C$9972,3,FALSE)</f>
        <v>Vanguard's Challenge</v>
      </c>
      <c r="C279" s="8" t="str">
        <f>VLOOKUP(A279,'Sets data'!$A$3:$C$9972,2,FALSE)</f>
        <v>Vorhutdisput</v>
      </c>
      <c r="G279" s="72" t="str">
        <f t="shared" si="4"/>
        <v/>
      </c>
    </row>
    <row r="280" spans="1:7" x14ac:dyDescent="0.25">
      <c r="A280" s="12">
        <v>327</v>
      </c>
      <c r="B280" s="8" t="str">
        <f>VLOOKUP(A280,'Sets data'!$A$3:$C$9972,3,FALSE)</f>
        <v>Coward's Gear</v>
      </c>
      <c r="C280" s="8" t="str">
        <f>VLOOKUP(A280,'Sets data'!$A$3:$C$9972,2,FALSE)</f>
        <v>Feiglingstracht</v>
      </c>
      <c r="G280" s="72" t="str">
        <f t="shared" si="4"/>
        <v/>
      </c>
    </row>
    <row r="281" spans="1:7" x14ac:dyDescent="0.25">
      <c r="A281" s="12">
        <v>328</v>
      </c>
      <c r="B281" s="8" t="str">
        <f>VLOOKUP(A281,'Sets data'!$A$3:$C$9972,3,FALSE)</f>
        <v>Knight Slayer</v>
      </c>
      <c r="C281" s="8" t="str">
        <f>VLOOKUP(A281,'Sets data'!$A$3:$C$9972,2,FALSE)</f>
        <v>Ritterschlächter</v>
      </c>
      <c r="G281" s="72" t="str">
        <f t="shared" si="4"/>
        <v/>
      </c>
    </row>
    <row r="282" spans="1:7" x14ac:dyDescent="0.25">
      <c r="A282" s="12">
        <v>329</v>
      </c>
      <c r="B282" s="8" t="str">
        <f>VLOOKUP(A282,'Sets data'!$A$3:$C$9972,3,FALSE)</f>
        <v>Wizard's Riposte</v>
      </c>
      <c r="C282" s="8" t="str">
        <f>VLOOKUP(A282,'Sets data'!$A$3:$C$9972,2,FALSE)</f>
        <v>Zaubererreplik</v>
      </c>
      <c r="G282" s="72" t="str">
        <f t="shared" si="4"/>
        <v/>
      </c>
    </row>
    <row r="283" spans="1:7" x14ac:dyDescent="0.25">
      <c r="A283" s="12">
        <v>330</v>
      </c>
      <c r="B283" s="8" t="str">
        <f>VLOOKUP(A283,'Sets data'!$A$3:$C$9972,3,FALSE)</f>
        <v>Automated Defense</v>
      </c>
      <c r="C283" s="8" t="str">
        <f>VLOOKUP(A283,'Sets data'!$A$3:$C$9972,2,FALSE)</f>
        <v>Automatisierte Verteidigung</v>
      </c>
      <c r="G283" s="72" t="str">
        <f t="shared" si="4"/>
        <v/>
      </c>
    </row>
    <row r="284" spans="1:7" x14ac:dyDescent="0.25">
      <c r="A284" s="12">
        <v>331</v>
      </c>
      <c r="B284" s="8" t="str">
        <f>VLOOKUP(A284,'Sets data'!$A$3:$C$9972,3,FALSE)</f>
        <v>War Machine</v>
      </c>
      <c r="C284" s="8" t="str">
        <f>VLOOKUP(A284,'Sets data'!$A$3:$C$9972,2,FALSE)</f>
        <v>Kriegsmaschine</v>
      </c>
      <c r="G284" s="72" t="str">
        <f t="shared" si="4"/>
        <v/>
      </c>
    </row>
    <row r="285" spans="1:7" x14ac:dyDescent="0.25">
      <c r="A285" s="12">
        <v>332</v>
      </c>
      <c r="B285" s="8" t="str">
        <f>VLOOKUP(A285,'Sets data'!$A$3:$C$9972,3,FALSE)</f>
        <v>Master Architect</v>
      </c>
      <c r="C285" s="8" t="str">
        <f>VLOOKUP(A285,'Sets data'!$A$3:$C$9972,2,FALSE)</f>
        <v>Meisterarchitekt</v>
      </c>
      <c r="G285" s="72" t="str">
        <f t="shared" si="4"/>
        <v/>
      </c>
    </row>
    <row r="286" spans="1:7" x14ac:dyDescent="0.25">
      <c r="A286" s="12">
        <v>333</v>
      </c>
      <c r="B286" s="8" t="str">
        <f>VLOOKUP(A286,'Sets data'!$A$3:$C$9972,3,FALSE)</f>
        <v>Inventor's Guard</v>
      </c>
      <c r="C286" s="8" t="str">
        <f>VLOOKUP(A286,'Sets data'!$A$3:$C$9972,2,FALSE)</f>
        <v>Erfindergarde</v>
      </c>
      <c r="G286" s="72" t="str">
        <f t="shared" si="4"/>
        <v/>
      </c>
    </row>
    <row r="287" spans="1:7" x14ac:dyDescent="0.25">
      <c r="A287" s="12">
        <v>334</v>
      </c>
      <c r="B287" s="8" t="str">
        <f>VLOOKUP(A287,'Sets data'!$A$3:$C$9972,3,FALSE)</f>
        <v>Impregnable Armor</v>
      </c>
      <c r="C287" s="8" t="str">
        <f>VLOOKUP(A287,'Sets data'!$A$3:$C$9972,2,FALSE)</f>
        <v>Unüberwindliche Rüstung</v>
      </c>
      <c r="G287" s="72" t="str">
        <f t="shared" si="4"/>
        <v/>
      </c>
    </row>
    <row r="288" spans="1:7" x14ac:dyDescent="0.25">
      <c r="A288" s="12">
        <v>335</v>
      </c>
      <c r="B288" s="8" t="str">
        <f>VLOOKUP(A288,'Sets data'!$A$3:$C$9972,3,FALSE)</f>
        <v>Draugr's Rest</v>
      </c>
      <c r="C288" s="8" t="str">
        <f>VLOOKUP(A288,'Sets data'!$A$3:$C$9972,2,FALSE)</f>
        <v>Draugrruhe</v>
      </c>
      <c r="G288" s="72" t="str">
        <f t="shared" si="4"/>
        <v/>
      </c>
    </row>
    <row r="289" spans="1:7" x14ac:dyDescent="0.25">
      <c r="A289" s="12">
        <v>336</v>
      </c>
      <c r="B289" s="8" t="str">
        <f>VLOOKUP(A289,'Sets data'!$A$3:$C$9972,3,FALSE)</f>
        <v>Pillar of Nirn</v>
      </c>
      <c r="C289" s="8" t="str">
        <f>VLOOKUP(A289,'Sets data'!$A$3:$C$9972,2,FALSE)</f>
        <v>Säulen von Nirn</v>
      </c>
      <c r="G289" s="72" t="str">
        <f t="shared" si="4"/>
        <v/>
      </c>
    </row>
    <row r="290" spans="1:7" x14ac:dyDescent="0.25">
      <c r="A290" s="12">
        <v>337</v>
      </c>
      <c r="B290" s="8" t="str">
        <f>VLOOKUP(A290,'Sets data'!$A$3:$C$9972,3,FALSE)</f>
        <v>Ironblood</v>
      </c>
      <c r="C290" s="8" t="str">
        <f>VLOOKUP(A290,'Sets data'!$A$3:$C$9972,2,FALSE)</f>
        <v>Eisenblut</v>
      </c>
      <c r="G290" s="72" t="str">
        <f t="shared" si="4"/>
        <v/>
      </c>
    </row>
    <row r="291" spans="1:7" x14ac:dyDescent="0.25">
      <c r="A291" s="12">
        <v>338</v>
      </c>
      <c r="B291" s="8" t="str">
        <f>VLOOKUP(A291,'Sets data'!$A$3:$C$9972,3,FALSE)</f>
        <v>Flame Blossom</v>
      </c>
      <c r="C291" s="8" t="str">
        <f>VLOOKUP(A291,'Sets data'!$A$3:$C$9972,2,FALSE)</f>
        <v>Flammenblüte</v>
      </c>
      <c r="G291" s="72" t="str">
        <f t="shared" si="4"/>
        <v/>
      </c>
    </row>
    <row r="292" spans="1:7" x14ac:dyDescent="0.25">
      <c r="A292" s="12">
        <v>339</v>
      </c>
      <c r="B292" s="8" t="str">
        <f>VLOOKUP(A292,'Sets data'!$A$3:$C$9972,3,FALSE)</f>
        <v>Blooddrinker</v>
      </c>
      <c r="C292" s="8" t="str">
        <f>VLOOKUP(A292,'Sets data'!$A$3:$C$9972,2,FALSE)</f>
        <v>Bluttrinker</v>
      </c>
      <c r="G292" s="72" t="str">
        <f t="shared" si="4"/>
        <v/>
      </c>
    </row>
    <row r="293" spans="1:7" x14ac:dyDescent="0.25">
      <c r="A293" s="12">
        <v>340</v>
      </c>
      <c r="B293" s="8" t="str">
        <f>VLOOKUP(A293,'Sets data'!$A$3:$C$9972,3,FALSE)</f>
        <v>Hagraven's Garden</v>
      </c>
      <c r="C293" s="8" t="str">
        <f>VLOOKUP(A293,'Sets data'!$A$3:$C$9972,2,FALSE)</f>
        <v>Vettelgarten</v>
      </c>
      <c r="G293" s="72" t="str">
        <f t="shared" si="4"/>
        <v/>
      </c>
    </row>
    <row r="294" spans="1:7" ht="105" x14ac:dyDescent="0.25">
      <c r="A294" s="5">
        <v>341</v>
      </c>
      <c r="B294" s="8" t="str">
        <f>VLOOKUP(A294,'Sets data'!$A$3:$C$9972,3,FALSE)</f>
        <v>Earthgore</v>
      </c>
      <c r="C294" s="8" t="str">
        <f>VLOOKUP(A294,'Sets data'!$A$3:$C$9972,2,FALSE)</f>
        <v>Erdbluter</v>
      </c>
      <c r="D294" s="23" t="s">
        <v>2344</v>
      </c>
      <c r="G294" s="72"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data'!$A$3:$C$9972,3,FALSE)</f>
        <v>Domihaus</v>
      </c>
      <c r="C295" s="8" t="str">
        <f>VLOOKUP(A295,'Sets data'!$A$3:$C$9972,2,FALSE)</f>
        <v>Domihaus</v>
      </c>
      <c r="G295" s="72" t="str">
        <f t="shared" si="4"/>
        <v/>
      </c>
    </row>
    <row r="296" spans="1:7" x14ac:dyDescent="0.25">
      <c r="A296" s="12">
        <v>343</v>
      </c>
      <c r="B296" s="8" t="str">
        <f>VLOOKUP(A296,'Sets data'!$A$3:$C$9972,3,FALSE)</f>
        <v>Caluurion's Legacy</v>
      </c>
      <c r="C296" s="8" t="str">
        <f>VLOOKUP(A296,'Sets data'!$A$3:$C$9972,2,FALSE)</f>
        <v>Caluurions Erbe</v>
      </c>
      <c r="G296" s="72" t="str">
        <f t="shared" si="4"/>
        <v/>
      </c>
    </row>
    <row r="297" spans="1:7" x14ac:dyDescent="0.25">
      <c r="A297" s="12">
        <v>344</v>
      </c>
      <c r="B297" s="8" t="str">
        <f>VLOOKUP(A297,'Sets data'!$A$3:$C$9972,3,FALSE)</f>
        <v>Trappings of Invigoration</v>
      </c>
      <c r="C297" s="8" t="str">
        <f>VLOOKUP(A297,'Sets data'!$A$3:$C$9972,2,FALSE)</f>
        <v>Stärkungsprunk</v>
      </c>
      <c r="G297" s="72" t="str">
        <f t="shared" si="4"/>
        <v/>
      </c>
    </row>
    <row r="298" spans="1:7" x14ac:dyDescent="0.25">
      <c r="A298" s="12">
        <v>345</v>
      </c>
      <c r="B298" s="8" t="str">
        <f>VLOOKUP(A298,'Sets data'!$A$3:$C$9972,3,FALSE)</f>
        <v>Ulfnor's Favor</v>
      </c>
      <c r="C298" s="8" t="str">
        <f>VLOOKUP(A298,'Sets data'!$A$3:$C$9972,2,FALSE)</f>
        <v>Ulfnors Gunst</v>
      </c>
      <c r="G298" s="72" t="str">
        <f t="shared" si="4"/>
        <v/>
      </c>
    </row>
    <row r="299" spans="1:7" x14ac:dyDescent="0.25">
      <c r="A299" s="12">
        <v>346</v>
      </c>
      <c r="B299" s="8" t="str">
        <f>VLOOKUP(A299,'Sets data'!$A$3:$C$9972,3,FALSE)</f>
        <v>Jorvuld's Guidance</v>
      </c>
      <c r="C299" s="8" t="str">
        <f>VLOOKUP(A299,'Sets data'!$A$3:$C$9972,2,FALSE)</f>
        <v>Jorvulds Führung</v>
      </c>
      <c r="G299" s="72" t="str">
        <f t="shared" si="4"/>
        <v/>
      </c>
    </row>
    <row r="300" spans="1:7" x14ac:dyDescent="0.25">
      <c r="A300" s="12">
        <v>347</v>
      </c>
      <c r="B300" s="8" t="str">
        <f>VLOOKUP(A300,'Sets data'!$A$3:$C$9972,3,FALSE)</f>
        <v>Plague Slinger</v>
      </c>
      <c r="C300" s="8" t="str">
        <f>VLOOKUP(A300,'Sets data'!$A$3:$C$9972,2,FALSE)</f>
        <v>Seuchenschleuder</v>
      </c>
      <c r="G300" s="72" t="str">
        <f t="shared" si="4"/>
        <v/>
      </c>
    </row>
    <row r="301" spans="1:7" x14ac:dyDescent="0.25">
      <c r="A301" s="12">
        <v>348</v>
      </c>
      <c r="B301" s="8" t="str">
        <f>VLOOKUP(A301,'Sets data'!$A$3:$C$9972,3,FALSE)</f>
        <v>Curse of Doylemish</v>
      </c>
      <c r="C301" s="8" t="str">
        <f>VLOOKUP(A301,'Sets data'!$A$3:$C$9972,2,FALSE)</f>
        <v>Fluch von Doylemish</v>
      </c>
      <c r="G301" s="72" t="str">
        <f t="shared" si="4"/>
        <v/>
      </c>
    </row>
    <row r="302" spans="1:7" x14ac:dyDescent="0.25">
      <c r="A302" s="5">
        <v>349</v>
      </c>
      <c r="B302" s="8" t="str">
        <f>VLOOKUP(A302,'Sets data'!$A$3:$C$9972,3,FALSE)</f>
        <v>Thurvokun</v>
      </c>
      <c r="C302" s="8" t="str">
        <f>VLOOKUP(A302,'Sets data'!$A$3:$C$9972,2,FALSE)</f>
        <v>Thurvokun</v>
      </c>
      <c r="G302" s="72" t="str">
        <f t="shared" si="4"/>
        <v/>
      </c>
    </row>
    <row r="303" spans="1:7" x14ac:dyDescent="0.25">
      <c r="A303" s="5">
        <v>350</v>
      </c>
      <c r="B303" s="8" t="str">
        <f>VLOOKUP(A303,'Sets data'!$A$3:$C$9972,3,FALSE)</f>
        <v>Zaan</v>
      </c>
      <c r="C303" s="8" t="str">
        <f>VLOOKUP(A303,'Sets data'!$A$3:$C$9972,2,FALSE)</f>
        <v>Zaan</v>
      </c>
      <c r="G303" s="72" t="str">
        <f t="shared" si="4"/>
        <v/>
      </c>
    </row>
    <row r="304" spans="1:7" x14ac:dyDescent="0.25">
      <c r="A304" s="5">
        <v>351</v>
      </c>
      <c r="B304" s="8" t="str">
        <f>VLOOKUP(A304,'Sets data'!$A$3:$C$9972,3,FALSE)</f>
        <v>Innate Axiom</v>
      </c>
      <c r="C304" s="8" t="str">
        <f>VLOOKUP(A304,'Sets data'!$A$3:$C$9972,2,FALSE)</f>
        <v>Kernaxiom</v>
      </c>
      <c r="G304" s="72" t="str">
        <f t="shared" si="4"/>
        <v/>
      </c>
    </row>
    <row r="305" spans="1:7" x14ac:dyDescent="0.25">
      <c r="A305" s="5">
        <v>352</v>
      </c>
      <c r="B305" s="8" t="str">
        <f>VLOOKUP(A305,'Sets data'!$A$3:$C$9972,3,FALSE)</f>
        <v>Fortified Brass</v>
      </c>
      <c r="C305" s="8" t="str">
        <f>VLOOKUP(A305,'Sets data'!$A$3:$C$9972,2,FALSE)</f>
        <v>Messingpanzer</v>
      </c>
      <c r="G305" s="72" t="str">
        <f t="shared" si="4"/>
        <v/>
      </c>
    </row>
    <row r="306" spans="1:7" ht="105" x14ac:dyDescent="0.25">
      <c r="A306" s="5">
        <v>353</v>
      </c>
      <c r="B306" s="8" t="str">
        <f>VLOOKUP(A306,'Sets data'!$A$3:$C$9972,3,FALSE)</f>
        <v>Mechanical Acuity</v>
      </c>
      <c r="C306" s="8" t="str">
        <f>VLOOKUP(A306,'Sets data'!$A$3:$C$9972,2,FALSE)</f>
        <v>Mechanikblick</v>
      </c>
      <c r="D306" s="23" t="s">
        <v>2345</v>
      </c>
      <c r="G306" s="72"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data'!$A$3:$C$9972,3,FALSE)</f>
        <v>Mad Tinkerer</v>
      </c>
      <c r="C307" s="8" t="str">
        <f>VLOOKUP(A307,'Sets data'!$A$3:$C$9972,2,FALSE)</f>
        <v>Wahntüftler</v>
      </c>
      <c r="G307" s="72" t="str">
        <f t="shared" si="4"/>
        <v/>
      </c>
    </row>
    <row r="308" spans="1:7" x14ac:dyDescent="0.25">
      <c r="A308" s="12">
        <v>355</v>
      </c>
      <c r="B308" s="8" t="str">
        <f>VLOOKUP(A308,'Sets data'!$A$3:$C$9972,3,FALSE)</f>
        <v>Unfathomable Darkness</v>
      </c>
      <c r="C308" s="8" t="str">
        <f>VLOOKUP(A308,'Sets data'!$A$3:$C$9972,2,FALSE)</f>
        <v>Unermessliche Dunkelheit</v>
      </c>
      <c r="G308" s="72" t="str">
        <f t="shared" si="4"/>
        <v/>
      </c>
    </row>
    <row r="309" spans="1:7" x14ac:dyDescent="0.25">
      <c r="A309" s="12">
        <v>356</v>
      </c>
      <c r="B309" s="8" t="str">
        <f>VLOOKUP(A309,'Sets data'!$A$3:$C$9972,3,FALSE)</f>
        <v>Livewire</v>
      </c>
      <c r="C309" s="8" t="str">
        <f>VLOOKUP(A309,'Sets data'!$A$3:$C$9972,2,FALSE)</f>
        <v>Stromschlag</v>
      </c>
      <c r="G309" s="72" t="str">
        <f t="shared" si="4"/>
        <v/>
      </c>
    </row>
    <row r="310" spans="1:7" x14ac:dyDescent="0.25">
      <c r="A310" s="12">
        <v>357</v>
      </c>
      <c r="B310" s="8" t="str">
        <f>VLOOKUP(A310,'Sets data'!$A$3:$C$9972,3,FALSE)</f>
        <v>Disciplined Slash (Perfected)</v>
      </c>
      <c r="C310" s="8" t="str">
        <f>VLOOKUP(A310,'Sets data'!$A$3:$C$9972,2,FALSE)</f>
        <v>Disziplinierter Schnitt (vollendet)</v>
      </c>
      <c r="G310" s="72" t="str">
        <f t="shared" si="4"/>
        <v/>
      </c>
    </row>
    <row r="311" spans="1:7" x14ac:dyDescent="0.25">
      <c r="A311" s="12">
        <v>358</v>
      </c>
      <c r="B311" s="8" t="str">
        <f>VLOOKUP(A311,'Sets data'!$A$3:$C$9972,3,FALSE)</f>
        <v>Defensive Position (Perfected)</v>
      </c>
      <c r="C311" s="8" t="str">
        <f>VLOOKUP(A311,'Sets data'!$A$3:$C$9972,2,FALSE)</f>
        <v>Defensive Position (vollendet)</v>
      </c>
      <c r="G311" s="72" t="str">
        <f t="shared" si="4"/>
        <v/>
      </c>
    </row>
    <row r="312" spans="1:7" x14ac:dyDescent="0.25">
      <c r="A312" s="12">
        <v>359</v>
      </c>
      <c r="B312" s="8" t="str">
        <f>VLOOKUP(A312,'Sets data'!$A$3:$C$9972,3,FALSE)</f>
        <v>Chaotic Whirlwind (Perfected)</v>
      </c>
      <c r="C312" s="8" t="str">
        <f>VLOOKUP(A312,'Sets data'!$A$3:$C$9972,2,FALSE)</f>
        <v>Chaotischer Wirbelwind (vollendet)</v>
      </c>
      <c r="G312" s="72" t="str">
        <f t="shared" si="4"/>
        <v/>
      </c>
    </row>
    <row r="313" spans="1:7" x14ac:dyDescent="0.25">
      <c r="A313" s="12">
        <v>360</v>
      </c>
      <c r="B313" s="8" t="str">
        <f>VLOOKUP(A313,'Sets data'!$A$3:$C$9972,3,FALSE)</f>
        <v>Piercing Spray (Perfected)</v>
      </c>
      <c r="C313" s="8" t="str">
        <f>VLOOKUP(A313,'Sets data'!$A$3:$C$9972,2,FALSE)</f>
        <v>Durchdringende Salve (vollendet)</v>
      </c>
      <c r="G313" s="72" t="str">
        <f t="shared" si="4"/>
        <v/>
      </c>
    </row>
    <row r="314" spans="1:7" x14ac:dyDescent="0.25">
      <c r="A314" s="12">
        <v>361</v>
      </c>
      <c r="B314" s="8" t="str">
        <f>VLOOKUP(A314,'Sets data'!$A$3:$C$9972,3,FALSE)</f>
        <v>Concentrated Force (Perfected)</v>
      </c>
      <c r="C314" s="8" t="str">
        <f>VLOOKUP(A314,'Sets data'!$A$3:$C$9972,2,FALSE)</f>
        <v>Konzentrierte Kraft (vollendet)</v>
      </c>
      <c r="G314" s="72" t="str">
        <f t="shared" si="4"/>
        <v/>
      </c>
    </row>
    <row r="315" spans="1:7" x14ac:dyDescent="0.25">
      <c r="A315" s="12">
        <v>362</v>
      </c>
      <c r="B315" s="8" t="str">
        <f>VLOOKUP(A315,'Sets data'!$A$3:$C$9972,3,FALSE)</f>
        <v>Timeless Blessing (Perfected)</v>
      </c>
      <c r="C315" s="8" t="str">
        <f>VLOOKUP(A315,'Sets data'!$A$3:$C$9972,2,FALSE)</f>
        <v>Zeitloser Segen (vollendet)</v>
      </c>
      <c r="G315" s="72" t="str">
        <f t="shared" si="4"/>
        <v/>
      </c>
    </row>
    <row r="316" spans="1:7" x14ac:dyDescent="0.25">
      <c r="A316" s="12">
        <v>363</v>
      </c>
      <c r="B316" s="8" t="str">
        <f>VLOOKUP(A316,'Sets data'!$A$3:$C$9972,3,FALSE)</f>
        <v>Disciplined Slash</v>
      </c>
      <c r="C316" s="8" t="str">
        <f>VLOOKUP(A316,'Sets data'!$A$3:$C$9972,2,FALSE)</f>
        <v>Disziplinierter Schnitt</v>
      </c>
      <c r="G316" s="72" t="str">
        <f t="shared" si="4"/>
        <v/>
      </c>
    </row>
    <row r="317" spans="1:7" x14ac:dyDescent="0.25">
      <c r="A317" s="12">
        <v>364</v>
      </c>
      <c r="B317" s="8" t="str">
        <f>VLOOKUP(A317,'Sets data'!$A$3:$C$9972,3,FALSE)</f>
        <v>Defensive Position</v>
      </c>
      <c r="C317" s="8" t="str">
        <f>VLOOKUP(A317,'Sets data'!$A$3:$C$9972,2,FALSE)</f>
        <v>Defensive Position</v>
      </c>
      <c r="G317" s="72" t="str">
        <f t="shared" si="4"/>
        <v/>
      </c>
    </row>
    <row r="318" spans="1:7" x14ac:dyDescent="0.25">
      <c r="A318" s="12">
        <v>365</v>
      </c>
      <c r="B318" s="8" t="str">
        <f>VLOOKUP(A318,'Sets data'!$A$3:$C$9972,3,FALSE)</f>
        <v>Chaotic Whirlwind</v>
      </c>
      <c r="C318" s="8" t="str">
        <f>VLOOKUP(A318,'Sets data'!$A$3:$C$9972,2,FALSE)</f>
        <v>Chaotischer Wirbelwind</v>
      </c>
      <c r="G318" s="72" t="str">
        <f t="shared" si="4"/>
        <v/>
      </c>
    </row>
    <row r="319" spans="1:7" x14ac:dyDescent="0.25">
      <c r="A319" s="12">
        <v>366</v>
      </c>
      <c r="B319" s="8" t="str">
        <f>VLOOKUP(A319,'Sets data'!$A$3:$C$9972,3,FALSE)</f>
        <v>Piercing Spray</v>
      </c>
      <c r="C319" s="8" t="str">
        <f>VLOOKUP(A319,'Sets data'!$A$3:$C$9972,2,FALSE)</f>
        <v>Durchdringende Salve</v>
      </c>
      <c r="G319" s="72" t="str">
        <f t="shared" si="4"/>
        <v/>
      </c>
    </row>
    <row r="320" spans="1:7" x14ac:dyDescent="0.25">
      <c r="A320" s="12">
        <v>367</v>
      </c>
      <c r="B320" s="8" t="str">
        <f>VLOOKUP(A320,'Sets data'!$A$3:$C$9972,3,FALSE)</f>
        <v>Concentrated Force</v>
      </c>
      <c r="C320" s="8" t="str">
        <f>VLOOKUP(A320,'Sets data'!$A$3:$C$9972,2,FALSE)</f>
        <v>Konzentrierte Kraft</v>
      </c>
      <c r="G320" s="72" t="str">
        <f t="shared" ref="G320:G383" si="5">IF(AND(A320&lt;&gt;"",NOT(ISERROR(A320)),ISNUMBER(A320),D320&lt;&gt;""),CONCATENATE("[",A320,"] = {",D320,"},","     --",B320," -&gt; ",E320," / ",F320),"")</f>
        <v/>
      </c>
    </row>
    <row r="321" spans="1:7" x14ac:dyDescent="0.25">
      <c r="A321" s="12">
        <v>368</v>
      </c>
      <c r="B321" s="8" t="str">
        <f>VLOOKUP(A321,'Sets data'!$A$3:$C$9972,3,FALSE)</f>
        <v>Timeless Blessing</v>
      </c>
      <c r="C321" s="8" t="str">
        <f>VLOOKUP(A321,'Sets data'!$A$3:$C$9972,2,FALSE)</f>
        <v>Zeitloser Segen</v>
      </c>
      <c r="G321" s="72" t="str">
        <f t="shared" si="5"/>
        <v/>
      </c>
    </row>
    <row r="322" spans="1:7" x14ac:dyDescent="0.25">
      <c r="A322" s="12">
        <v>369</v>
      </c>
      <c r="B322" s="8" t="str">
        <f>VLOOKUP(A322,'Sets data'!$A$3:$C$9972,3,FALSE)</f>
        <v>Merciless Charge</v>
      </c>
      <c r="C322" s="8" t="str">
        <f>VLOOKUP(A322,'Sets data'!$A$3:$C$9972,2,FALSE)</f>
        <v>Gnadenloser Ansturm</v>
      </c>
      <c r="G322" s="72" t="str">
        <f t="shared" si="5"/>
        <v/>
      </c>
    </row>
    <row r="323" spans="1:7" x14ac:dyDescent="0.25">
      <c r="A323" s="12">
        <v>370</v>
      </c>
      <c r="B323" s="8" t="str">
        <f>VLOOKUP(A323,'Sets data'!$A$3:$C$9972,3,FALSE)</f>
        <v>Rampaging Slash</v>
      </c>
      <c r="C323" s="8" t="str">
        <f>VLOOKUP(A323,'Sets data'!$A$3:$C$9972,2,FALSE)</f>
        <v>Tobender Schnitt</v>
      </c>
      <c r="G323" s="72" t="str">
        <f t="shared" si="5"/>
        <v/>
      </c>
    </row>
    <row r="324" spans="1:7" x14ac:dyDescent="0.25">
      <c r="A324" s="12">
        <v>371</v>
      </c>
      <c r="B324" s="8" t="str">
        <f>VLOOKUP(A324,'Sets data'!$A$3:$C$9972,3,FALSE)</f>
        <v>Cruel Flurry</v>
      </c>
      <c r="C324" s="8" t="str">
        <f>VLOOKUP(A324,'Sets data'!$A$3:$C$9972,2,FALSE)</f>
        <v>Grausamer Schlaghagel</v>
      </c>
      <c r="G324" s="72" t="str">
        <f t="shared" si="5"/>
        <v/>
      </c>
    </row>
    <row r="325" spans="1:7" x14ac:dyDescent="0.25">
      <c r="A325" s="12">
        <v>372</v>
      </c>
      <c r="B325" s="8" t="str">
        <f>VLOOKUP(A325,'Sets data'!$A$3:$C$9972,3,FALSE)</f>
        <v>Thunderous Volley</v>
      </c>
      <c r="C325" s="8" t="str">
        <f>VLOOKUP(A325,'Sets data'!$A$3:$C$9972,2,FALSE)</f>
        <v>Donnernde Salve</v>
      </c>
      <c r="G325" s="72" t="str">
        <f t="shared" si="5"/>
        <v/>
      </c>
    </row>
    <row r="326" spans="1:7" x14ac:dyDescent="0.25">
      <c r="A326" s="12">
        <v>373</v>
      </c>
      <c r="B326" s="8" t="str">
        <f>VLOOKUP(A326,'Sets data'!$A$3:$C$9972,3,FALSE)</f>
        <v>Crushing Wall</v>
      </c>
      <c r="C326" s="8" t="str">
        <f>VLOOKUP(A326,'Sets data'!$A$3:$C$9972,2,FALSE)</f>
        <v>Zermalmende Mauer</v>
      </c>
      <c r="G326" s="72" t="str">
        <f t="shared" si="5"/>
        <v/>
      </c>
    </row>
    <row r="327" spans="1:7" x14ac:dyDescent="0.25">
      <c r="A327" s="12">
        <v>374</v>
      </c>
      <c r="B327" s="8" t="str">
        <f>VLOOKUP(A327,'Sets data'!$A$3:$C$9972,3,FALSE)</f>
        <v>Precise Regeneration</v>
      </c>
      <c r="C327" s="8" t="str">
        <f>VLOOKUP(A327,'Sets data'!$A$3:$C$9972,2,FALSE)</f>
        <v>Präzise Regeneration</v>
      </c>
      <c r="G327" s="72" t="str">
        <f t="shared" si="5"/>
        <v/>
      </c>
    </row>
    <row r="328" spans="1:7" x14ac:dyDescent="0.25">
      <c r="A328" s="12">
        <v>380</v>
      </c>
      <c r="B328" s="8" t="str">
        <f>VLOOKUP(A328,'Sets data'!$A$3:$C$9972,3,FALSE)</f>
        <v>Prophet's</v>
      </c>
      <c r="C328" s="8" t="str">
        <f>VLOOKUP(A328,'Sets data'!$A$3:$C$9972,2,FALSE)</f>
        <v>Prophet</v>
      </c>
      <c r="G328" s="72" t="str">
        <f t="shared" si="5"/>
        <v/>
      </c>
    </row>
    <row r="329" spans="1:7" x14ac:dyDescent="0.25">
      <c r="A329" s="12">
        <v>381</v>
      </c>
      <c r="B329" s="8" t="str">
        <f>VLOOKUP(A329,'Sets data'!$A$3:$C$9972,3,FALSE)</f>
        <v>Broken Soul</v>
      </c>
      <c r="C329" s="8" t="str">
        <f>VLOOKUP(A329,'Sets data'!$A$3:$C$9972,2,FALSE)</f>
        <v>Zerbrochene Seele</v>
      </c>
      <c r="G329" s="72" t="str">
        <f t="shared" si="5"/>
        <v/>
      </c>
    </row>
    <row r="330" spans="1:7" x14ac:dyDescent="0.25">
      <c r="A330" s="12">
        <v>382</v>
      </c>
      <c r="B330" s="8" t="str">
        <f>VLOOKUP(A330,'Sets data'!$A$3:$C$9972,3,FALSE)</f>
        <v>Grace of Gloom</v>
      </c>
      <c r="C330" s="8" t="str">
        <f>VLOOKUP(A330,'Sets data'!$A$3:$C$9972,2,FALSE)</f>
        <v>Anmut der Gräue</v>
      </c>
      <c r="G330" s="72" t="str">
        <f t="shared" si="5"/>
        <v/>
      </c>
    </row>
    <row r="331" spans="1:7" x14ac:dyDescent="0.25">
      <c r="A331" s="12">
        <v>383</v>
      </c>
      <c r="B331" s="8" t="str">
        <f>VLOOKUP(A331,'Sets data'!$A$3:$C$9972,3,FALSE)</f>
        <v>Gryphon's Ferocity</v>
      </c>
      <c r="C331" s="8" t="str">
        <f>VLOOKUP(A331,'Sets data'!$A$3:$C$9972,2,FALSE)</f>
        <v>Wildheit des Greifen</v>
      </c>
      <c r="G331" s="72" t="str">
        <f t="shared" si="5"/>
        <v/>
      </c>
    </row>
    <row r="332" spans="1:7" x14ac:dyDescent="0.25">
      <c r="A332" s="12">
        <v>384</v>
      </c>
      <c r="B332" s="8" t="str">
        <f>VLOOKUP(A332,'Sets data'!$A$3:$C$9972,3,FALSE)</f>
        <v>Wisdom of Vanus</v>
      </c>
      <c r="C332" s="8" t="str">
        <f>VLOOKUP(A332,'Sets data'!$A$3:$C$9972,2,FALSE)</f>
        <v>Weisheit von Vanus</v>
      </c>
      <c r="G332" s="72" t="str">
        <f t="shared" si="5"/>
        <v/>
      </c>
    </row>
    <row r="333" spans="1:7" x14ac:dyDescent="0.25">
      <c r="A333" s="5">
        <v>385</v>
      </c>
      <c r="B333" s="8" t="str">
        <f>VLOOKUP(A333,'Sets data'!$A$3:$C$9972,3,FALSE)</f>
        <v>Adept Rider</v>
      </c>
      <c r="C333" s="8" t="str">
        <f>VLOOKUP(A333,'Sets data'!$A$3:$C$9972,2,FALSE)</f>
        <v>Versierter Reiter</v>
      </c>
      <c r="G333" s="72" t="str">
        <f t="shared" si="5"/>
        <v/>
      </c>
    </row>
    <row r="334" spans="1:7" x14ac:dyDescent="0.25">
      <c r="A334" s="5">
        <v>386</v>
      </c>
      <c r="B334" s="8" t="str">
        <f>VLOOKUP(A334,'Sets data'!$A$3:$C$9972,3,FALSE)</f>
        <v>Sload's Semblance</v>
      </c>
      <c r="C334" s="8" t="str">
        <f>VLOOKUP(A334,'Sets data'!$A$3:$C$9972,2,FALSE)</f>
        <v>Kreckenantlitz</v>
      </c>
      <c r="G334" s="72" t="str">
        <f t="shared" si="5"/>
        <v/>
      </c>
    </row>
    <row r="335" spans="1:7" x14ac:dyDescent="0.25">
      <c r="A335" s="5">
        <v>387</v>
      </c>
      <c r="B335" s="8" t="str">
        <f>VLOOKUP(A335,'Sets data'!$A$3:$C$9972,3,FALSE)</f>
        <v>Nocturnal's Favor</v>
      </c>
      <c r="C335" s="8" t="str">
        <f>VLOOKUP(A335,'Sets data'!$A$3:$C$9972,2,FALSE)</f>
        <v>Nocturnals Gunst</v>
      </c>
      <c r="G335" s="72" t="str">
        <f t="shared" si="5"/>
        <v/>
      </c>
    </row>
    <row r="336" spans="1:7" x14ac:dyDescent="0.25">
      <c r="A336" s="12">
        <v>388</v>
      </c>
      <c r="B336" s="8" t="str">
        <f>VLOOKUP(A336,'Sets data'!$A$3:$C$9972,3,FALSE)</f>
        <v>Aegis of Galenwe</v>
      </c>
      <c r="C336" s="8" t="str">
        <f>VLOOKUP(A336,'Sets data'!$A$3:$C$9972,2,FALSE)</f>
        <v>Ägis von Galenwe</v>
      </c>
      <c r="G336" s="72" t="str">
        <f t="shared" si="5"/>
        <v/>
      </c>
    </row>
    <row r="337" spans="1:7" x14ac:dyDescent="0.25">
      <c r="A337" s="12">
        <v>389</v>
      </c>
      <c r="B337" s="8" t="str">
        <f>VLOOKUP(A337,'Sets data'!$A$3:$C$9972,3,FALSE)</f>
        <v>Arms of Relequen</v>
      </c>
      <c r="C337" s="8" t="str">
        <f>VLOOKUP(A337,'Sets data'!$A$3:$C$9972,2,FALSE)</f>
        <v>Waffen von Relequen</v>
      </c>
      <c r="G337" s="72" t="str">
        <f t="shared" si="5"/>
        <v/>
      </c>
    </row>
    <row r="338" spans="1:7" x14ac:dyDescent="0.25">
      <c r="A338" s="12">
        <v>390</v>
      </c>
      <c r="B338" s="8" t="str">
        <f>VLOOKUP(A338,'Sets data'!$A$3:$C$9972,3,FALSE)</f>
        <v>Mantle of Siroria</v>
      </c>
      <c r="C338" s="8" t="str">
        <f>VLOOKUP(A338,'Sets data'!$A$3:$C$9972,2,FALSE)</f>
        <v>Mantel von Siroria</v>
      </c>
      <c r="G338" s="72" t="str">
        <f t="shared" si="5"/>
        <v/>
      </c>
    </row>
    <row r="339" spans="1:7" ht="105" x14ac:dyDescent="0.25">
      <c r="A339" s="12">
        <v>391</v>
      </c>
      <c r="B339" s="8" t="str">
        <f>VLOOKUP(A339,'Sets data'!$A$3:$C$9972,3,FALSE)</f>
        <v>Vestment of Olorime</v>
      </c>
      <c r="C339" s="8" t="str">
        <f>VLOOKUP(A339,'Sets data'!$A$3:$C$9972,2,FALSE)</f>
        <v>Gewandung von Olorime</v>
      </c>
      <c r="D339" s="23" t="s">
        <v>2346</v>
      </c>
      <c r="G339" s="72"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data'!$A$3:$C$9972,3,FALSE)</f>
        <v>Perfect Aegis of Galenwe</v>
      </c>
      <c r="C340" s="8" t="str">
        <f>VLOOKUP(A340,'Sets data'!$A$3:$C$9972,2,FALSE)</f>
        <v>Perfekte Ägis von Galenwe</v>
      </c>
      <c r="G340" s="72" t="str">
        <f t="shared" si="5"/>
        <v/>
      </c>
    </row>
    <row r="341" spans="1:7" x14ac:dyDescent="0.25">
      <c r="A341" s="46">
        <v>393</v>
      </c>
      <c r="B341" s="8" t="str">
        <f>VLOOKUP(A341,'Sets data'!$A$3:$C$9972,3,FALSE)</f>
        <v>Perfect Arms of Relequen</v>
      </c>
      <c r="C341" s="8" t="str">
        <f>VLOOKUP(A341,'Sets data'!$A$3:$C$9972,2,FALSE)</f>
        <v>Perfekte Waffen von Relequen</v>
      </c>
      <c r="G341" s="72" t="str">
        <f t="shared" si="5"/>
        <v/>
      </c>
    </row>
    <row r="342" spans="1:7" x14ac:dyDescent="0.25">
      <c r="A342" s="12">
        <v>394</v>
      </c>
      <c r="B342" s="8" t="str">
        <f>VLOOKUP(A342,'Sets data'!$A$3:$C$9972,3,FALSE)</f>
        <v>Perfect Mantle of Siroria</v>
      </c>
      <c r="C342" s="8" t="str">
        <f>VLOOKUP(A342,'Sets data'!$A$3:$C$9972,2,FALSE)</f>
        <v>Perfekter Mantel von Siroria</v>
      </c>
      <c r="G342" s="72" t="str">
        <f t="shared" si="5"/>
        <v/>
      </c>
    </row>
    <row r="343" spans="1:7" ht="105" x14ac:dyDescent="0.25">
      <c r="A343" s="12">
        <v>395</v>
      </c>
      <c r="B343" s="8" t="str">
        <f>VLOOKUP(A343,'Sets data'!$A$3:$C$9972,3,FALSE)</f>
        <v>Perfect Vestment of Olorime</v>
      </c>
      <c r="C343" s="8" t="str">
        <f>VLOOKUP(A343,'Sets data'!$A$3:$C$9972,2,FALSE)</f>
        <v>Perfekte Gewandung von Olorime</v>
      </c>
      <c r="D343" s="23" t="s">
        <v>2347</v>
      </c>
      <c r="G343" s="72"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data'!$A$3:$C$9972,3,FALSE)</f>
        <v>Balorgh</v>
      </c>
      <c r="C344" s="8" t="str">
        <f>VLOOKUP(A344,'Sets data'!$A$3:$C$9972,2,FALSE)</f>
        <v>Balorgh</v>
      </c>
      <c r="G344" s="72" t="str">
        <f t="shared" si="5"/>
        <v/>
      </c>
    </row>
    <row r="345" spans="1:7" x14ac:dyDescent="0.25">
      <c r="A345" s="5">
        <v>398</v>
      </c>
      <c r="B345" s="8" t="str">
        <f>VLOOKUP(A345,'Sets data'!$A$3:$C$9972,3,FALSE)</f>
        <v>Vykosa</v>
      </c>
      <c r="C345" s="8" t="str">
        <f>VLOOKUP(A345,'Sets data'!$A$3:$C$9972,2,FALSE)</f>
        <v>Vykosa</v>
      </c>
      <c r="G345" s="72" t="str">
        <f t="shared" si="5"/>
        <v/>
      </c>
    </row>
    <row r="346" spans="1:7" x14ac:dyDescent="0.25">
      <c r="A346" s="12">
        <v>399</v>
      </c>
      <c r="B346" s="8" t="str">
        <f>VLOOKUP(A346,'Sets data'!$A$3:$C$9972,3,FALSE)</f>
        <v>Hanu's Compassion</v>
      </c>
      <c r="C346" s="8" t="str">
        <f>VLOOKUP(A346,'Sets data'!$A$3:$C$9972,2,FALSE)</f>
        <v>Hanus Mitgefühl</v>
      </c>
      <c r="G346" s="72" t="str">
        <f t="shared" si="5"/>
        <v/>
      </c>
    </row>
    <row r="347" spans="1:7" x14ac:dyDescent="0.25">
      <c r="A347" s="12">
        <v>400</v>
      </c>
      <c r="B347" s="8" t="str">
        <f>VLOOKUP(A347,'Sets data'!$A$3:$C$9972,3,FALSE)</f>
        <v>Blood Moon</v>
      </c>
      <c r="C347" s="8" t="str">
        <f>VLOOKUP(A347,'Sets data'!$A$3:$C$9972,2,FALSE)</f>
        <v>Blutmond</v>
      </c>
      <c r="G347" s="72" t="str">
        <f t="shared" si="5"/>
        <v/>
      </c>
    </row>
    <row r="348" spans="1:7" x14ac:dyDescent="0.25">
      <c r="A348" s="12">
        <v>401</v>
      </c>
      <c r="B348" s="8" t="str">
        <f>VLOOKUP(A348,'Sets data'!$A$3:$C$9972,3,FALSE)</f>
        <v>Haven of Ursus</v>
      </c>
      <c r="C348" s="8" t="str">
        <f>VLOOKUP(A348,'Sets data'!$A$3:$C$9972,2,FALSE)</f>
        <v>Zuflucht von Ursus</v>
      </c>
      <c r="G348" s="72" t="str">
        <f t="shared" si="5"/>
        <v/>
      </c>
    </row>
    <row r="349" spans="1:7" x14ac:dyDescent="0.25">
      <c r="A349" s="12">
        <v>402</v>
      </c>
      <c r="B349" s="8" t="str">
        <f>VLOOKUP(A349,'Sets data'!$A$3:$C$9972,3,FALSE)</f>
        <v>Moon Hunter</v>
      </c>
      <c r="C349" s="8" t="str">
        <f>VLOOKUP(A349,'Sets data'!$A$3:$C$9972,2,FALSE)</f>
        <v>Mondjäger</v>
      </c>
      <c r="G349" s="72" t="str">
        <f t="shared" si="5"/>
        <v/>
      </c>
    </row>
    <row r="350" spans="1:7" x14ac:dyDescent="0.25">
      <c r="A350" s="12">
        <v>403</v>
      </c>
      <c r="B350" s="8" t="str">
        <f>VLOOKUP(A350,'Sets data'!$A$3:$C$9972,3,FALSE)</f>
        <v>Savage Werewolf</v>
      </c>
      <c r="C350" s="8" t="str">
        <f>VLOOKUP(A350,'Sets data'!$A$3:$C$9972,2,FALSE)</f>
        <v>Wilder Werwolf</v>
      </c>
      <c r="G350" s="72" t="str">
        <f t="shared" si="5"/>
        <v/>
      </c>
    </row>
    <row r="351" spans="1:7" x14ac:dyDescent="0.25">
      <c r="A351" s="12">
        <v>404</v>
      </c>
      <c r="B351" s="8" t="str">
        <f>VLOOKUP(A351,'Sets data'!$A$3:$C$9972,3,FALSE)</f>
        <v>Jailer's Tenacity</v>
      </c>
      <c r="C351" s="8" t="str">
        <f>VLOOKUP(A351,'Sets data'!$A$3:$C$9972,2,FALSE)</f>
        <v>Tenazität des Kerkermeisters</v>
      </c>
      <c r="G351" s="72" t="str">
        <f t="shared" si="5"/>
        <v/>
      </c>
    </row>
    <row r="352" spans="1:7" x14ac:dyDescent="0.25">
      <c r="A352" s="12">
        <v>405</v>
      </c>
      <c r="B352" s="8" t="str">
        <f>VLOOKUP(A352,'Sets data'!$A$3:$C$9972,3,FALSE)</f>
        <v>Bright-Throat's Boast</v>
      </c>
      <c r="C352" s="8" t="str">
        <f>VLOOKUP(A352,'Sets data'!$A$3:$C$9972,2,FALSE)</f>
        <v>Hellhalsstolz</v>
      </c>
      <c r="G352" s="72" t="str">
        <f t="shared" si="5"/>
        <v/>
      </c>
    </row>
    <row r="353" spans="1:7" x14ac:dyDescent="0.25">
      <c r="A353" s="12">
        <v>406</v>
      </c>
      <c r="B353" s="8" t="str">
        <f>VLOOKUP(A353,'Sets data'!$A$3:$C$9972,3,FALSE)</f>
        <v>Dead-Water's Guile</v>
      </c>
      <c r="C353" s="8" t="str">
        <f>VLOOKUP(A353,'Sets data'!$A$3:$C$9972,2,FALSE)</f>
        <v>Totwassertücke</v>
      </c>
      <c r="G353" s="72" t="str">
        <f t="shared" si="5"/>
        <v/>
      </c>
    </row>
    <row r="354" spans="1:7" x14ac:dyDescent="0.25">
      <c r="A354" s="12">
        <v>407</v>
      </c>
      <c r="B354" s="8" t="str">
        <f>VLOOKUP(A354,'Sets data'!$A$3:$C$9972,3,FALSE)</f>
        <v>Champion of the Hist</v>
      </c>
      <c r="C354" s="8" t="str">
        <f>VLOOKUP(A354,'Sets data'!$A$3:$C$9972,2,FALSE)</f>
        <v>Histchampion</v>
      </c>
      <c r="G354" s="72" t="str">
        <f t="shared" si="5"/>
        <v/>
      </c>
    </row>
    <row r="355" spans="1:7" x14ac:dyDescent="0.25">
      <c r="A355" s="5">
        <v>408</v>
      </c>
      <c r="B355" s="8" t="str">
        <f>VLOOKUP(A355,'Sets data'!$A$3:$C$9972,3,FALSE)</f>
        <v>Grave-Stake Collector</v>
      </c>
      <c r="C355" s="8" t="str">
        <f>VLOOKUP(A355,'Sets data'!$A$3:$C$9972,2,FALSE)</f>
        <v>Grabpflocksammler</v>
      </c>
      <c r="G355" s="72" t="str">
        <f t="shared" si="5"/>
        <v/>
      </c>
    </row>
    <row r="356" spans="1:7" x14ac:dyDescent="0.25">
      <c r="A356" s="5">
        <v>409</v>
      </c>
      <c r="B356" s="8" t="str">
        <f>VLOOKUP(A356,'Sets data'!$A$3:$C$9972,3,FALSE)</f>
        <v>Naga Shaman</v>
      </c>
      <c r="C356" s="8" t="str">
        <f>VLOOKUP(A356,'Sets data'!$A$3:$C$9972,2,FALSE)</f>
        <v>Nagaschamane</v>
      </c>
      <c r="G356" s="72" t="str">
        <f t="shared" si="5"/>
        <v/>
      </c>
    </row>
    <row r="357" spans="1:7" x14ac:dyDescent="0.25">
      <c r="A357" s="5">
        <v>410</v>
      </c>
      <c r="B357" s="8" t="str">
        <f>VLOOKUP(A357,'Sets data'!$A$3:$C$9972,3,FALSE)</f>
        <v>Might of the Lost Legion</v>
      </c>
      <c r="C357" s="8" t="str">
        <f>VLOOKUP(A357,'Sets data'!$A$3:$C$9972,2,FALSE)</f>
        <v>Macht der Verlorenen Legion</v>
      </c>
      <c r="G357" s="72" t="str">
        <f t="shared" si="5"/>
        <v/>
      </c>
    </row>
    <row r="358" spans="1:7" x14ac:dyDescent="0.25">
      <c r="A358" s="12">
        <v>411</v>
      </c>
      <c r="B358" s="8" t="str">
        <f>VLOOKUP(A358,'Sets data'!$A$3:$C$9972,3,FALSE)</f>
        <v>Gallant Charge</v>
      </c>
      <c r="C358" s="8" t="str">
        <f>VLOOKUP(A358,'Sets data'!$A$3:$C$9972,2,FALSE)</f>
        <v>Galanter Ansturm</v>
      </c>
      <c r="G358" s="72" t="str">
        <f t="shared" si="5"/>
        <v/>
      </c>
    </row>
    <row r="359" spans="1:7" x14ac:dyDescent="0.25">
      <c r="A359" s="12">
        <v>412</v>
      </c>
      <c r="B359" s="8" t="str">
        <f>VLOOKUP(A359,'Sets data'!$A$3:$C$9972,3,FALSE)</f>
        <v>Radial Uppercut</v>
      </c>
      <c r="C359" s="8" t="str">
        <f>VLOOKUP(A359,'Sets data'!$A$3:$C$9972,2,FALSE)</f>
        <v>Rundum-Aufwärtsschnitt</v>
      </c>
      <c r="G359" s="72" t="str">
        <f t="shared" si="5"/>
        <v/>
      </c>
    </row>
    <row r="360" spans="1:7" x14ac:dyDescent="0.25">
      <c r="A360" s="12">
        <v>413</v>
      </c>
      <c r="B360" s="8" t="str">
        <f>VLOOKUP(A360,'Sets data'!$A$3:$C$9972,3,FALSE)</f>
        <v>Spectral Cloak</v>
      </c>
      <c r="C360" s="8" t="str">
        <f>VLOOKUP(A360,'Sets data'!$A$3:$C$9972,2,FALSE)</f>
        <v>Spektraler Mantel</v>
      </c>
      <c r="G360" s="72" t="str">
        <f t="shared" si="5"/>
        <v/>
      </c>
    </row>
    <row r="361" spans="1:7" x14ac:dyDescent="0.25">
      <c r="A361" s="12">
        <v>414</v>
      </c>
      <c r="B361" s="8" t="str">
        <f>VLOOKUP(A361,'Sets data'!$A$3:$C$9972,3,FALSE)</f>
        <v>Virulent Shot</v>
      </c>
      <c r="C361" s="8" t="str">
        <f>VLOOKUP(A361,'Sets data'!$A$3:$C$9972,2,FALSE)</f>
        <v>Virulenter Schuss</v>
      </c>
      <c r="G361" s="72" t="str">
        <f t="shared" si="5"/>
        <v/>
      </c>
    </row>
    <row r="362" spans="1:7" x14ac:dyDescent="0.25">
      <c r="A362" s="12">
        <v>415</v>
      </c>
      <c r="B362" s="8" t="str">
        <f>VLOOKUP(A362,'Sets data'!$A$3:$C$9972,3,FALSE)</f>
        <v>Wild Impulse</v>
      </c>
      <c r="C362" s="8" t="str">
        <f>VLOOKUP(A362,'Sets data'!$A$3:$C$9972,2,FALSE)</f>
        <v>Wilder Impuls</v>
      </c>
      <c r="G362" s="72" t="str">
        <f t="shared" si="5"/>
        <v/>
      </c>
    </row>
    <row r="363" spans="1:7" x14ac:dyDescent="0.25">
      <c r="A363" s="12">
        <v>416</v>
      </c>
      <c r="B363" s="8" t="str">
        <f>VLOOKUP(A363,'Sets data'!$A$3:$C$9972,3,FALSE)</f>
        <v>Mender's Ward</v>
      </c>
      <c r="C363" s="8" t="str">
        <f>VLOOKUP(A363,'Sets data'!$A$3:$C$9972,2,FALSE)</f>
        <v>Schutz des Pflegers</v>
      </c>
      <c r="G363" s="72" t="str">
        <f t="shared" si="5"/>
        <v/>
      </c>
    </row>
    <row r="364" spans="1:7" x14ac:dyDescent="0.25">
      <c r="A364" s="12">
        <v>417</v>
      </c>
      <c r="B364" s="8" t="str">
        <f>VLOOKUP(A364,'Sets data'!$A$3:$C$9972,3,FALSE)</f>
        <v>Indomitable Fury</v>
      </c>
      <c r="C364" s="8" t="str">
        <f>VLOOKUP(A364,'Sets data'!$A$3:$C$9972,2,FALSE)</f>
        <v>Unbeugsamer Zorn</v>
      </c>
      <c r="G364" s="72" t="str">
        <f t="shared" si="5"/>
        <v/>
      </c>
    </row>
    <row r="365" spans="1:7" x14ac:dyDescent="0.25">
      <c r="A365" s="12">
        <v>418</v>
      </c>
      <c r="B365" s="8" t="str">
        <f>VLOOKUP(A365,'Sets data'!$A$3:$C$9972,3,FALSE)</f>
        <v>Spell Strategist</v>
      </c>
      <c r="C365" s="8" t="str">
        <f>VLOOKUP(A365,'Sets data'!$A$3:$C$9972,2,FALSE)</f>
        <v>Zauberstratege</v>
      </c>
      <c r="G365" s="72" t="str">
        <f t="shared" si="5"/>
        <v/>
      </c>
    </row>
    <row r="366" spans="1:7" x14ac:dyDescent="0.25">
      <c r="A366" s="12">
        <v>419</v>
      </c>
      <c r="B366" s="8" t="str">
        <f>VLOOKUP(A366,'Sets data'!$A$3:$C$9972,3,FALSE)</f>
        <v>Battlefield Acrobat</v>
      </c>
      <c r="C366" s="8" t="str">
        <f>VLOOKUP(A366,'Sets data'!$A$3:$C$9972,2,FALSE)</f>
        <v>Schlachtfeldakrobat</v>
      </c>
      <c r="G366" s="72" t="str">
        <f t="shared" si="5"/>
        <v/>
      </c>
    </row>
    <row r="367" spans="1:7" x14ac:dyDescent="0.25">
      <c r="A367" s="12">
        <v>420</v>
      </c>
      <c r="B367" s="8" t="str">
        <f>VLOOKUP(A367,'Sets data'!$A$3:$C$9972,3,FALSE)</f>
        <v>Soldier of Anguish</v>
      </c>
      <c r="C367" s="8" t="str">
        <f>VLOOKUP(A367,'Sets data'!$A$3:$C$9972,2,FALSE)</f>
        <v>Soldat der Pein</v>
      </c>
      <c r="G367" s="72" t="str">
        <f t="shared" si="5"/>
        <v/>
      </c>
    </row>
    <row r="368" spans="1:7" x14ac:dyDescent="0.25">
      <c r="A368" s="12">
        <v>421</v>
      </c>
      <c r="B368" s="8" t="str">
        <f>VLOOKUP(A368,'Sets data'!$A$3:$C$9972,3,FALSE)</f>
        <v>Steadfast Hero</v>
      </c>
      <c r="C368" s="8" t="str">
        <f>VLOOKUP(A368,'Sets data'!$A$3:$C$9972,2,FALSE)</f>
        <v>Standhafter Held</v>
      </c>
      <c r="G368" s="72" t="str">
        <f t="shared" si="5"/>
        <v/>
      </c>
    </row>
    <row r="369" spans="1:7" x14ac:dyDescent="0.25">
      <c r="A369" s="12">
        <v>422</v>
      </c>
      <c r="B369" s="8" t="str">
        <f>VLOOKUP(A369,'Sets data'!$A$3:$C$9972,3,FALSE)</f>
        <v>Battalion Defender</v>
      </c>
      <c r="C369" s="8" t="str">
        <f>VLOOKUP(A369,'Sets data'!$A$3:$C$9972,2,FALSE)</f>
        <v>Bataillonsverteidiger</v>
      </c>
      <c r="G369" s="72" t="str">
        <f t="shared" si="5"/>
        <v/>
      </c>
    </row>
    <row r="370" spans="1:7" x14ac:dyDescent="0.25">
      <c r="A370" s="12">
        <v>423</v>
      </c>
      <c r="B370" s="8" t="str">
        <f>VLOOKUP(A370,'Sets data'!$A$3:$C$9972,3,FALSE)</f>
        <v>Perfect Gallant Charge</v>
      </c>
      <c r="C370" s="8" t="str">
        <f>VLOOKUP(A370,'Sets data'!$A$3:$C$9972,2,FALSE)</f>
        <v>Perfekter galanter Ansturm</v>
      </c>
      <c r="G370" s="72" t="str">
        <f t="shared" si="5"/>
        <v/>
      </c>
    </row>
    <row r="371" spans="1:7" x14ac:dyDescent="0.25">
      <c r="A371" s="12">
        <v>424</v>
      </c>
      <c r="B371" s="8" t="str">
        <f>VLOOKUP(A371,'Sets data'!$A$3:$C$9972,3,FALSE)</f>
        <v>Perfect Radial Uppercut</v>
      </c>
      <c r="C371" s="8" t="str">
        <f>VLOOKUP(A371,'Sets data'!$A$3:$C$9972,2,FALSE)</f>
        <v>Perfekter Rundum-Aufwärtsschnitt</v>
      </c>
      <c r="G371" s="72" t="str">
        <f t="shared" si="5"/>
        <v/>
      </c>
    </row>
    <row r="372" spans="1:7" x14ac:dyDescent="0.25">
      <c r="A372" s="12">
        <v>425</v>
      </c>
      <c r="B372" s="8" t="str">
        <f>VLOOKUP(A372,'Sets data'!$A$3:$C$9972,3,FALSE)</f>
        <v>Perfect Spectral Cloak</v>
      </c>
      <c r="C372" s="8" t="str">
        <f>VLOOKUP(A372,'Sets data'!$A$3:$C$9972,2,FALSE)</f>
        <v>Perfekter spektraler Mantel</v>
      </c>
      <c r="G372" s="72" t="str">
        <f t="shared" si="5"/>
        <v/>
      </c>
    </row>
    <row r="373" spans="1:7" x14ac:dyDescent="0.25">
      <c r="A373" s="12">
        <v>426</v>
      </c>
      <c r="B373" s="8" t="str">
        <f>VLOOKUP(A373,'Sets data'!$A$3:$C$9972,3,FALSE)</f>
        <v>Perfect Virulent Shot</v>
      </c>
      <c r="C373" s="8" t="str">
        <f>VLOOKUP(A373,'Sets data'!$A$3:$C$9972,2,FALSE)</f>
        <v>Perfekter virulenter Schuss</v>
      </c>
      <c r="G373" s="72" t="str">
        <f t="shared" si="5"/>
        <v/>
      </c>
    </row>
    <row r="374" spans="1:7" x14ac:dyDescent="0.25">
      <c r="A374" s="12">
        <v>427</v>
      </c>
      <c r="B374" s="8" t="str">
        <f>VLOOKUP(A374,'Sets data'!$A$3:$C$9972,3,FALSE)</f>
        <v>Perfect Wild Impulse</v>
      </c>
      <c r="C374" s="8" t="str">
        <f>VLOOKUP(A374,'Sets data'!$A$3:$C$9972,2,FALSE)</f>
        <v>Perfekter wilder Impuls</v>
      </c>
      <c r="G374" s="72" t="str">
        <f t="shared" si="5"/>
        <v/>
      </c>
    </row>
    <row r="375" spans="1:7" x14ac:dyDescent="0.25">
      <c r="A375" s="12">
        <v>428</v>
      </c>
      <c r="B375" s="8" t="str">
        <f>VLOOKUP(A375,'Sets data'!$A$3:$C$9972,3,FALSE)</f>
        <v>Perfect Mender's Ward</v>
      </c>
      <c r="C375" s="8" t="str">
        <f>VLOOKUP(A375,'Sets data'!$A$3:$C$9972,2,FALSE)</f>
        <v>Perfekter Schutz des Pflegers</v>
      </c>
      <c r="G375" s="72" t="str">
        <f t="shared" si="5"/>
        <v/>
      </c>
    </row>
    <row r="376" spans="1:7" x14ac:dyDescent="0.25">
      <c r="A376" s="12">
        <v>429</v>
      </c>
      <c r="B376" s="8" t="str">
        <f>VLOOKUP(A376,'Sets data'!$A$3:$C$9972,3,FALSE)</f>
        <v>Mighty Glacier</v>
      </c>
      <c r="C376" s="8" t="str">
        <f>VLOOKUP(A376,'Sets data'!$A$3:$C$9972,2,FALSE)</f>
        <v>Mächtiger Gletscher</v>
      </c>
      <c r="G376" s="72" t="str">
        <f t="shared" si="5"/>
        <v/>
      </c>
    </row>
    <row r="377" spans="1:7" x14ac:dyDescent="0.25">
      <c r="A377" s="12">
        <v>430</v>
      </c>
      <c r="B377" s="8" t="str">
        <f>VLOOKUP(A377,'Sets data'!$A$3:$C$9972,3,FALSE)</f>
        <v>Tzogvin's Warband</v>
      </c>
      <c r="C377" s="8" t="str">
        <f>VLOOKUP(A377,'Sets data'!$A$3:$C$9972,2,FALSE)</f>
        <v>Tzogvins Kriegstrupp</v>
      </c>
      <c r="G377" s="72" t="str">
        <f t="shared" si="5"/>
        <v/>
      </c>
    </row>
    <row r="378" spans="1:7" x14ac:dyDescent="0.25">
      <c r="A378" s="12">
        <v>431</v>
      </c>
      <c r="B378" s="8" t="str">
        <f>VLOOKUP(A378,'Sets data'!$A$3:$C$9972,3,FALSE)</f>
        <v>Icy Conjuror</v>
      </c>
      <c r="C378" s="8" t="str">
        <f>VLOOKUP(A378,'Sets data'!$A$3:$C$9972,2,FALSE)</f>
        <v>Eisiger Anrufer</v>
      </c>
      <c r="G378" s="72" t="str">
        <f t="shared" si="5"/>
        <v/>
      </c>
    </row>
    <row r="379" spans="1:7" x14ac:dyDescent="0.25">
      <c r="A379" s="5">
        <v>432</v>
      </c>
      <c r="B379" s="8" t="str">
        <f>VLOOKUP(A379,'Sets data'!$A$3:$C$9972,3,FALSE)</f>
        <v>Stonekeeper</v>
      </c>
      <c r="C379" s="8" t="str">
        <f>VLOOKUP(A379,'Sets data'!$A$3:$C$9972,2,FALSE)</f>
        <v>Steinwahrer</v>
      </c>
      <c r="G379" s="72" t="str">
        <f t="shared" si="5"/>
        <v/>
      </c>
    </row>
    <row r="380" spans="1:7" x14ac:dyDescent="0.25">
      <c r="A380" s="12">
        <v>433</v>
      </c>
      <c r="B380" s="8" t="str">
        <f>VLOOKUP(A380,'Sets data'!$A$3:$C$9972,3,FALSE)</f>
        <v>Frozen Watcher</v>
      </c>
      <c r="C380" s="8" t="str">
        <f>VLOOKUP(A380,'Sets data'!$A$3:$C$9972,2,FALSE)</f>
        <v>Gefrorener Beobachter</v>
      </c>
      <c r="G380" s="72" t="str">
        <f t="shared" si="5"/>
        <v/>
      </c>
    </row>
    <row r="381" spans="1:7" x14ac:dyDescent="0.25">
      <c r="A381" s="12">
        <v>434</v>
      </c>
      <c r="B381" s="8" t="str">
        <f>VLOOKUP(A381,'Sets data'!$A$3:$C$9972,3,FALSE)</f>
        <v>Scavenging Demise</v>
      </c>
      <c r="C381" s="8" t="str">
        <f>VLOOKUP(A381,'Sets data'!$A$3:$C$9972,2,FALSE)</f>
        <v>Ausbeutender Niedergang</v>
      </c>
      <c r="G381" s="72" t="str">
        <f t="shared" si="5"/>
        <v/>
      </c>
    </row>
    <row r="382" spans="1:7" x14ac:dyDescent="0.25">
      <c r="A382" s="12">
        <v>435</v>
      </c>
      <c r="B382" s="8" t="str">
        <f>VLOOKUP(A382,'Sets data'!$A$3:$C$9972,3,FALSE)</f>
        <v>Auroran's Thunder</v>
      </c>
      <c r="C382" s="8" t="str">
        <f>VLOOKUP(A382,'Sets data'!$A$3:$C$9972,2,FALSE)</f>
        <v>Donner des Auroraners</v>
      </c>
      <c r="G382" s="72" t="str">
        <f t="shared" si="5"/>
        <v/>
      </c>
    </row>
    <row r="383" spans="1:7" x14ac:dyDescent="0.25">
      <c r="A383" s="5">
        <v>436</v>
      </c>
      <c r="B383" s="8" t="str">
        <f>VLOOKUP(A383,'Sets data'!$A$3:$C$9972,3,FALSE)</f>
        <v>Symphony of Blades</v>
      </c>
      <c r="C383" s="8" t="str">
        <f>VLOOKUP(A383,'Sets data'!$A$3:$C$9972,2,FALSE)</f>
        <v>Sinfonie der Klingen</v>
      </c>
      <c r="G383" s="72" t="str">
        <f t="shared" si="5"/>
        <v/>
      </c>
    </row>
    <row r="384" spans="1:7" x14ac:dyDescent="0.25">
      <c r="A384" s="12">
        <v>437</v>
      </c>
      <c r="B384" s="8" t="str">
        <f>VLOOKUP(A384,'Sets data'!$A$3:$C$9972,3,FALSE)</f>
        <v>Coldharbour's Favorite</v>
      </c>
      <c r="C384" s="8" t="str">
        <f>VLOOKUP(A384,'Sets data'!$A$3:$C$9972,2,FALSE)</f>
        <v>Kalthafens Günstling</v>
      </c>
      <c r="G384" s="72" t="str">
        <f t="shared" ref="G384:G437" si="6">IF(AND(A384&lt;&gt;"",NOT(ISERROR(A384)),ISNUMBER(A384),D384&lt;&gt;""),CONCATENATE("[",A384,"] = {",D384,"},","     --",B384," -&gt; ",E384," / ",F384),"")</f>
        <v/>
      </c>
    </row>
    <row r="385" spans="1:7" x14ac:dyDescent="0.25">
      <c r="A385" s="12">
        <v>438</v>
      </c>
      <c r="B385" s="8" t="str">
        <f>VLOOKUP(A385,'Sets data'!$A$3:$C$9972,3,FALSE)</f>
        <v>Senche-raht's Grit</v>
      </c>
      <c r="C385" s="8" t="str">
        <f>VLOOKUP(A385,'Sets data'!$A$3:$C$9972,2,FALSE)</f>
        <v>Mut des Senche-raht</v>
      </c>
      <c r="G385" s="72" t="str">
        <f t="shared" si="6"/>
        <v/>
      </c>
    </row>
    <row r="386" spans="1:7" x14ac:dyDescent="0.25">
      <c r="A386" s="5">
        <v>439</v>
      </c>
      <c r="B386" s="8" t="str">
        <f>VLOOKUP(A386,'Sets data'!$A$3:$C$9972,3,FALSE)</f>
        <v>Vastarie's Tutelage</v>
      </c>
      <c r="C386" s="8" t="str">
        <f>VLOOKUP(A386,'Sets data'!$A$3:$C$9972,2,FALSE)</f>
        <v>Vastaries Vormundschaft</v>
      </c>
      <c r="G386" s="72" t="str">
        <f t="shared" si="6"/>
        <v/>
      </c>
    </row>
    <row r="387" spans="1:7" x14ac:dyDescent="0.25">
      <c r="A387" s="5">
        <v>440</v>
      </c>
      <c r="B387" s="8" t="str">
        <f>VLOOKUP(A387,'Sets data'!$A$3:$C$9972,3,FALSE)</f>
        <v>Crafty Alfiq</v>
      </c>
      <c r="C387" s="8" t="str">
        <f>VLOOKUP(A387,'Sets data'!$A$3:$C$9972,2,FALSE)</f>
        <v>Listiger Alfiq</v>
      </c>
      <c r="G387" s="72" t="str">
        <f t="shared" si="6"/>
        <v/>
      </c>
    </row>
    <row r="388" spans="1:7" x14ac:dyDescent="0.25">
      <c r="A388" s="5">
        <v>441</v>
      </c>
      <c r="B388" s="8" t="str">
        <f>VLOOKUP(A388,'Sets data'!$A$3:$C$9972,3,FALSE)</f>
        <v>Vesture of Darloc Brae</v>
      </c>
      <c r="C388" s="8" t="str">
        <f>VLOOKUP(A388,'Sets data'!$A$3:$C$9972,2,FALSE)</f>
        <v>Gewandung von Darloc Brae</v>
      </c>
      <c r="G388" s="72" t="str">
        <f t="shared" si="6"/>
        <v/>
      </c>
    </row>
    <row r="389" spans="1:7" x14ac:dyDescent="0.25">
      <c r="A389" s="5">
        <v>442</v>
      </c>
      <c r="B389" s="8" t="str">
        <f>VLOOKUP(A389,'Sets data'!$A$3:$C$9972,3,FALSE)</f>
        <v>Call of the Undertaker</v>
      </c>
      <c r="C389" s="8" t="str">
        <f>VLOOKUP(A389,'Sets data'!$A$3:$C$9972,2,FALSE)</f>
        <v>Ruf des Totengräbers</v>
      </c>
      <c r="G389" s="72" t="str">
        <f t="shared" si="6"/>
        <v/>
      </c>
    </row>
    <row r="390" spans="1:7" x14ac:dyDescent="0.25">
      <c r="A390" s="5">
        <v>443</v>
      </c>
      <c r="B390" s="8" t="str">
        <f>VLOOKUP(A390,'Sets data'!$A$3:$C$9972,3,FALSE)</f>
        <v>Eye of Nahviintaas</v>
      </c>
      <c r="C390" s="8" t="str">
        <f>VLOOKUP(A390,'Sets data'!$A$3:$C$9972,2,FALSE)</f>
        <v>Auge von Nahviintaas</v>
      </c>
      <c r="G390" s="72" t="str">
        <f t="shared" si="6"/>
        <v/>
      </c>
    </row>
    <row r="391" spans="1:7" x14ac:dyDescent="0.25">
      <c r="A391" s="5">
        <v>444</v>
      </c>
      <c r="B391" s="8" t="str">
        <f>VLOOKUP(A391,'Sets data'!$A$3:$C$9972,3,FALSE)</f>
        <v>False God's Devotion</v>
      </c>
      <c r="C391" s="8" t="str">
        <f>VLOOKUP(A391,'Sets data'!$A$3:$C$9972,2,FALSE)</f>
        <v>Ergebenheit des falschen Gottes</v>
      </c>
      <c r="G391" s="72" t="str">
        <f t="shared" si="6"/>
        <v/>
      </c>
    </row>
    <row r="392" spans="1:7" x14ac:dyDescent="0.25">
      <c r="A392" s="5">
        <v>445</v>
      </c>
      <c r="B392" s="8" t="str">
        <f>VLOOKUP(A392,'Sets data'!$A$3:$C$9972,3,FALSE)</f>
        <v>Tooth of Lokkestiiz</v>
      </c>
      <c r="C392" s="8" t="str">
        <f>VLOOKUP(A392,'Sets data'!$A$3:$C$9972,2,FALSE)</f>
        <v>Zahn von Lokkestiiz</v>
      </c>
      <c r="G392" s="72" t="str">
        <f t="shared" si="6"/>
        <v/>
      </c>
    </row>
    <row r="393" spans="1:7" ht="105" x14ac:dyDescent="0.25">
      <c r="A393" s="12">
        <v>446</v>
      </c>
      <c r="B393" s="8" t="str">
        <f>VLOOKUP(A393,'Sets data'!$A$3:$C$9972,3,FALSE)</f>
        <v>Claw of Yolnakhriin</v>
      </c>
      <c r="C393" s="8" t="str">
        <f>VLOOKUP(A393,'Sets data'!$A$3:$C$9972,2,FALSE)</f>
        <v>Kralle von Yolnahkriin</v>
      </c>
      <c r="D393" s="23" t="s">
        <v>2438</v>
      </c>
      <c r="G393" s="72"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data'!$A$3:$C$9972,3,FALSE)</f>
        <v>Eye of Nahviintaas</v>
      </c>
      <c r="C394" s="8" t="str">
        <f>VLOOKUP(A394,'Sets data'!$A$3:$C$9972,2,FALSE)</f>
        <v>Perfektioniertes Auge von Nahviintaas</v>
      </c>
      <c r="G394" s="72" t="str">
        <f t="shared" si="6"/>
        <v/>
      </c>
    </row>
    <row r="395" spans="1:7" x14ac:dyDescent="0.25">
      <c r="A395" s="5">
        <v>449</v>
      </c>
      <c r="B395" s="8" t="str">
        <f>VLOOKUP(A395,'Sets data'!$A$3:$C$9972,3,FALSE)</f>
        <v>Perfected False God's Devotion</v>
      </c>
      <c r="C395" s="8" t="str">
        <f>VLOOKUP(A395,'Sets data'!$A$3:$C$9972,2,FALSE)</f>
        <v>Perfektionierte Ergebenheit zum falschen Gott</v>
      </c>
      <c r="G395" s="72" t="str">
        <f t="shared" si="6"/>
        <v/>
      </c>
    </row>
    <row r="396" spans="1:7" x14ac:dyDescent="0.25">
      <c r="A396" s="5">
        <v>450</v>
      </c>
      <c r="B396" s="8" t="str">
        <f>VLOOKUP(A396,'Sets data'!$A$3:$C$9972,3,FALSE)</f>
        <v>Perfected Tooth of Lokkestiiz</v>
      </c>
      <c r="C396" s="8" t="str">
        <f>VLOOKUP(A396,'Sets data'!$A$3:$C$9972,2,FALSE)</f>
        <v>Perfektionierter Zahn von Lokkestiiz</v>
      </c>
      <c r="G396" s="72" t="str">
        <f t="shared" si="6"/>
        <v/>
      </c>
    </row>
    <row r="397" spans="1:7" ht="105" x14ac:dyDescent="0.25">
      <c r="A397" s="5">
        <v>451</v>
      </c>
      <c r="B397" s="8" t="str">
        <f>VLOOKUP(A397,'Sets data'!$A$3:$C$9972,3,FALSE)</f>
        <v>Perfected Claw of Yolnakhriin</v>
      </c>
      <c r="C397" s="8" t="str">
        <f>VLOOKUP(A397,'Sets data'!$A$3:$C$9972,2,FALSE)</f>
        <v>Perfektionierte Kralle von Yolnahkriin</v>
      </c>
      <c r="D397" s="23" t="s">
        <v>2438</v>
      </c>
      <c r="G397" s="72"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data'!$A$3:$C$9972,3,FALSE)</f>
        <v>Hollowfang Thirst</v>
      </c>
      <c r="C398" s="8" t="str">
        <f>VLOOKUP(A398,'Sets data'!$A$3:$C$9972,2,FALSE)</f>
        <v>Hohlzahndurst</v>
      </c>
      <c r="D398" s="23" t="s">
        <v>2448</v>
      </c>
      <c r="G398" s="72"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data'!$A$3:$C$9972,3,FALSE)</f>
        <v>Dro'Zakar's Claws</v>
      </c>
      <c r="C399" s="8" t="str">
        <f>VLOOKUP(A399,'Sets data'!$A$3:$C$9972,2,FALSE)</f>
        <v>Dro'Zakars Krallen</v>
      </c>
      <c r="G399" s="72" t="str">
        <f t="shared" si="6"/>
        <v/>
      </c>
    </row>
    <row r="400" spans="1:7" x14ac:dyDescent="0.25">
      <c r="A400" s="5">
        <v>454</v>
      </c>
      <c r="B400" s="8" t="str">
        <f>VLOOKUP(A400,'Sets data'!$A$3:$C$9972,3,FALSE)</f>
        <v>Renald's Resolve</v>
      </c>
      <c r="C400" s="8" t="str">
        <f>VLOOKUP(A400,'Sets data'!$A$3:$C$9972,2,FALSE)</f>
        <v>Renalds Entschlossenheit</v>
      </c>
      <c r="G400" s="72" t="str">
        <f t="shared" si="6"/>
        <v/>
      </c>
    </row>
    <row r="401" spans="1:7" ht="135" x14ac:dyDescent="0.25">
      <c r="A401" s="5">
        <v>455</v>
      </c>
      <c r="B401" s="8" t="str">
        <f>VLOOKUP(A401,'Sets data'!$A$3:$C$9972,3,FALSE)</f>
        <v>Z'en's Redress</v>
      </c>
      <c r="C401" s="8" t="str">
        <f>VLOOKUP(A401,'Sets data'!$A$3:$C$9972,2,FALSE)</f>
        <v>Z'ens Wiedergutmachung</v>
      </c>
      <c r="D401" s="23" t="s">
        <v>2447</v>
      </c>
      <c r="G401" s="72"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data'!$A$3:$C$9972,3,FALSE)</f>
        <v>Azureblight Reaper</v>
      </c>
      <c r="C402" s="8" t="str">
        <f>VLOOKUP(A402,'Sets data'!$A$3:$C$9972,2,FALSE)</f>
        <v>Azurfäuleschnitter</v>
      </c>
      <c r="G402" s="72" t="str">
        <f t="shared" si="6"/>
        <v/>
      </c>
    </row>
    <row r="403" spans="1:7" x14ac:dyDescent="0.25">
      <c r="A403" s="5">
        <v>457</v>
      </c>
      <c r="B403" s="8" t="str">
        <f>VLOOKUP(A403,'Sets data'!$A$3:$C$9972,3,FALSE)</f>
        <v>Dragon's Defilement</v>
      </c>
      <c r="C403" s="8" t="str">
        <f>VLOOKUP(A403,'Sets data'!$A$3:$C$9972,2,FALSE)</f>
        <v>Drachenschändung</v>
      </c>
      <c r="G403" s="72" t="str">
        <f t="shared" si="6"/>
        <v/>
      </c>
    </row>
    <row r="404" spans="1:7" x14ac:dyDescent="0.25">
      <c r="A404" s="5">
        <v>458</v>
      </c>
      <c r="B404" s="8" t="str">
        <f>VLOOKUP(A404,'Sets data'!$A$3:$C$9972,3,FALSE)</f>
        <v>Grundwulf</v>
      </c>
      <c r="C404" s="8" t="str">
        <f>VLOOKUP(A404,'Sets data'!$A$3:$C$9972,2,FALSE)</f>
        <v>Grundwulf</v>
      </c>
      <c r="G404" s="72" t="str">
        <f t="shared" si="6"/>
        <v/>
      </c>
    </row>
    <row r="405" spans="1:7" x14ac:dyDescent="0.25">
      <c r="A405" s="5">
        <v>459</v>
      </c>
      <c r="B405" s="8" t="str">
        <f>VLOOKUP(A405,'Sets data'!$A$3:$C$9972,3,FALSE)</f>
        <v>Maarselok</v>
      </c>
      <c r="C405" s="8" t="str">
        <f>VLOOKUP(A405,'Sets data'!$A$3:$C$9972,2,FALSE)</f>
        <v>Maarselok</v>
      </c>
      <c r="G405" s="72" t="str">
        <f t="shared" si="6"/>
        <v/>
      </c>
    </row>
    <row r="406" spans="1:7" x14ac:dyDescent="0.25">
      <c r="A406" s="5">
        <v>465</v>
      </c>
      <c r="B406" s="8" t="str">
        <f>VLOOKUP(A406,'Sets data'!$A$3:$C$9972,3,FALSE)</f>
        <v>Senchal Defender</v>
      </c>
      <c r="C406" s="8" t="str">
        <f>VLOOKUP(A406,'Sets data'!$A$3:$C$9972,2,FALSE)</f>
        <v>Verteidiger von Senchal</v>
      </c>
      <c r="G406" s="72" t="str">
        <f t="shared" si="6"/>
        <v/>
      </c>
    </row>
    <row r="407" spans="1:7" x14ac:dyDescent="0.25">
      <c r="A407" s="5">
        <v>466</v>
      </c>
      <c r="B407" s="8" t="str">
        <f>VLOOKUP(A407,'Sets data'!$A$3:$C$9972,3,FALSE)</f>
        <v>Marauder's Haste</v>
      </c>
      <c r="C407" s="8" t="str">
        <f>VLOOKUP(A407,'Sets data'!$A$3:$C$9972,2,FALSE)</f>
        <v>Marodeurshast</v>
      </c>
      <c r="G407" s="72" t="str">
        <f t="shared" si="6"/>
        <v/>
      </c>
    </row>
    <row r="408" spans="1:7" x14ac:dyDescent="0.25">
      <c r="A408" s="5">
        <v>467</v>
      </c>
      <c r="B408" s="8" t="str">
        <f>VLOOKUP(A408,'Sets data'!$A$3:$C$9972,3,FALSE)</f>
        <v>Dragonguard Elite</v>
      </c>
      <c r="C408" s="8" t="str">
        <f>VLOOKUP(A408,'Sets data'!$A$3:$C$9972,2,FALSE)</f>
        <v>Drachengardeelite</v>
      </c>
      <c r="G408" s="72" t="str">
        <f t="shared" si="6"/>
        <v/>
      </c>
    </row>
    <row r="409" spans="1:7" x14ac:dyDescent="0.25">
      <c r="A409" s="5">
        <v>468</v>
      </c>
      <c r="B409" s="8" t="str">
        <f>VLOOKUP(A409,'Sets data'!$A$3:$C$9972,3,FALSE)</f>
        <v>Daring Corsair</v>
      </c>
      <c r="C409" s="8" t="str">
        <f>VLOOKUP(A409,'Sets data'!$A$3:$C$9972,2,FALSE)</f>
        <v>Kühner Korsar</v>
      </c>
      <c r="G409" s="72" t="str">
        <f t="shared" si="6"/>
        <v/>
      </c>
    </row>
    <row r="410" spans="1:7" x14ac:dyDescent="0.25">
      <c r="A410" s="5">
        <v>469</v>
      </c>
      <c r="B410" s="8" t="str">
        <f>VLOOKUP(A410,'Sets data'!$A$3:$C$9972,3,FALSE)</f>
        <v>Ancient Dragonguard</v>
      </c>
      <c r="C410" s="8" t="str">
        <f>VLOOKUP(A410,'Sets data'!$A$3:$C$9972,2,FALSE)</f>
        <v>Alte Drachengarde</v>
      </c>
      <c r="G410" s="72" t="str">
        <f t="shared" si="6"/>
        <v/>
      </c>
    </row>
    <row r="411" spans="1:7" x14ac:dyDescent="0.25">
      <c r="A411" s="5">
        <v>470</v>
      </c>
      <c r="B411" s="8" t="str">
        <f>VLOOKUP(A411,'Sets data'!$A$3:$C$9972,3,FALSE)</f>
        <v>New Moon Acolyte</v>
      </c>
      <c r="C411" s="8" t="str">
        <f>VLOOKUP(A411,'Sets data'!$A$3:$C$9972,2,FALSE)</f>
        <v>Akolythin des Neuen Mondes</v>
      </c>
      <c r="G411" s="72" t="str">
        <f t="shared" si="6"/>
        <v/>
      </c>
    </row>
    <row r="412" spans="1:7" ht="105" x14ac:dyDescent="0.25">
      <c r="A412" s="5">
        <v>471</v>
      </c>
      <c r="B412" s="8" t="str">
        <f>VLOOKUP(A412,'Sets data'!$A$3:$C$9972,3,FALSE)</f>
        <v>Hiti\'s Hearth</v>
      </c>
      <c r="C412" s="8" t="str">
        <f>VLOOKUP(A412,'Sets data'!$A$3:$C$9972,2,FALSE)</f>
        <v>Hitis Feuerstelle</v>
      </c>
      <c r="D412" s="23" t="s">
        <v>2446</v>
      </c>
      <c r="G412" s="72"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data'!$A$3:$C$9972,3,FALSE)</f>
        <v>Titanborn Strength</v>
      </c>
      <c r="C413" s="8" t="str">
        <f>VLOOKUP(A413,'Sets data'!$A$3:$C$9972,2,FALSE)</f>
        <v>Titanenkinds Stärke</v>
      </c>
      <c r="G413" s="72" t="str">
        <f t="shared" si="6"/>
        <v/>
      </c>
    </row>
    <row r="414" spans="1:7" x14ac:dyDescent="0.25">
      <c r="A414" s="5">
        <v>473</v>
      </c>
      <c r="B414" s="8" t="str">
        <f>VLOOKUP(A414,'Sets data'!$A$3:$C$9972,3,FALSE)</f>
        <v>Bani’s Torment</v>
      </c>
      <c r="C414" s="8" t="str">
        <f>VLOOKUP(A414,'Sets data'!$A$3:$C$9972,2,FALSE)</f>
        <v>Banis Qual</v>
      </c>
      <c r="G414" s="72" t="str">
        <f t="shared" si="6"/>
        <v/>
      </c>
    </row>
    <row r="415" spans="1:7" x14ac:dyDescent="0.25">
      <c r="A415" s="5">
        <v>474</v>
      </c>
      <c r="B415" s="8" t="str">
        <f>VLOOKUP(A415,'Sets data'!$A$3:$C$9972,3,FALSE)</f>
        <v>Draugrkin’s Grip</v>
      </c>
      <c r="C415" s="8" t="str">
        <f>VLOOKUP(A415,'Sets data'!$A$3:$C$9972,2,FALSE)</f>
        <v>Griff der Draugrbrut</v>
      </c>
      <c r="G415" s="72" t="str">
        <f t="shared" si="6"/>
        <v/>
      </c>
    </row>
    <row r="416" spans="1:7" x14ac:dyDescent="0.25">
      <c r="A416" s="5">
        <v>475</v>
      </c>
      <c r="B416" s="8" t="str">
        <f>VLOOKUP(A416,'Sets data'!$A$3:$C$9972,3,FALSE)</f>
        <v>Aegis Caller</v>
      </c>
      <c r="C416" s="8" t="str">
        <f>VLOOKUP(A416,'Sets data'!$A$3:$C$9972,2,FALSE)</f>
        <v>Ägisrufer</v>
      </c>
      <c r="G416" s="72" t="str">
        <f t="shared" si="6"/>
        <v/>
      </c>
    </row>
    <row r="417" spans="1:7" x14ac:dyDescent="0.25">
      <c r="A417" s="5">
        <v>476</v>
      </c>
      <c r="B417" s="8" t="str">
        <f>VLOOKUP(A417,'Sets data'!$A$3:$C$9972,3,FALSE)</f>
        <v>Grave Guardian </v>
      </c>
      <c r="C417" s="8" t="str">
        <f>VLOOKUP(A417,'Sets data'!$A$3:$C$9972,2,FALSE)</f>
        <v>Grabwächter</v>
      </c>
      <c r="G417" s="72" t="str">
        <f t="shared" si="6"/>
        <v/>
      </c>
    </row>
    <row r="418" spans="1:7" x14ac:dyDescent="0.25">
      <c r="A418" s="5">
        <v>478</v>
      </c>
      <c r="B418" s="8" t="str">
        <f>VLOOKUP(A418,'Sets data'!$A$3:$C$9972,3,FALSE)</f>
        <v>Mother Ciannait</v>
      </c>
      <c r="C418" s="8" t="str">
        <f>VLOOKUP(A418,'Sets data'!$A$3:$C$9972,2,FALSE)</f>
        <v>Mutter Ciannait</v>
      </c>
      <c r="G418" s="72" t="str">
        <f t="shared" si="6"/>
        <v/>
      </c>
    </row>
    <row r="419" spans="1:7" x14ac:dyDescent="0.25">
      <c r="A419" s="5">
        <v>479</v>
      </c>
      <c r="B419" s="8" t="str">
        <f>VLOOKUP(A419,'Sets data'!$A$3:$C$9972,3,FALSE)</f>
        <v>Kjalnar\’s Nightmare</v>
      </c>
      <c r="C419" s="8" t="str">
        <f>VLOOKUP(A419,'Sets data'!$A$3:$C$9972,2,FALSE)</f>
        <v>Kjalnar\’s Albtraum</v>
      </c>
      <c r="G419" s="72" t="str">
        <f t="shared" si="6"/>
        <v/>
      </c>
    </row>
    <row r="420" spans="1:7" x14ac:dyDescent="0.25">
      <c r="A420" s="5">
        <v>480</v>
      </c>
      <c r="B420" s="8" t="str">
        <f>VLOOKUP(A420,'Sets data'!$A$3:$C$9972,3,FALSE)</f>
        <v>Critical Riposte</v>
      </c>
      <c r="C420" s="8" t="str">
        <f>VLOOKUP(A420,'Sets data'!$A$3:$C$9972,2,FALSE)</f>
        <v>Kritischer Konter</v>
      </c>
      <c r="G420" s="72" t="str">
        <f t="shared" si="6"/>
        <v/>
      </c>
    </row>
    <row r="421" spans="1:7" x14ac:dyDescent="0.25">
      <c r="A421" s="5">
        <v>481</v>
      </c>
      <c r="B421" s="8" t="str">
        <f>VLOOKUP(A421,'Sets data'!$A$3:$C$9972,3,FALSE)</f>
        <v>Unchained Aggressor</v>
      </c>
      <c r="C421" s="8" t="str">
        <f>VLOOKUP(A421,'Sets data'!$A$3:$C$9972,2,FALSE)</f>
        <v>Entfesselter Aggressor</v>
      </c>
      <c r="G421" s="72" t="str">
        <f t="shared" si="6"/>
        <v/>
      </c>
    </row>
    <row r="422" spans="1:7" x14ac:dyDescent="0.25">
      <c r="A422" s="5">
        <v>482</v>
      </c>
      <c r="B422" s="8" t="str">
        <f>VLOOKUP(A422,'Sets data'!$A$3:$C$9972,3,FALSE)</f>
        <v>Dauntless Combatant</v>
      </c>
      <c r="C422" s="8" t="str">
        <f>VLOOKUP(A422,'Sets data'!$A$3:$C$9972,2,FALSE)</f>
        <v>Furchtloser Kombattant</v>
      </c>
      <c r="G422" s="72" t="str">
        <f t="shared" si="6"/>
        <v/>
      </c>
    </row>
    <row r="423" spans="1:7" x14ac:dyDescent="0.25">
      <c r="A423" s="5">
        <v>483</v>
      </c>
      <c r="B423" s="8" t="str">
        <f>VLOOKUP(A423,'Sets data'!$A$3:$C$9972,3,FALSE)</f>
        <v>Template_Drop_Magi</v>
      </c>
      <c r="C423" s="8" t="str">
        <f>VLOOKUP(A423,'Sets data'!$A$3:$C$9972,2,FALSE)</f>
        <v>Template_Drop_Magi</v>
      </c>
      <c r="G423" s="72" t="str">
        <f t="shared" si="6"/>
        <v/>
      </c>
    </row>
    <row r="424" spans="1:7" x14ac:dyDescent="0.25">
      <c r="A424" s="5">
        <v>484</v>
      </c>
      <c r="B424" s="8" t="str">
        <f>VLOOKUP(A424,'Sets data'!$A$3:$C$9972,3,FALSE)</f>
        <v>Template_Drop_Stamina</v>
      </c>
      <c r="C424" s="8" t="str">
        <f>VLOOKUP(A424,'Sets data'!$A$3:$C$9972,2,FALSE)</f>
        <v>Template_Drop_Stamina</v>
      </c>
      <c r="G424" s="72" t="str">
        <f t="shared" si="6"/>
        <v/>
      </c>
    </row>
    <row r="425" spans="1:7" x14ac:dyDescent="0.25">
      <c r="A425" s="5">
        <v>485</v>
      </c>
      <c r="B425" s="8" t="str">
        <f>VLOOKUP(A425,'Sets data'!$A$3:$C$9972,3,FALSE)</f>
        <v>Template_Drop_Tank</v>
      </c>
      <c r="C425" s="8" t="str">
        <f>VLOOKUP(A425,'Sets data'!$A$3:$C$9972,2,FALSE)</f>
        <v>Template_Drop_Tank</v>
      </c>
      <c r="G425" s="72" t="str">
        <f t="shared" si="6"/>
        <v/>
      </c>
    </row>
    <row r="426" spans="1:7" x14ac:dyDescent="0.25">
      <c r="A426" s="5">
        <v>486</v>
      </c>
      <c r="B426" s="8" t="str">
        <f>VLOOKUP(A426,'Sets data'!$A$3:$C$9972,3,FALSE)</f>
        <v>Template_Drop_Healer</v>
      </c>
      <c r="C426" s="8" t="str">
        <f>VLOOKUP(A426,'Sets data'!$A$3:$C$9972,2,FALSE)</f>
        <v>Template_Drop_Healer</v>
      </c>
      <c r="G426" s="72" t="str">
        <f t="shared" si="6"/>
        <v/>
      </c>
    </row>
    <row r="427" spans="1:7" ht="105" x14ac:dyDescent="0.25">
      <c r="A427" s="5">
        <v>487</v>
      </c>
      <c r="B427" s="8" t="str">
        <f>VLOOKUP(A427,'Sets data'!$A$3:$C$9972,3,FALSE)</f>
        <v>Winter's Respite</v>
      </c>
      <c r="C427" s="8" t="str">
        <f>VLOOKUP(A427,'Sets data'!$A$3:$C$9972,2,FALSE)</f>
        <v>Winterruhe</v>
      </c>
      <c r="D427" s="23" t="s">
        <v>2440</v>
      </c>
      <c r="G427" s="72"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data'!$A$3:$C$9972,3,FALSE)</f>
        <v>Venomous Smite</v>
      </c>
      <c r="C428" s="8" t="str">
        <f>VLOOKUP(A428,'Sets data'!$A$3:$C$9972,2,FALSE)</f>
        <v>Giftschlag</v>
      </c>
      <c r="D428" s="23" t="s">
        <v>2441</v>
      </c>
      <c r="G428" s="72"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data'!$A$3:$C$9972,3,FALSE)</f>
        <v>Eternal Vigor</v>
      </c>
      <c r="C429" s="8" t="str">
        <f>VLOOKUP(A429,'Sets data'!$A$3:$C$9972,2,FALSE)</f>
        <v>Ewiger Elan</v>
      </c>
      <c r="G429" s="72" t="str">
        <f t="shared" si="6"/>
        <v/>
      </c>
    </row>
    <row r="430" spans="1:7" x14ac:dyDescent="0.25">
      <c r="A430" s="5">
        <v>490</v>
      </c>
      <c r="B430" s="8" t="str">
        <f>VLOOKUP(A430,'Sets data'!$A$3:$C$9972,3,FALSE)</f>
        <v>Stuhn's Favor</v>
      </c>
      <c r="C430" s="8" t="str">
        <f>VLOOKUP(A430,'Sets data'!$A$3:$C$9972,2,FALSE)</f>
        <v>Stuhns Gunst</v>
      </c>
      <c r="G430" s="72" t="str">
        <f t="shared" si="6"/>
        <v/>
      </c>
    </row>
    <row r="431" spans="1:7" x14ac:dyDescent="0.25">
      <c r="A431" s="5">
        <v>491</v>
      </c>
      <c r="B431" s="8" t="str">
        <f>VLOOKUP(A431,'Sets data'!$A$3:$C$9972,3,FALSE)</f>
        <v>Dragon's Appetite</v>
      </c>
      <c r="C431" s="8" t="str">
        <f>VLOOKUP(A431,'Sets data'!$A$3:$C$9972,2,FALSE)</f>
        <v>Appetit des Drachen</v>
      </c>
      <c r="G431" s="72" t="str">
        <f t="shared" si="6"/>
        <v/>
      </c>
    </row>
    <row r="432" spans="1:7" ht="105" x14ac:dyDescent="0.25">
      <c r="A432" s="5">
        <v>492</v>
      </c>
      <c r="B432" s="8" t="str">
        <f>VLOOKUP(A432,'Sets data'!$A$3:$C$9972,3,FALSE)</f>
        <v>Kyne's Wind</v>
      </c>
      <c r="C432" s="8" t="str">
        <f>VLOOKUP(A432,'Sets data'!$A$3:$C$9972,2,FALSE)</f>
        <v>Kynes Wind</v>
      </c>
      <c r="D432" s="23" t="s">
        <v>2348</v>
      </c>
      <c r="G432" s="72"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data'!$A$3:$C$9972,3,FALSE)</f>
        <v>Perfected Kyne's Wind</v>
      </c>
      <c r="C433" s="8" t="str">
        <f>VLOOKUP(A433,'Sets data'!$A$3:$C$9972,2,FALSE)</f>
        <v>Kynes perfektionierter Wind</v>
      </c>
      <c r="D433" s="23" t="s">
        <v>2349</v>
      </c>
      <c r="G433" s="72"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data'!$A$3:$C$9972,3,FALSE)</f>
        <v>Vrol's Command</v>
      </c>
      <c r="C434" s="8" t="str">
        <f>VLOOKUP(A434,'Sets data'!$A$3:$C$9972,2,FALSE)</f>
        <v>Vrols Befehl</v>
      </c>
      <c r="G434" s="72" t="str">
        <f t="shared" si="6"/>
        <v/>
      </c>
    </row>
    <row r="435" spans="1:7" x14ac:dyDescent="0.25">
      <c r="A435" s="5">
        <v>495</v>
      </c>
      <c r="B435" s="8" t="str">
        <f>VLOOKUP(A435,'Sets data'!$A$3:$C$9972,3,FALSE)</f>
        <v>Perfected Vrol's Command</v>
      </c>
      <c r="C435" s="8" t="str">
        <f>VLOOKUP(A435,'Sets data'!$A$3:$C$9972,2,FALSE)</f>
        <v>Vrols perfektionierter Befehl</v>
      </c>
      <c r="G435" s="72" t="str">
        <f t="shared" si="6"/>
        <v/>
      </c>
    </row>
    <row r="436" spans="1:7" ht="165" x14ac:dyDescent="0.25">
      <c r="A436" s="5">
        <v>496</v>
      </c>
      <c r="B436" s="8" t="str">
        <f>VLOOKUP(A436,'Sets data'!$A$3:$C$9972,3,FALSE)</f>
        <v>Roaring Opportunist</v>
      </c>
      <c r="C436" s="8" t="str">
        <f>VLOOKUP(A436,'Sets data'!$A$3:$C$9972,2,FALSE)</f>
        <v>Brüllender Opportunist</v>
      </c>
      <c r="D436" s="23" t="s">
        <v>2445</v>
      </c>
      <c r="G436" s="72"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data'!$A$3:$C$9972,3,FALSE)</f>
        <v>Perfected Roaring Opportunist</v>
      </c>
      <c r="C437" s="8" t="str">
        <f>VLOOKUP(A437,'Sets data'!$A$3:$C$9972,2,FALSE)</f>
        <v>Perfektionierter brüllender Opportunist</v>
      </c>
      <c r="D437" s="23" t="s">
        <v>2444</v>
      </c>
      <c r="G437" s="72"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data'!$A$3:$C$9972,3,FALSE)</f>
        <v>Yandir's Might</v>
      </c>
      <c r="C438" s="8" t="str">
        <f>VLOOKUP(A438,'Sets data'!$A$3:$C$9972,2,FALSE)</f>
        <v>Yandirs Macht</v>
      </c>
      <c r="G438" s="72" t="str">
        <f t="shared" ref="G438:G467" si="7">IF(AND(A438&lt;&gt;"",NOT(ISERROR(A438)),ISNUMBER(A438),D438&lt;&gt;""),CONCATENATE("[",A438,"] = {",D438,"},","     --",B438," -&gt; ",E438," / ",F438),"")</f>
        <v/>
      </c>
    </row>
    <row r="439" spans="1:7" x14ac:dyDescent="0.25">
      <c r="A439" s="5">
        <v>499</v>
      </c>
      <c r="B439" s="8" t="str">
        <f>VLOOKUP(A439,'Sets data'!$A$3:$C$9972,3,FALSE)</f>
        <v>Perfected Yandir's Might</v>
      </c>
      <c r="C439" s="8" t="str">
        <f>VLOOKUP(A439,'Sets data'!$A$3:$C$9972,2,FALSE)</f>
        <v>Yandirs perfektionierte Macht</v>
      </c>
      <c r="G439" s="72" t="str">
        <f t="shared" si="7"/>
        <v/>
      </c>
    </row>
    <row r="440" spans="1:7" x14ac:dyDescent="0.25">
      <c r="A440" s="5">
        <v>500</v>
      </c>
      <c r="B440" s="8" t="str">
        <f>VLOOKUP(A440,'Sets data'!$A$3:$C$9972,3,FALSE)</f>
        <v>Bloodlord's Embrace (OLD)</v>
      </c>
      <c r="C440" s="8" t="str">
        <f>VLOOKUP(A440,'Sets data'!$A$3:$C$9972,2,FALSE)</f>
        <v>Bloodlord's Embrace (OLD)</v>
      </c>
      <c r="G440" s="72" t="str">
        <f t="shared" si="7"/>
        <v/>
      </c>
    </row>
    <row r="441" spans="1:7" x14ac:dyDescent="0.25">
      <c r="A441" s="5">
        <v>501</v>
      </c>
      <c r="B441" s="8" t="str">
        <f>VLOOKUP(A441,'Sets data'!$A$3:$C$9972,3,FALSE)</f>
        <v>Thrassian Stranglers</v>
      </c>
      <c r="C441" s="8" t="str">
        <f>VLOOKUP(A441,'Sets data'!$A$3:$C$9972,2,FALSE)</f>
        <v>Thrassische Würger</v>
      </c>
      <c r="G441" s="72" t="str">
        <f t="shared" si="7"/>
        <v/>
      </c>
    </row>
    <row r="442" spans="1:7" x14ac:dyDescent="0.25">
      <c r="A442" s="5">
        <v>502</v>
      </c>
      <c r="B442" s="8" t="str">
        <f>VLOOKUP(A442,'Sets data'!$A$3:$C$9972,3,FALSE)</f>
        <v>Snow Treaders (OLD)</v>
      </c>
      <c r="C442" s="8" t="str">
        <f>VLOOKUP(A442,'Sets data'!$A$3:$C$9972,2,FALSE)</f>
        <v>Snow Treaders (OLD)</v>
      </c>
      <c r="G442" s="72" t="str">
        <f t="shared" si="7"/>
        <v/>
      </c>
    </row>
    <row r="443" spans="1:7" x14ac:dyDescent="0.25">
      <c r="A443" s="5">
        <v>503</v>
      </c>
      <c r="B443" s="8" t="str">
        <f>VLOOKUP(A443,'Sets data'!$A$3:$C$9972,3,FALSE)</f>
        <v>Ring of the Wild Hunt</v>
      </c>
      <c r="C443" s="8" t="str">
        <f>VLOOKUP(A443,'Sets data'!$A$3:$C$9972,2,FALSE)</f>
        <v>Ring der Wilden Jagd</v>
      </c>
      <c r="G443" s="72" t="str">
        <f t="shared" si="7"/>
        <v/>
      </c>
    </row>
    <row r="444" spans="1:7" x14ac:dyDescent="0.25">
      <c r="A444" s="5">
        <v>504</v>
      </c>
      <c r="B444" s="8" t="str">
        <f>VLOOKUP(A444,'Sets data'!$A$3:$C$9972,3,FALSE)</f>
        <v>Malacath's Band of Brutality X</v>
      </c>
      <c r="C444" s="8" t="str">
        <f>VLOOKUP(A444,'Sets data'!$A$3:$C$9972,2,FALSE)</f>
        <v>Malacath's Band der Brutalität X</v>
      </c>
      <c r="G444" s="72" t="str">
        <f t="shared" si="7"/>
        <v/>
      </c>
    </row>
    <row r="445" spans="1:7" x14ac:dyDescent="0.25">
      <c r="A445" s="5">
        <v>505</v>
      </c>
      <c r="B445" s="8" t="str">
        <f>VLOOKUP(A445,'Sets data'!$A$3:$C$9972,3,FALSE)</f>
        <v>Torc of Tonal Constancy</v>
      </c>
      <c r="C445" s="8" t="str">
        <f>VLOOKUP(A445,'Sets data'!$A$3:$C$9972,2,FALSE)</f>
        <v>Torques der Klangkonstanz</v>
      </c>
      <c r="G445" s="72" t="str">
        <f t="shared" si="7"/>
        <v/>
      </c>
    </row>
    <row r="446" spans="1:7" x14ac:dyDescent="0.25">
      <c r="A446" s="5">
        <v>506</v>
      </c>
      <c r="B446" s="8" t="str">
        <f>VLOOKUP(A446,'Sets data'!$A$3:$C$9972,3,FALSE)</f>
        <v>Spell Parasite</v>
      </c>
      <c r="C446" s="8" t="str">
        <f>VLOOKUP(A446,'Sets data'!$A$3:$C$9972,2,FALSE)</f>
        <v>Magieparasit</v>
      </c>
      <c r="G446" s="72" t="str">
        <f t="shared" si="7"/>
        <v/>
      </c>
    </row>
    <row r="447" spans="1:7" x14ac:dyDescent="0.25">
      <c r="A447" s="5">
        <v>507</v>
      </c>
      <c r="B447" s="8" t="e">
        <f>VLOOKUP(A447,'Sets data'!$A$3:$C$9972,3,FALSE)</f>
        <v>#N/A</v>
      </c>
      <c r="C447" s="8" t="e">
        <f>VLOOKUP(A447,'Sets data'!$A$3:$C$9972,2,FALSE)</f>
        <v>#N/A</v>
      </c>
      <c r="G447" s="72" t="str">
        <f t="shared" si="7"/>
        <v/>
      </c>
    </row>
    <row r="448" spans="1:7" x14ac:dyDescent="0.25">
      <c r="A448" s="5">
        <v>508</v>
      </c>
      <c r="B448" s="8" t="e">
        <f>VLOOKUP(A448,'Sets data'!$A$3:$C$9972,3,FALSE)</f>
        <v>#N/A</v>
      </c>
      <c r="C448" s="8" t="e">
        <f>VLOOKUP(A448,'Sets data'!$A$3:$C$9972,2,FALSE)</f>
        <v>#N/A</v>
      </c>
      <c r="G448" s="72" t="str">
        <f t="shared" si="7"/>
        <v/>
      </c>
    </row>
    <row r="449" spans="1:7" x14ac:dyDescent="0.25">
      <c r="A449" s="5">
        <v>509</v>
      </c>
      <c r="B449" s="8" t="str">
        <f>VLOOKUP(A449,'Sets data'!$A$3:$C$9972,3,FALSE)</f>
        <v>Template_Drop_Healer P</v>
      </c>
      <c r="C449" s="8" t="str">
        <f>VLOOKUP(A449,'Sets data'!$A$3:$C$9972,2,FALSE)</f>
        <v>Template_Drop_Healer P</v>
      </c>
      <c r="G449" s="72" t="str">
        <f t="shared" si="7"/>
        <v/>
      </c>
    </row>
    <row r="450" spans="1:7" x14ac:dyDescent="0.25">
      <c r="A450" s="5">
        <v>510</v>
      </c>
      <c r="B450" s="8" t="str">
        <f>VLOOKUP(A450,'Sets data'!$A$3:$C$9972,3,FALSE)</f>
        <v>Template_Drop_Tank P</v>
      </c>
      <c r="C450" s="8" t="str">
        <f>VLOOKUP(A450,'Sets data'!$A$3:$C$9972,2,FALSE)</f>
        <v>Template_Drop_Tank P</v>
      </c>
      <c r="G450" s="72" t="str">
        <f t="shared" si="7"/>
        <v/>
      </c>
    </row>
    <row r="451" spans="1:7" x14ac:dyDescent="0.25">
      <c r="A451" s="5">
        <v>511</v>
      </c>
      <c r="B451" s="8" t="str">
        <f>VLOOKUP(A451,'Sets data'!$A$3:$C$9972,3,FALSE)</f>
        <v>Template_Drop_Stamina P</v>
      </c>
      <c r="C451" s="8" t="str">
        <f>VLOOKUP(A451,'Sets data'!$A$3:$C$9972,2,FALSE)</f>
        <v>Template_Drop_Stamina P</v>
      </c>
      <c r="G451" s="72" t="str">
        <f t="shared" si="7"/>
        <v/>
      </c>
    </row>
    <row r="452" spans="1:7" x14ac:dyDescent="0.25">
      <c r="A452" s="5">
        <v>512</v>
      </c>
      <c r="B452" s="8" t="str">
        <f>VLOOKUP(A452,'Sets data'!$A$3:$C$9972,3,FALSE)</f>
        <v>Template_Drop_Magi P</v>
      </c>
      <c r="C452" s="8" t="str">
        <f>VLOOKUP(A452,'Sets data'!$A$3:$C$9972,2,FALSE)</f>
        <v>Template_Drop_Magi P</v>
      </c>
      <c r="G452" s="72" t="str">
        <f t="shared" si="7"/>
        <v/>
      </c>
    </row>
    <row r="453" spans="1:7" x14ac:dyDescent="0.25">
      <c r="A453" s="5">
        <v>513</v>
      </c>
      <c r="B453" s="8" t="str">
        <f>VLOOKUP(A453,'Sets data'!$A$3:$C$9972,3,FALSE)</f>
        <v>Talfyg’s Treachery</v>
      </c>
      <c r="C453" s="8" t="str">
        <f>VLOOKUP(A453,'Sets data'!$A$3:$C$9972,2,FALSE)</f>
        <v>Talfygs Verrat</v>
      </c>
      <c r="G453" s="72" t="str">
        <f t="shared" si="7"/>
        <v/>
      </c>
    </row>
    <row r="454" spans="1:7" x14ac:dyDescent="0.25">
      <c r="A454" s="5">
        <v>513</v>
      </c>
      <c r="B454" s="8" t="str">
        <f>VLOOKUP(A454,'Sets data'!$A$3:$C$9972,3,FALSE)</f>
        <v>Talfyg’s Treachery</v>
      </c>
      <c r="C454" s="8" t="str">
        <f>VLOOKUP(A454,'Sets data'!$A$3:$C$9972,2,FALSE)</f>
        <v>Talfygs Verrat</v>
      </c>
      <c r="G454" s="72" t="str">
        <f t="shared" si="7"/>
        <v/>
      </c>
    </row>
    <row r="455" spans="1:7" x14ac:dyDescent="0.25">
      <c r="A455" s="5">
        <v>514</v>
      </c>
      <c r="B455" s="8" t="str">
        <f>VLOOKUP(A455,'Sets data'!$A$3:$C$9972,3,FALSE)</f>
        <v>Unleashed Terror</v>
      </c>
      <c r="C455" s="8" t="str">
        <f>VLOOKUP(A455,'Sets data'!$A$3:$C$9972,2,FALSE)</f>
        <v>Entfesselter Schrecken</v>
      </c>
      <c r="G455" s="72" t="str">
        <f t="shared" si="7"/>
        <v/>
      </c>
    </row>
    <row r="456" spans="1:7" x14ac:dyDescent="0.25">
      <c r="A456" s="5">
        <v>514</v>
      </c>
      <c r="B456" s="8" t="str">
        <f>VLOOKUP(A456,'Sets data'!$A$3:$C$9972,3,FALSE)</f>
        <v>Unleashed Terror</v>
      </c>
      <c r="C456" s="8" t="str">
        <f>VLOOKUP(A456,'Sets data'!$A$3:$C$9972,2,FALSE)</f>
        <v>Entfesselter Schrecken</v>
      </c>
      <c r="G456" s="72" t="str">
        <f t="shared" si="7"/>
        <v/>
      </c>
    </row>
    <row r="457" spans="1:7" x14ac:dyDescent="0.25">
      <c r="A457" s="5">
        <v>515</v>
      </c>
      <c r="B457" s="8" t="str">
        <f>VLOOKUP(A457,'Sets data'!$A$3:$C$9972,3,FALSE)</f>
        <v>Crimson Twilight</v>
      </c>
      <c r="C457" s="8" t="str">
        <f>VLOOKUP(A457,'Sets data'!$A$3:$C$9972,2,FALSE)</f>
        <v>Scharlachrotes Zwielicht</v>
      </c>
      <c r="G457" s="72" t="str">
        <f t="shared" si="7"/>
        <v/>
      </c>
    </row>
    <row r="458" spans="1:7" x14ac:dyDescent="0.25">
      <c r="A458" s="5">
        <v>515</v>
      </c>
      <c r="B458" s="8" t="str">
        <f>VLOOKUP(A458,'Sets data'!$A$3:$C$9972,3,FALSE)</f>
        <v>Crimson Twilight</v>
      </c>
      <c r="C458" s="8" t="str">
        <f>VLOOKUP(A458,'Sets data'!$A$3:$C$9972,2,FALSE)</f>
        <v>Scharlachrotes Zwielicht</v>
      </c>
      <c r="G458" s="72" t="str">
        <f t="shared" si="7"/>
        <v/>
      </c>
    </row>
    <row r="459" spans="1:7" x14ac:dyDescent="0.25">
      <c r="A459" s="5">
        <v>516</v>
      </c>
      <c r="B459" s="8" t="str">
        <f>VLOOKUP(A459,'Sets data'!$A$3:$C$9972,3,FALSE)</f>
        <v>Elemental Catalyst</v>
      </c>
      <c r="C459" s="8" t="str">
        <f>VLOOKUP(A459,'Sets data'!$A$3:$C$9972,2,FALSE)</f>
        <v>Elementarer Katalysator</v>
      </c>
      <c r="G459" s="72" t="str">
        <f t="shared" si="7"/>
        <v/>
      </c>
    </row>
    <row r="460" spans="1:7" x14ac:dyDescent="0.25">
      <c r="A460" s="5">
        <v>516</v>
      </c>
      <c r="B460" s="8" t="str">
        <f>VLOOKUP(A460,'Sets data'!$A$3:$C$9972,3,FALSE)</f>
        <v>Elemental Catalyst</v>
      </c>
      <c r="C460" s="8" t="str">
        <f>VLOOKUP(A460,'Sets data'!$A$3:$C$9972,2,FALSE)</f>
        <v>Elementarer Katalysator</v>
      </c>
      <c r="G460" s="72" t="str">
        <f t="shared" si="7"/>
        <v/>
      </c>
    </row>
    <row r="461" spans="1:7" x14ac:dyDescent="0.25">
      <c r="A461" s="5">
        <v>517</v>
      </c>
      <c r="B461" s="8" t="str">
        <f>VLOOKUP(A461,'Sets data'!$A$3:$C$9972,3,FALSE)</f>
        <v>Kraglen’s Howl</v>
      </c>
      <c r="C461" s="8" t="str">
        <f>VLOOKUP(A461,'Sets data'!$A$3:$C$9972,2,FALSE)</f>
        <v>Kraglens Heulen</v>
      </c>
      <c r="G461" s="72" t="str">
        <f t="shared" si="7"/>
        <v/>
      </c>
    </row>
    <row r="462" spans="1:7" x14ac:dyDescent="0.25">
      <c r="A462" s="5">
        <v>517</v>
      </c>
      <c r="B462" s="8" t="str">
        <f>VLOOKUP(A462,'Sets data'!$A$3:$C$9972,3,FALSE)</f>
        <v>Kraglen’s Howl</v>
      </c>
      <c r="C462" s="8" t="str">
        <f>VLOOKUP(A462,'Sets data'!$A$3:$C$9972,2,FALSE)</f>
        <v>Kraglens Heulen</v>
      </c>
      <c r="G462" s="72" t="str">
        <f t="shared" si="7"/>
        <v/>
      </c>
    </row>
    <row r="463" spans="1:7" x14ac:dyDescent="0.25">
      <c r="A463" s="5">
        <v>518</v>
      </c>
      <c r="B463" s="8" t="str">
        <f>VLOOKUP(A463,'Sets data'!$A$3:$C$9972,3,FALSE)</f>
        <v>Arkasis’s Genius</v>
      </c>
      <c r="C463" s="8" t="str">
        <f>VLOOKUP(A463,'Sets data'!$A$3:$C$9972,2,FALSE)</f>
        <v>Arkasis' Genie</v>
      </c>
      <c r="G463" s="72" t="str">
        <f t="shared" si="7"/>
        <v/>
      </c>
    </row>
    <row r="464" spans="1:7" x14ac:dyDescent="0.25">
      <c r="A464" s="5">
        <v>518</v>
      </c>
      <c r="B464" s="8" t="str">
        <f>VLOOKUP(A464,'Sets data'!$A$3:$C$9972,3,FALSE)</f>
        <v>Arkasis’s Genius</v>
      </c>
      <c r="C464" s="8" t="str">
        <f>VLOOKUP(A464,'Sets data'!$A$3:$C$9972,2,FALSE)</f>
        <v>Arkasis' Genie</v>
      </c>
      <c r="G464" s="72" t="str">
        <f t="shared" si="7"/>
        <v/>
      </c>
    </row>
    <row r="465" spans="1:7" x14ac:dyDescent="0.25">
      <c r="A465" s="5">
        <v>519</v>
      </c>
      <c r="B465" s="8" t="str">
        <f>VLOOKUP(A465,'Sets data'!$A$3:$C$9972,3,FALSE)</f>
        <v>Snow Treaders</v>
      </c>
      <c r="C465" s="8" t="str">
        <f>VLOOKUP(A465,'Sets data'!$A$3:$C$9972,2,FALSE)</f>
        <v>Schneetreter</v>
      </c>
      <c r="G465" s="72" t="str">
        <f t="shared" si="7"/>
        <v/>
      </c>
    </row>
    <row r="466" spans="1:7" x14ac:dyDescent="0.25">
      <c r="A466" s="5">
        <v>520</v>
      </c>
      <c r="B466" s="8" t="str">
        <f>VLOOKUP(A466,'Sets data'!$A$3:$C$9972,3,FALSE)</f>
        <v>Malacath's Band of Brutality</v>
      </c>
      <c r="C466" s="8" t="str">
        <f>VLOOKUP(A466,'Sets data'!$A$3:$C$9972,2,FALSE)</f>
        <v>Malacaths Band der Brutalität</v>
      </c>
      <c r="G466" s="72" t="str">
        <f t="shared" si="7"/>
        <v/>
      </c>
    </row>
    <row r="467" spans="1:7" x14ac:dyDescent="0.25">
      <c r="A467" s="5">
        <v>521</v>
      </c>
      <c r="B467" s="8" t="str">
        <f>VLOOKUP(A467,'Sets data'!$A$3:$C$9972,3,FALSE)</f>
        <v>Bloodlord's Embrace</v>
      </c>
      <c r="C467" s="8" t="str">
        <f>VLOOKUP(A467,'Sets data'!$A$3:$C$9972,2,FALSE)</f>
        <v>Umarmung des Blutfürsten</v>
      </c>
      <c r="G467" s="72" t="str">
        <f t="shared" si="7"/>
        <v/>
      </c>
    </row>
    <row r="468" spans="1:7" x14ac:dyDescent="0.25">
      <c r="A468" s="5">
        <v>522</v>
      </c>
      <c r="B468" s="8" t="str">
        <f>VLOOKUP(A468,'Sets data'!$A$3:$C$9972,3,FALSE)</f>
        <v>Perfected Merciless Charge</v>
      </c>
      <c r="C468" s="8" t="str">
        <f>VLOOKUP(A468,'Sets data'!$A$3:$C$9972,2,FALSE)</f>
        <v>Perfektionierter gnadenloser Ansturm</v>
      </c>
      <c r="G468" s="72" t="str">
        <f t="shared" ref="G468:G480" si="8">IF(AND(A468&lt;&gt;"",NOT(ISERROR(A468)),ISNUMBER(A468),D468&lt;&gt;""),CONCATENATE("[",A468,"] = {",D468,"},","     --",B468," -&gt; ",E468," / ",F468),"")</f>
        <v/>
      </c>
    </row>
    <row r="469" spans="1:7" x14ac:dyDescent="0.25">
      <c r="A469" s="5">
        <v>523</v>
      </c>
      <c r="B469" s="8" t="str">
        <f>VLOOKUP(A469,'Sets data'!$A$3:$C$9972,3,FALSE)</f>
        <v>Perfected Rampaging Slash</v>
      </c>
      <c r="C469" s="8" t="str">
        <f>VLOOKUP(A469,'Sets data'!$A$3:$C$9972,2,FALSE)</f>
        <v>Perfektionierter tobender Schnitt</v>
      </c>
      <c r="G469" s="72" t="str">
        <f t="shared" si="8"/>
        <v/>
      </c>
    </row>
    <row r="470" spans="1:7" x14ac:dyDescent="0.25">
      <c r="A470" s="5">
        <v>524</v>
      </c>
      <c r="B470" s="8" t="str">
        <f>VLOOKUP(A470,'Sets data'!$A$3:$C$9972,3,FALSE)</f>
        <v>Perfected Cruel Flurry</v>
      </c>
      <c r="C470" s="8" t="str">
        <f>VLOOKUP(A470,'Sets data'!$A$3:$C$9972,2,FALSE)</f>
        <v>Perfektionierter grausamer Schlaghagel</v>
      </c>
      <c r="G470" s="72" t="str">
        <f t="shared" si="8"/>
        <v/>
      </c>
    </row>
    <row r="471" spans="1:7" x14ac:dyDescent="0.25">
      <c r="A471" s="5">
        <v>525</v>
      </c>
      <c r="B471" s="8" t="str">
        <f>VLOOKUP(A471,'Sets data'!$A$3:$C$9972,3,FALSE)</f>
        <v>Perfected Thunderous Volley</v>
      </c>
      <c r="C471" s="8" t="str">
        <f>VLOOKUP(A471,'Sets data'!$A$3:$C$9972,2,FALSE)</f>
        <v>Perfektionierte donnernde Salve</v>
      </c>
      <c r="G471" s="72" t="str">
        <f t="shared" si="8"/>
        <v/>
      </c>
    </row>
    <row r="472" spans="1:7" x14ac:dyDescent="0.25">
      <c r="A472" s="5">
        <v>526</v>
      </c>
      <c r="B472" s="8" t="str">
        <f>VLOOKUP(A472,'Sets data'!$A$3:$C$9972,3,FALSE)</f>
        <v>Perfected Crushing Wall</v>
      </c>
      <c r="C472" s="8" t="str">
        <f>VLOOKUP(A472,'Sets data'!$A$3:$C$9972,2,FALSE)</f>
        <v>Perfektionierte zermalmende Mauer</v>
      </c>
      <c r="G472" s="72" t="str">
        <f t="shared" si="8"/>
        <v/>
      </c>
    </row>
    <row r="473" spans="1:7" x14ac:dyDescent="0.25">
      <c r="A473" s="5">
        <v>527</v>
      </c>
      <c r="B473" s="8" t="str">
        <f>VLOOKUP(A473,'Sets data'!$A$3:$C$9972,3,FALSE)</f>
        <v>Perfected Precise Regeneration</v>
      </c>
      <c r="C473" s="8" t="str">
        <f>VLOOKUP(A473,'Sets data'!$A$3:$C$9972,2,FALSE)</f>
        <v>Perfektionierte präzise Regeneration</v>
      </c>
      <c r="G473" s="72" t="str">
        <f t="shared" si="8"/>
        <v/>
      </c>
    </row>
    <row r="474" spans="1:7" x14ac:dyDescent="0.25">
      <c r="A474" s="5">
        <v>528</v>
      </c>
      <c r="B474" s="8" t="str">
        <f>VLOOKUP(A474,'Sets data'!$A$3:$C$9972,3,FALSE)</f>
        <v>Perfected Titanic Cleave</v>
      </c>
      <c r="C474" s="8" t="str">
        <f>VLOOKUP(A474,'Sets data'!$A$3:$C$9972,2,FALSE)</f>
        <v>Perfektioniertes titanisches Trennen</v>
      </c>
      <c r="G474" s="72" t="str">
        <f t="shared" si="8"/>
        <v/>
      </c>
    </row>
    <row r="475" spans="1:7" x14ac:dyDescent="0.25">
      <c r="A475" s="5">
        <v>529</v>
      </c>
      <c r="B475" s="8" t="str">
        <f>VLOOKUP(A475,'Sets data'!$A$3:$C$9972,3,FALSE)</f>
        <v>Perfected Puncturing Remedy</v>
      </c>
      <c r="C475" s="8" t="str">
        <f>VLOOKUP(A475,'Sets data'!$A$3:$C$9972,2,FALSE)</f>
        <v>Perfektionierte durchschlagende Genesung</v>
      </c>
      <c r="G475" s="72" t="str">
        <f t="shared" si="8"/>
        <v/>
      </c>
    </row>
    <row r="476" spans="1:7" x14ac:dyDescent="0.25">
      <c r="A476" s="5">
        <v>530</v>
      </c>
      <c r="B476" s="8" t="str">
        <f>VLOOKUP(A476,'Sets data'!$A$3:$C$9972,3,FALSE)</f>
        <v>Perfected Stinging Slashes</v>
      </c>
      <c r="C476" s="8" t="str">
        <f>VLOOKUP(A476,'Sets data'!$A$3:$C$9972,2,FALSE)</f>
        <v>Perfektionierte stechende Schnitte</v>
      </c>
      <c r="G476" s="72" t="str">
        <f t="shared" si="8"/>
        <v/>
      </c>
    </row>
    <row r="477" spans="1:7" x14ac:dyDescent="0.25">
      <c r="A477" s="5">
        <v>531</v>
      </c>
      <c r="B477" s="8" t="str">
        <f>VLOOKUP(A477,'Sets data'!$A$3:$C$9972,3,FALSE)</f>
        <v>Perfected Caustic Arrow</v>
      </c>
      <c r="C477" s="8" t="str">
        <f>VLOOKUP(A477,'Sets data'!$A$3:$C$9972,2,FALSE)</f>
        <v>Perfektionierter beißender Pfeil</v>
      </c>
      <c r="G477" s="72" t="str">
        <f t="shared" si="8"/>
        <v/>
      </c>
    </row>
    <row r="478" spans="1:7" x14ac:dyDescent="0.25">
      <c r="A478" s="5">
        <v>532</v>
      </c>
      <c r="B478" s="8" t="str">
        <f>VLOOKUP(A478,'Sets data'!$A$3:$C$9972,3,FALSE)</f>
        <v>Perfected Destructive Impact</v>
      </c>
      <c r="C478" s="8" t="str">
        <f>VLOOKUP(A478,'Sets data'!$A$3:$C$9972,2,FALSE)</f>
        <v>Perfektionierter zerstörerischer Einschlag</v>
      </c>
      <c r="G478" s="72" t="str">
        <f t="shared" si="8"/>
        <v/>
      </c>
    </row>
    <row r="479" spans="1:7" x14ac:dyDescent="0.25">
      <c r="A479" s="5">
        <v>534</v>
      </c>
      <c r="B479" s="8" t="str">
        <f>VLOOKUP(A479,'Sets data'!$A$3:$C$9972,3,FALSE)</f>
        <v>Stone Husk</v>
      </c>
      <c r="C479" s="8" t="str">
        <f>VLOOKUP(A479,'Sets data'!$A$3:$C$9972,2,FALSE)</f>
        <v>Steinhülle</v>
      </c>
      <c r="G479" s="72" t="str">
        <f t="shared" si="8"/>
        <v/>
      </c>
    </row>
    <row r="480" spans="1:7" ht="90" x14ac:dyDescent="0.25">
      <c r="A480" s="5">
        <v>535</v>
      </c>
      <c r="B480" s="8" t="str">
        <f>VLOOKUP(A480,'Sets data'!$A$3:$C$9972,3,FALSE)</f>
        <v>Lady Thorn</v>
      </c>
      <c r="C480" s="8" t="str">
        <f>VLOOKUP(A480,'Sets data'!$A$3:$C$9972,2,FALSE)</f>
        <v>Fürstin Dorn</v>
      </c>
      <c r="D480" s="23" t="s">
        <v>2436</v>
      </c>
      <c r="G480" s="72" t="str">
        <f t="shared" si="8"/>
        <v xml:space="preserve">[535] = {[LIBSETS_SETPROC_CHECKTYPE_ABILITY_EVENT_COMBAT_EVENT] = {
[1] = {
      ["abilityIds"] = {141905},
      ["source"] = COMBAT_UNIT_TYPE_PLAYER,
    },
}},     --Lady Thorn -&gt;  / </v>
      </c>
    </row>
    <row r="481" spans="1:7" x14ac:dyDescent="0.25">
      <c r="A481" s="5">
        <v>536</v>
      </c>
      <c r="B481" s="8" t="str">
        <f>VLOOKUP(A481,'Sets data'!$A$3:$C$9972,3,FALSE)</f>
        <v>Radiant Bastion</v>
      </c>
      <c r="C481" s="8" t="str">
        <f>VLOOKUP(A481,'Sets data'!$A$3:$C$9972,2,FALSE)</f>
        <v>Strahlende Bastion</v>
      </c>
    </row>
    <row r="482" spans="1:7" x14ac:dyDescent="0.25">
      <c r="A482" s="5">
        <v>537</v>
      </c>
      <c r="B482" s="8" t="str">
        <f>VLOOKUP(A482,'Sets data'!$A$3:$C$9972,3,FALSE)</f>
        <v>Voidcaller</v>
      </c>
      <c r="C482" s="8" t="str">
        <f>VLOOKUP(A482,'Sets data'!$A$3:$C$9972,2,FALSE)</f>
        <v>Leerenrufer</v>
      </c>
    </row>
    <row r="483" spans="1:7" x14ac:dyDescent="0.25">
      <c r="A483" s="5">
        <v>538</v>
      </c>
      <c r="B483" s="8" t="str">
        <f>VLOOKUP(A483,'Sets data'!$A$3:$C$9972,3,FALSE)</f>
        <v>Witch-Knight's Defiance</v>
      </c>
      <c r="C483" s="8" t="str">
        <f>VLOOKUP(A483,'Sets data'!$A$3:$C$9972,2,FALSE)</f>
        <v>Trotz des Hexenritters</v>
      </c>
    </row>
    <row r="484" spans="1:7" x14ac:dyDescent="0.25">
      <c r="A484" s="5">
        <v>539</v>
      </c>
      <c r="B484" s="8" t="str">
        <f>VLOOKUP(A484,'Sets data'!$A$3:$C$9972,3,FALSE)</f>
        <v>Red Eagle's Fury</v>
      </c>
      <c r="C484" s="8" t="str">
        <f>VLOOKUP(A484,'Sets data'!$A$3:$C$9972,2,FALSE)</f>
        <v>Zorn des Roten Adlers</v>
      </c>
    </row>
    <row r="485" spans="1:7" x14ac:dyDescent="0.25">
      <c r="A485" s="5">
        <v>540</v>
      </c>
      <c r="B485" s="8" t="str">
        <f>VLOOKUP(A485,'Sets data'!$A$3:$C$9972,3,FALSE)</f>
        <v>Legacy of Karth</v>
      </c>
      <c r="C485" s="8" t="str">
        <f>VLOOKUP(A485,'Sets data'!$A$3:$C$9972,2,FALSE)</f>
        <v>Erbe des Karth</v>
      </c>
    </row>
    <row r="486" spans="1:7" x14ac:dyDescent="0.25">
      <c r="A486" s="5">
        <v>541</v>
      </c>
      <c r="B486" s="8" t="str">
        <f>VLOOKUP(A486,'Sets data'!$A$3:$C$9972,3,FALSE)</f>
        <v>Aetherial Ascension</v>
      </c>
      <c r="C486" s="8" t="str">
        <f>VLOOKUP(A486,'Sets data'!$A$3:$C$9972,2,FALSE)</f>
        <v>Ätherischer Aufstieg</v>
      </c>
    </row>
    <row r="487" spans="1:7" x14ac:dyDescent="0.25">
      <c r="A487" s="5">
        <v>542</v>
      </c>
      <c r="B487" s="8" t="str">
        <f>VLOOKUP(A487,'Sets data'!$A$3:$C$9972,3,FALSE)</f>
        <v>Hex Siphon</v>
      </c>
      <c r="C487" s="8" t="str">
        <f>VLOOKUP(A487,'Sets data'!$A$3:$C$9972,2,FALSE)</f>
        <v>Fluchsiphon</v>
      </c>
    </row>
    <row r="488" spans="1:7" x14ac:dyDescent="0.25">
      <c r="A488" s="5">
        <v>543</v>
      </c>
      <c r="B488" s="8" t="str">
        <f>VLOOKUP(A488,'Sets data'!$A$3:$C$9972,3,FALSE)</f>
        <v>Pestilent Host</v>
      </c>
      <c r="C488" s="8" t="str">
        <f>VLOOKUP(A488,'Sets data'!$A$3:$C$9972,2,FALSE)</f>
        <v>Pestilenter Wirt</v>
      </c>
    </row>
    <row r="489" spans="1:7" x14ac:dyDescent="0.25">
      <c r="A489" s="5">
        <v>544</v>
      </c>
      <c r="B489" s="8" t="str">
        <f>VLOOKUP(A489,'Sets data'!$A$3:$C$9972,3,FALSE)</f>
        <v>Explosive Rebuke</v>
      </c>
      <c r="C489" s="8" t="str">
        <f>VLOOKUP(A489,'Sets data'!$A$3:$C$9972,2,FALSE)</f>
        <v>Explosiver Tadel</v>
      </c>
    </row>
    <row r="490" spans="1:7" x14ac:dyDescent="0.25">
      <c r="A490" s="5">
        <v>557</v>
      </c>
      <c r="B490" s="8" t="str">
        <f>VLOOKUP(A490,'Sets data'!$A$3:$C$9972,3,FALSE)</f>
        <v>Executioner's Blade</v>
      </c>
      <c r="C490" s="8" t="str">
        <f>VLOOKUP(A490,'Sets data'!$A$3:$C$9972,2,FALSE)</f>
        <v>Henkersklinge</v>
      </c>
    </row>
    <row r="491" spans="1:7" ht="105" x14ac:dyDescent="0.25">
      <c r="A491" s="5">
        <v>558</v>
      </c>
      <c r="B491" s="8" t="str">
        <f>VLOOKUP(A491,'Sets data'!$A$3:$C$9972,3,FALSE)</f>
        <v>Void Bash</v>
      </c>
      <c r="C491" s="8" t="str">
        <f>VLOOKUP(A491,'Sets data'!$A$3:$C$9972,2,FALSE)</f>
        <v>LeerenWucht</v>
      </c>
      <c r="D491" s="23" t="s">
        <v>2434</v>
      </c>
      <c r="G491" s="72"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data'!$A$3:$C$9972,3,FALSE)</f>
        <v>Frenzied Momentum</v>
      </c>
      <c r="C492" s="8" t="str">
        <f>VLOOKUP(A492,'Sets data'!$A$3:$C$9972,2,FALSE)</f>
        <v>Tobendes Momentum</v>
      </c>
    </row>
    <row r="493" spans="1:7" x14ac:dyDescent="0.25">
      <c r="A493" s="5">
        <v>560</v>
      </c>
      <c r="B493" s="8" t="str">
        <f>VLOOKUP(A493,'Sets data'!$A$3:$C$9972,3,FALSE)</f>
        <v>Point-Blank Snipe</v>
      </c>
      <c r="C493" s="8" t="str">
        <f>VLOOKUP(A493,'Sets data'!$A$3:$C$9972,2,FALSE)</f>
        <v>Volltreffer</v>
      </c>
    </row>
    <row r="494" spans="1:7" ht="105" x14ac:dyDescent="0.25">
      <c r="A494" s="5">
        <v>561</v>
      </c>
      <c r="B494" s="8" t="str">
        <f>VLOOKUP(A494,'Sets data'!$A$3:$C$9972,3,FALSE)</f>
        <v>Wrath of Elements</v>
      </c>
      <c r="C494" s="8" t="str">
        <f>VLOOKUP(A494,'Sets data'!$A$3:$C$9972,2,FALSE)</f>
        <v>Zorn der Elemente</v>
      </c>
      <c r="D494" s="23" t="s">
        <v>2433</v>
      </c>
      <c r="G494" s="72"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data'!$A$3:$C$9972,3,FALSE)</f>
        <v>Force Overflow</v>
      </c>
      <c r="C495" s="8" t="str">
        <f>VLOOKUP(A495,'Sets data'!$A$3:$C$9972,2,FALSE)</f>
        <v>Machtüberschuss</v>
      </c>
      <c r="D495" s="23" t="s">
        <v>2432</v>
      </c>
      <c r="G495" s="72"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data'!$A$3:$C$9972,3,FALSE)</f>
        <v>Perfected Executioner's Blade</v>
      </c>
      <c r="C496" s="8" t="str">
        <f>VLOOKUP(A496,'Sets data'!$A$3:$C$9972,2,FALSE)</f>
        <v>Perfektionierte Klinge des Henkers</v>
      </c>
    </row>
    <row r="497" spans="1:7" ht="105" x14ac:dyDescent="0.25">
      <c r="A497" s="5">
        <v>564</v>
      </c>
      <c r="B497" s="8" t="str">
        <f>VLOOKUP(A497,'Sets data'!$A$3:$C$9972,3,FALSE)</f>
        <v>Perfected Void Bash</v>
      </c>
      <c r="C497" s="8" t="str">
        <f>VLOOKUP(A497,'Sets data'!$A$3:$C$9972,2,FALSE)</f>
        <v>Perfektionierte Leerenwucht</v>
      </c>
      <c r="D497" s="23" t="s">
        <v>2434</v>
      </c>
      <c r="G497" s="72"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data'!$A$3:$C$9972,3,FALSE)</f>
        <v>Perfected Frenzied Momentum</v>
      </c>
      <c r="C498" s="8" t="str">
        <f>VLOOKUP(A498,'Sets data'!$A$3:$C$9972,2,FALSE)</f>
        <v>Perfektioniertes tobendes Momentum</v>
      </c>
    </row>
    <row r="499" spans="1:7" x14ac:dyDescent="0.25">
      <c r="A499" s="5">
        <v>566</v>
      </c>
      <c r="B499" s="8" t="str">
        <f>VLOOKUP(A499,'Sets data'!$A$3:$C$9972,3,FALSE)</f>
        <v>Perfected Point-Blank Snipe</v>
      </c>
      <c r="C499" s="8" t="str">
        <f>VLOOKUP(A499,'Sets data'!$A$3:$C$9972,2,FALSE)</f>
        <v>Perfektionierter Volltreffer</v>
      </c>
    </row>
    <row r="500" spans="1:7" ht="105" x14ac:dyDescent="0.25">
      <c r="A500" s="5">
        <v>567</v>
      </c>
      <c r="B500" s="8" t="str">
        <f>VLOOKUP(A500,'Sets data'!$A$3:$C$9972,3,FALSE)</f>
        <v>Perfected Wrath of Elements</v>
      </c>
      <c r="C500" s="8" t="str">
        <f>VLOOKUP(A500,'Sets data'!$A$3:$C$9972,2,FALSE)</f>
        <v>Perfektionierter Zorn der Elemente</v>
      </c>
      <c r="D500" s="23" t="s">
        <v>2433</v>
      </c>
      <c r="G500" s="72"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data'!$A$3:$C$9972,3,FALSE)</f>
        <v>Perfected Force Overflow</v>
      </c>
      <c r="C501" s="8" t="str">
        <f>VLOOKUP(A501,'Sets data'!$A$3:$C$9972,2,FALSE)</f>
        <v>Perfektionierter Machtüberschuss</v>
      </c>
      <c r="D501" s="23" t="s">
        <v>2432</v>
      </c>
      <c r="G501" s="72"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data'!$A$3:$C$9972,3,FALSE)</f>
        <v>Ring of the Pale Order</v>
      </c>
      <c r="C502" s="8" t="str">
        <f>VLOOKUP(A502,'Sets data'!$A$3:$C$9972,2,FALSE)</f>
        <v>Ring des Fahlen Ordens</v>
      </c>
    </row>
    <row r="503" spans="1:7" x14ac:dyDescent="0.25">
      <c r="A503" s="5">
        <v>576</v>
      </c>
      <c r="B503" s="8" t="str">
        <f>VLOOKUP(A503,'Sets data'!$A$3:$C$9972,3,FALSE)</f>
        <v>Pearls of Ehlnofey</v>
      </c>
      <c r="C503" s="8" t="str">
        <f>VLOOKUP(A503,'Sets data'!$A$3:$C$9972,2,FALSE)</f>
        <v>Perlen der Ehlnofey</v>
      </c>
    </row>
    <row r="504" spans="1:7" x14ac:dyDescent="0.25">
      <c r="A504" s="79">
        <v>569</v>
      </c>
      <c r="B504" s="8" t="str">
        <f>VLOOKUP(A504,'Sets data'!$A$3:$C$9972,3,FALSE)</f>
        <v>True-Sworn Fury </v>
      </c>
      <c r="C504" s="8" t="str">
        <f>VLOOKUP(A504,'Sets data'!$A$3:$C$9972,2,FALSE)</f>
        <v>Wahrgeschworenen-Raserei</v>
      </c>
    </row>
    <row r="505" spans="1:7" x14ac:dyDescent="0.25">
      <c r="A505" s="79">
        <v>570</v>
      </c>
      <c r="B505" s="8" t="str">
        <f>VLOOKUP(A505,'Sets data'!$A$3:$C$9972,3,FALSE)</f>
        <v>Kinras’s Wrath</v>
      </c>
      <c r="C505" s="8" t="str">
        <f>VLOOKUP(A505,'Sets data'!$A$3:$C$9972,2,FALSE)</f>
        <v>Kinra's Zorn</v>
      </c>
    </row>
    <row r="506" spans="1:7" x14ac:dyDescent="0.25">
      <c r="A506" s="79">
        <v>571</v>
      </c>
      <c r="B506" s="8" t="str">
        <f>VLOOKUP(A506,'Sets data'!$A$3:$C$9972,3,FALSE)</f>
        <v>Drake’s Rush</v>
      </c>
      <c r="C506" s="8" t="str">
        <f>VLOOKUP(A506,'Sets data'!$A$3:$C$9972,2,FALSE)</f>
        <v>Dracheneile</v>
      </c>
    </row>
    <row r="507" spans="1:7" x14ac:dyDescent="0.25">
      <c r="A507" s="79">
        <v>572</v>
      </c>
      <c r="B507" s="8" t="str">
        <f>VLOOKUP(A507,'Sets data'!$A$3:$C$9972,3,FALSE)</f>
        <v>Unleashed Ritualist</v>
      </c>
      <c r="C507" s="8" t="str">
        <f>VLOOKUP(A507,'Sets data'!$A$3:$C$9972,2,FALSE)</f>
        <v>Entfesselter Ritualist</v>
      </c>
    </row>
    <row r="508" spans="1:7" x14ac:dyDescent="0.25">
      <c r="A508" s="79">
        <v>573</v>
      </c>
      <c r="B508" s="8" t="str">
        <f>VLOOKUP(A508,'Sets data'!$A$3:$C$9972,3,FALSE)</f>
        <v>Dagon’s Dominion</v>
      </c>
      <c r="C508" s="8" t="str">
        <f>VLOOKUP(A508,'Sets data'!$A$3:$C$9972,2,FALSE)</f>
        <v>Dagons Herrschaft</v>
      </c>
    </row>
    <row r="509" spans="1:7" x14ac:dyDescent="0.25">
      <c r="A509" s="79">
        <v>574</v>
      </c>
      <c r="B509" s="8" t="str">
        <f>VLOOKUP(A509,'Sets data'!$A$3:$C$9972,3,FALSE)</f>
        <v>Foolkiller’s Ward</v>
      </c>
      <c r="C509" s="8" t="str">
        <f>VLOOKUP(A509,'Sets data'!$A$3:$C$9972,2,FALSE)</f>
        <v>Schutz des Narrentöters</v>
      </c>
    </row>
    <row r="510" spans="1:7" x14ac:dyDescent="0.25">
      <c r="A510" s="79">
        <v>577</v>
      </c>
      <c r="B510" s="8" t="str">
        <f>VLOOKUP(A510,'Sets data'!$A$3:$C$9972,3,FALSE)</f>
        <v>Encrati\’s Behemoth</v>
      </c>
      <c r="C510" s="8" t="str">
        <f>VLOOKUP(A510,'Sets data'!$A$3:$C$9972,2,FALSE)</f>
        <v>Encrati\'s Behemoth</v>
      </c>
    </row>
    <row r="511" spans="1:7" x14ac:dyDescent="0.25">
      <c r="A511" s="79">
        <v>578</v>
      </c>
      <c r="B511" s="8" t="str">
        <f>VLOOKUP(A511,'Sets data'!$A$3:$C$9972,3,FALSE)</f>
        <v>Baron Zaudrus</v>
      </c>
      <c r="C511" s="8" t="str">
        <f>VLOOKUP(A511,'Sets data'!$A$3:$C$9972,2,FALSE)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28"/>
  <sheetViews>
    <sheetView workbookViewId="0">
      <pane ySplit="2" topLeftCell="A3" activePane="bottomLeft" state="frozen"/>
      <selection pane="bottomLeft" activeCell="A28" sqref="A28"/>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98" customFormat="1" x14ac:dyDescent="0.25">
      <c r="A1" s="96" t="s">
        <v>1864</v>
      </c>
      <c r="B1" s="97"/>
      <c r="C1" s="97"/>
      <c r="D1" s="97"/>
      <c r="E1" s="97"/>
      <c r="F1" s="97"/>
      <c r="G1" s="97"/>
      <c r="H1" s="97"/>
      <c r="I1" s="97"/>
      <c r="J1" s="97"/>
      <c r="K1" s="97"/>
      <c r="L1" s="97"/>
    </row>
    <row r="2" spans="1:15" ht="30" x14ac:dyDescent="0.25">
      <c r="A2" s="3" t="s">
        <v>91</v>
      </c>
      <c r="B2" s="1" t="s">
        <v>1576</v>
      </c>
      <c r="C2" s="1" t="s">
        <v>75</v>
      </c>
      <c r="D2" s="3" t="s">
        <v>92</v>
      </c>
      <c r="E2" s="1" t="s">
        <v>93</v>
      </c>
      <c r="F2" s="3" t="s">
        <v>1586</v>
      </c>
      <c r="G2" s="26" t="s">
        <v>1587</v>
      </c>
      <c r="H2" s="26" t="s">
        <v>1588</v>
      </c>
      <c r="I2" s="3" t="s">
        <v>1651</v>
      </c>
      <c r="J2" s="31" t="s">
        <v>1657</v>
      </c>
      <c r="K2" s="26" t="s">
        <v>1652</v>
      </c>
      <c r="L2" s="26" t="s">
        <v>1653</v>
      </c>
      <c r="M2" s="26" t="s">
        <v>2322</v>
      </c>
      <c r="N2" s="26" t="s">
        <v>2326</v>
      </c>
      <c r="O2" s="26" t="s">
        <v>2327</v>
      </c>
    </row>
    <row r="3" spans="1:15" x14ac:dyDescent="0.25">
      <c r="A3" s="3">
        <v>0</v>
      </c>
      <c r="B3" s="50" t="s">
        <v>1805</v>
      </c>
      <c r="C3" s="50" t="s">
        <v>1820</v>
      </c>
      <c r="D3" s="8">
        <v>1</v>
      </c>
      <c r="E3" t="s">
        <v>96</v>
      </c>
      <c r="F3" s="51" t="s">
        <v>1589</v>
      </c>
      <c r="G3" t="s">
        <v>1818</v>
      </c>
      <c r="H3">
        <v>1</v>
      </c>
      <c r="I3" s="52" t="s">
        <v>1709</v>
      </c>
      <c r="J3">
        <v>1</v>
      </c>
      <c r="K3" t="s">
        <v>1812</v>
      </c>
      <c r="L3" t="s">
        <v>1821</v>
      </c>
      <c r="M3">
        <v>1</v>
      </c>
      <c r="N3" t="s">
        <v>2325</v>
      </c>
      <c r="O3" t="s">
        <v>2336</v>
      </c>
    </row>
    <row r="4" spans="1:15" x14ac:dyDescent="0.25">
      <c r="A4" s="3">
        <v>0</v>
      </c>
      <c r="B4" t="s">
        <v>1561</v>
      </c>
      <c r="C4" s="1" t="s">
        <v>90</v>
      </c>
      <c r="D4" s="8">
        <v>2</v>
      </c>
      <c r="E4" t="s">
        <v>95</v>
      </c>
      <c r="F4" s="8" t="s">
        <v>1590</v>
      </c>
      <c r="G4" t="s">
        <v>1446</v>
      </c>
      <c r="H4">
        <v>1</v>
      </c>
      <c r="I4" s="3" t="s">
        <v>1665</v>
      </c>
      <c r="J4">
        <v>1</v>
      </c>
      <c r="K4" t="s">
        <v>1666</v>
      </c>
      <c r="L4" t="s">
        <v>1667</v>
      </c>
      <c r="M4">
        <v>2</v>
      </c>
      <c r="N4" t="s">
        <v>2328</v>
      </c>
      <c r="O4" t="s">
        <v>2335</v>
      </c>
    </row>
    <row r="5" spans="1:15" x14ac:dyDescent="0.25">
      <c r="A5" s="3">
        <v>1</v>
      </c>
      <c r="B5" t="s">
        <v>1562</v>
      </c>
      <c r="C5" s="2" t="s">
        <v>39</v>
      </c>
      <c r="D5" s="8">
        <v>3</v>
      </c>
      <c r="E5" t="s">
        <v>94</v>
      </c>
      <c r="F5" s="8" t="s">
        <v>1591</v>
      </c>
      <c r="G5" t="s">
        <v>1538</v>
      </c>
      <c r="H5">
        <v>2</v>
      </c>
      <c r="I5" s="3" t="s">
        <v>1656</v>
      </c>
      <c r="J5">
        <v>2</v>
      </c>
      <c r="K5" t="s">
        <v>1661</v>
      </c>
      <c r="L5" t="s">
        <v>1664</v>
      </c>
      <c r="M5">
        <v>4</v>
      </c>
      <c r="N5" t="s">
        <v>2337</v>
      </c>
      <c r="O5" t="s">
        <v>2338</v>
      </c>
    </row>
    <row r="6" spans="1:15" x14ac:dyDescent="0.25">
      <c r="A6" s="3">
        <v>2</v>
      </c>
      <c r="B6" t="s">
        <v>1563</v>
      </c>
      <c r="C6" t="s">
        <v>734</v>
      </c>
      <c r="F6" s="8" t="s">
        <v>1592</v>
      </c>
      <c r="G6" t="s">
        <v>1460</v>
      </c>
      <c r="H6">
        <v>3</v>
      </c>
      <c r="I6" s="3" t="s">
        <v>1655</v>
      </c>
      <c r="J6">
        <v>3</v>
      </c>
      <c r="K6" t="s">
        <v>1659</v>
      </c>
      <c r="L6" t="s">
        <v>1662</v>
      </c>
      <c r="M6">
        <v>5</v>
      </c>
      <c r="N6" t="s">
        <v>2339</v>
      </c>
      <c r="O6" t="s">
        <v>2340</v>
      </c>
    </row>
    <row r="7" spans="1:15" x14ac:dyDescent="0.25">
      <c r="A7" s="3">
        <v>3</v>
      </c>
      <c r="B7" t="s">
        <v>1564</v>
      </c>
      <c r="C7" t="s">
        <v>76</v>
      </c>
      <c r="F7" s="8" t="s">
        <v>1593</v>
      </c>
      <c r="G7" t="s">
        <v>131</v>
      </c>
      <c r="H7">
        <v>4</v>
      </c>
      <c r="I7" s="3" t="s">
        <v>1658</v>
      </c>
      <c r="J7">
        <v>4</v>
      </c>
      <c r="K7" t="s">
        <v>1660</v>
      </c>
      <c r="L7" t="s">
        <v>1663</v>
      </c>
    </row>
    <row r="8" spans="1:15" x14ac:dyDescent="0.25">
      <c r="A8" s="3">
        <v>4</v>
      </c>
      <c r="B8" t="s">
        <v>1565</v>
      </c>
      <c r="C8" t="s">
        <v>77</v>
      </c>
      <c r="F8" s="8" t="s">
        <v>1594</v>
      </c>
      <c r="G8" t="s">
        <v>1602</v>
      </c>
      <c r="H8">
        <v>5</v>
      </c>
      <c r="I8" s="3" t="s">
        <v>1680</v>
      </c>
      <c r="J8">
        <v>5</v>
      </c>
      <c r="K8" t="s">
        <v>1479</v>
      </c>
      <c r="L8" t="s">
        <v>1681</v>
      </c>
    </row>
    <row r="9" spans="1:15" x14ac:dyDescent="0.25">
      <c r="A9" s="3">
        <v>5</v>
      </c>
      <c r="B9" t="s">
        <v>1566</v>
      </c>
      <c r="C9" s="4" t="s">
        <v>38</v>
      </c>
      <c r="F9" s="8" t="s">
        <v>1595</v>
      </c>
      <c r="G9" t="s">
        <v>1469</v>
      </c>
      <c r="H9">
        <v>6</v>
      </c>
      <c r="I9" s="3" t="s">
        <v>1668</v>
      </c>
      <c r="J9">
        <v>6</v>
      </c>
      <c r="K9" t="s">
        <v>1741</v>
      </c>
      <c r="L9" t="s">
        <v>1742</v>
      </c>
      <c r="M9">
        <v>99</v>
      </c>
      <c r="N9" t="s">
        <v>2333</v>
      </c>
      <c r="O9" t="s">
        <v>2334</v>
      </c>
    </row>
    <row r="10" spans="1:15" x14ac:dyDescent="0.25">
      <c r="A10" s="3">
        <v>6</v>
      </c>
      <c r="B10" t="s">
        <v>1567</v>
      </c>
      <c r="C10" t="s">
        <v>735</v>
      </c>
      <c r="F10" s="8" t="s">
        <v>1596</v>
      </c>
      <c r="G10" t="s">
        <v>39</v>
      </c>
      <c r="H10">
        <v>7</v>
      </c>
      <c r="I10" s="3" t="s">
        <v>1684</v>
      </c>
      <c r="J10">
        <v>7</v>
      </c>
      <c r="K10" s="34" t="s">
        <v>1690</v>
      </c>
      <c r="L10" s="34" t="s">
        <v>1693</v>
      </c>
    </row>
    <row r="11" spans="1:15" x14ac:dyDescent="0.25">
      <c r="A11" s="3">
        <v>7</v>
      </c>
      <c r="B11" t="s">
        <v>1568</v>
      </c>
      <c r="C11" t="s">
        <v>36</v>
      </c>
      <c r="F11" s="8" t="s">
        <v>1597</v>
      </c>
      <c r="G11" t="s">
        <v>1470</v>
      </c>
      <c r="H11">
        <v>8</v>
      </c>
      <c r="I11" s="3" t="s">
        <v>1685</v>
      </c>
      <c r="J11">
        <v>8</v>
      </c>
      <c r="K11" s="34" t="s">
        <v>1688</v>
      </c>
      <c r="L11" t="s">
        <v>1691</v>
      </c>
    </row>
    <row r="12" spans="1:15" x14ac:dyDescent="0.25">
      <c r="A12" s="3">
        <v>8</v>
      </c>
      <c r="B12" t="s">
        <v>1569</v>
      </c>
      <c r="C12" t="s">
        <v>78</v>
      </c>
      <c r="F12" s="8" t="s">
        <v>1598</v>
      </c>
      <c r="G12" t="s">
        <v>1456</v>
      </c>
      <c r="H12">
        <v>9</v>
      </c>
      <c r="I12" s="3" t="s">
        <v>1686</v>
      </c>
      <c r="J12">
        <v>9</v>
      </c>
      <c r="K12" s="34" t="s">
        <v>1689</v>
      </c>
      <c r="L12" t="s">
        <v>1692</v>
      </c>
    </row>
    <row r="13" spans="1:15" ht="105" x14ac:dyDescent="0.25">
      <c r="A13" s="3">
        <v>9</v>
      </c>
      <c r="B13" t="s">
        <v>1570</v>
      </c>
      <c r="C13" t="s">
        <v>37</v>
      </c>
      <c r="F13" s="8" t="s">
        <v>1600</v>
      </c>
      <c r="G13" t="s">
        <v>1603</v>
      </c>
      <c r="H13">
        <v>10</v>
      </c>
      <c r="I13" s="3" t="s">
        <v>1687</v>
      </c>
      <c r="J13">
        <v>10</v>
      </c>
      <c r="K13" s="35" t="s">
        <v>1694</v>
      </c>
      <c r="L13" s="23" t="s">
        <v>1695</v>
      </c>
    </row>
    <row r="14" spans="1:15" x14ac:dyDescent="0.25">
      <c r="A14" s="3">
        <v>10</v>
      </c>
      <c r="B14" t="s">
        <v>1571</v>
      </c>
      <c r="C14" t="s">
        <v>79</v>
      </c>
      <c r="F14" s="8" t="s">
        <v>1599</v>
      </c>
      <c r="G14" t="s">
        <v>1468</v>
      </c>
      <c r="H14">
        <v>11</v>
      </c>
      <c r="I14" s="3" t="s">
        <v>1700</v>
      </c>
      <c r="J14">
        <v>11</v>
      </c>
      <c r="K14" s="34" t="s">
        <v>1701</v>
      </c>
      <c r="L14" t="s">
        <v>1710</v>
      </c>
    </row>
    <row r="15" spans="1:15" x14ac:dyDescent="0.25">
      <c r="A15" s="3">
        <v>11</v>
      </c>
      <c r="B15" t="s">
        <v>1572</v>
      </c>
      <c r="C15" t="s">
        <v>35</v>
      </c>
      <c r="F15" s="8" t="s">
        <v>1816</v>
      </c>
      <c r="G15" t="s">
        <v>1817</v>
      </c>
      <c r="H15">
        <v>12</v>
      </c>
      <c r="I15" s="3" t="s">
        <v>1702</v>
      </c>
      <c r="J15">
        <v>12</v>
      </c>
      <c r="K15" s="34" t="s">
        <v>1703</v>
      </c>
      <c r="L15" t="s">
        <v>1704</v>
      </c>
    </row>
    <row r="16" spans="1:15" x14ac:dyDescent="0.25">
      <c r="A16" s="3">
        <v>12</v>
      </c>
      <c r="B16" t="s">
        <v>1573</v>
      </c>
      <c r="C16" t="s">
        <v>80</v>
      </c>
      <c r="F16" s="54" t="s">
        <v>1601</v>
      </c>
      <c r="G16" t="s">
        <v>1819</v>
      </c>
      <c r="H16">
        <v>13</v>
      </c>
      <c r="I16" s="3" t="s">
        <v>1705</v>
      </c>
      <c r="J16">
        <v>13</v>
      </c>
      <c r="K16" s="34" t="s">
        <v>1706</v>
      </c>
      <c r="L16" t="s">
        <v>1707</v>
      </c>
    </row>
    <row r="17" spans="1:12" x14ac:dyDescent="0.25">
      <c r="A17" s="3">
        <v>13</v>
      </c>
      <c r="B17" t="s">
        <v>1574</v>
      </c>
      <c r="C17" t="s">
        <v>40</v>
      </c>
      <c r="H17">
        <v>14</v>
      </c>
      <c r="I17" s="3" t="s">
        <v>1743</v>
      </c>
      <c r="J17">
        <v>14</v>
      </c>
      <c r="K17" s="34" t="s">
        <v>1744</v>
      </c>
      <c r="L17" t="s">
        <v>1745</v>
      </c>
    </row>
    <row r="18" spans="1:12" x14ac:dyDescent="0.25">
      <c r="A18" s="3">
        <v>14</v>
      </c>
      <c r="B18" t="s">
        <v>1575</v>
      </c>
      <c r="C18" t="s">
        <v>736</v>
      </c>
      <c r="H18">
        <v>15</v>
      </c>
      <c r="I18" s="3" t="s">
        <v>1813</v>
      </c>
      <c r="J18">
        <v>15</v>
      </c>
      <c r="K18" s="34" t="s">
        <v>1814</v>
      </c>
      <c r="L18" t="s">
        <v>1815</v>
      </c>
    </row>
    <row r="19" spans="1:12" x14ac:dyDescent="0.25">
      <c r="A19" s="3">
        <v>15</v>
      </c>
      <c r="B19" t="s">
        <v>1633</v>
      </c>
      <c r="C19" t="s">
        <v>1607</v>
      </c>
      <c r="H19">
        <v>16</v>
      </c>
      <c r="I19" s="3" t="s">
        <v>2705</v>
      </c>
      <c r="J19">
        <v>16</v>
      </c>
      <c r="K19" s="34" t="s">
        <v>2706</v>
      </c>
      <c r="L19" t="s">
        <v>2707</v>
      </c>
    </row>
    <row r="20" spans="1:12" x14ac:dyDescent="0.25">
      <c r="A20" s="3">
        <v>16</v>
      </c>
      <c r="B20" t="s">
        <v>1606</v>
      </c>
      <c r="C20" t="s">
        <v>1608</v>
      </c>
      <c r="H20">
        <v>16</v>
      </c>
      <c r="I20" s="53" t="s">
        <v>1708</v>
      </c>
      <c r="J20">
        <v>16</v>
      </c>
      <c r="K20" t="s">
        <v>1952</v>
      </c>
      <c r="L20" t="s">
        <v>1822</v>
      </c>
    </row>
    <row r="21" spans="1:12" x14ac:dyDescent="0.25">
      <c r="A21" s="3">
        <v>17</v>
      </c>
      <c r="B21" t="s">
        <v>1775</v>
      </c>
      <c r="C21" t="s">
        <v>1776</v>
      </c>
    </row>
    <row r="22" spans="1:12" x14ac:dyDescent="0.25">
      <c r="A22" s="3">
        <v>18</v>
      </c>
      <c r="B22" t="s">
        <v>1739</v>
      </c>
      <c r="C22" t="s">
        <v>1740</v>
      </c>
    </row>
    <row r="23" spans="1:12" x14ac:dyDescent="0.25">
      <c r="A23" s="3">
        <v>19</v>
      </c>
      <c r="B23" t="s">
        <v>1950</v>
      </c>
      <c r="C23" t="s">
        <v>1951</v>
      </c>
    </row>
    <row r="24" spans="1:12" x14ac:dyDescent="0.25">
      <c r="A24" s="3">
        <v>20</v>
      </c>
      <c r="B24" t="s">
        <v>2320</v>
      </c>
      <c r="C24" t="s">
        <v>2321</v>
      </c>
    </row>
    <row r="25" spans="1:12" x14ac:dyDescent="0.25">
      <c r="A25" s="3">
        <v>21</v>
      </c>
      <c r="B25" t="s">
        <v>2552</v>
      </c>
      <c r="C25" t="s">
        <v>2553</v>
      </c>
    </row>
    <row r="26" spans="1:12" x14ac:dyDescent="0.25">
      <c r="A26" s="3">
        <v>22</v>
      </c>
      <c r="B26" t="s">
        <v>2550</v>
      </c>
      <c r="C26" t="s">
        <v>2551</v>
      </c>
    </row>
    <row r="27" spans="1:12" x14ac:dyDescent="0.25">
      <c r="A27" s="3">
        <v>23</v>
      </c>
      <c r="B27" t="s">
        <v>2708</v>
      </c>
      <c r="C27" t="s">
        <v>2709</v>
      </c>
    </row>
    <row r="28" spans="1:12" x14ac:dyDescent="0.25">
      <c r="A28" s="3">
        <v>23</v>
      </c>
      <c r="B28" s="49" t="s">
        <v>1806</v>
      </c>
      <c r="C28" s="49" t="s">
        <v>2587</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2021-08-05T00:40:45Z</dcterms:modified>
</cp:coreProperties>
</file>